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DATA REQUEST/LTFRB/2019/"/>
    </mc:Choice>
  </mc:AlternateContent>
  <xr:revisionPtr revIDLastSave="1" documentId="13_ncr:1_{64E1812F-78C0-5149-9F63-ED094F4FE5F9}" xr6:coauthVersionLast="45" xr6:coauthVersionMax="45" xr10:uidLastSave="{F43ABE16-EC44-462F-BEDA-62D29D358A6C}"/>
  <bookViews>
    <workbookView xWindow="5020" yWindow="460" windowWidth="23740" windowHeight="19540" firstSheet="4" activeTab="2" xr2:uid="{00000000-000D-0000-FFFF-FFFF00000000}"/>
  </bookViews>
  <sheets>
    <sheet name="Daily" sheetId="1" r:id="rId1"/>
    <sheet name="Monthly" sheetId="5" r:id="rId2"/>
    <sheet name="Saturdays" sheetId="8" r:id="rId3"/>
    <sheet name="Sundays &amp; Holidays" sheetId="9" r:id="rId4"/>
    <sheet name="Daily Total" sheetId="11" r:id="rId5"/>
    <sheet name="Weekdays" sheetId="10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4">'Daily Total'!$C$1:$E$55</definedName>
    <definedName name="_xlnm.Print_Area" localSheetId="5">Weekdays!$A$35:$AD$63</definedName>
    <definedName name="_xlnm.Print_Titles" localSheetId="5">Weekdays!$A:$A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9" l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AC815" i="1" l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7" i="1"/>
  <c r="E31" i="11" s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B30" i="5"/>
  <c r="D30" i="5"/>
  <c r="F30" i="5"/>
  <c r="H30" i="5"/>
  <c r="J30" i="5"/>
  <c r="L30" i="5"/>
  <c r="N30" i="5"/>
  <c r="P30" i="5"/>
  <c r="R30" i="5"/>
  <c r="T30" i="5"/>
  <c r="V30" i="5"/>
  <c r="X30" i="5"/>
  <c r="Z30" i="5"/>
  <c r="B29" i="5"/>
  <c r="D29" i="5"/>
  <c r="F29" i="5"/>
  <c r="H29" i="5"/>
  <c r="J29" i="5"/>
  <c r="L29" i="5"/>
  <c r="N29" i="5"/>
  <c r="P29" i="5"/>
  <c r="R29" i="5"/>
  <c r="T29" i="5"/>
  <c r="V29" i="5"/>
  <c r="X29" i="5"/>
  <c r="Z29" i="5"/>
  <c r="B28" i="5"/>
  <c r="D28" i="5"/>
  <c r="F28" i="5"/>
  <c r="H28" i="5"/>
  <c r="J28" i="5"/>
  <c r="L28" i="5"/>
  <c r="N28" i="5"/>
  <c r="P28" i="5"/>
  <c r="R28" i="5"/>
  <c r="T28" i="5"/>
  <c r="V28" i="5"/>
  <c r="X28" i="5"/>
  <c r="Z28" i="5"/>
  <c r="B27" i="5"/>
  <c r="D27" i="5"/>
  <c r="F27" i="5"/>
  <c r="H27" i="5"/>
  <c r="J27" i="5"/>
  <c r="L27" i="5"/>
  <c r="N27" i="5"/>
  <c r="P27" i="5"/>
  <c r="R27" i="5"/>
  <c r="T27" i="5"/>
  <c r="V27" i="5"/>
  <c r="X27" i="5"/>
  <c r="Z27" i="5"/>
  <c r="B26" i="5"/>
  <c r="D26" i="5"/>
  <c r="F26" i="5"/>
  <c r="H26" i="5"/>
  <c r="J26" i="5"/>
  <c r="L26" i="5"/>
  <c r="N26" i="5"/>
  <c r="P26" i="5"/>
  <c r="R26" i="5"/>
  <c r="T26" i="5"/>
  <c r="V26" i="5"/>
  <c r="X26" i="5"/>
  <c r="Z26" i="5"/>
  <c r="B25" i="5"/>
  <c r="D25" i="5"/>
  <c r="F25" i="5"/>
  <c r="H25" i="5"/>
  <c r="J25" i="5"/>
  <c r="L25" i="5"/>
  <c r="N25" i="5"/>
  <c r="P25" i="5"/>
  <c r="R25" i="5"/>
  <c r="T25" i="5"/>
  <c r="V25" i="5"/>
  <c r="X25" i="5"/>
  <c r="Z25" i="5"/>
  <c r="B24" i="5"/>
  <c r="D24" i="5"/>
  <c r="F24" i="5"/>
  <c r="H24" i="5"/>
  <c r="J24" i="5"/>
  <c r="L24" i="5"/>
  <c r="N24" i="5"/>
  <c r="P24" i="5"/>
  <c r="R24" i="5"/>
  <c r="T24" i="5"/>
  <c r="V24" i="5"/>
  <c r="X24" i="5"/>
  <c r="Z24" i="5"/>
  <c r="B23" i="5"/>
  <c r="D23" i="5"/>
  <c r="F23" i="5"/>
  <c r="H23" i="5"/>
  <c r="J23" i="5"/>
  <c r="L23" i="5"/>
  <c r="N23" i="5"/>
  <c r="P23" i="5"/>
  <c r="R23" i="5"/>
  <c r="T23" i="5"/>
  <c r="V23" i="5"/>
  <c r="X23" i="5"/>
  <c r="Z23" i="5"/>
  <c r="B22" i="5"/>
  <c r="D22" i="5"/>
  <c r="F22" i="5"/>
  <c r="H22" i="5"/>
  <c r="J22" i="5"/>
  <c r="L22" i="5"/>
  <c r="N22" i="5"/>
  <c r="P22" i="5"/>
  <c r="R22" i="5"/>
  <c r="T22" i="5"/>
  <c r="V22" i="5"/>
  <c r="X22" i="5"/>
  <c r="Z22" i="5"/>
  <c r="B21" i="5"/>
  <c r="D21" i="5"/>
  <c r="F21" i="5"/>
  <c r="H21" i="5"/>
  <c r="J21" i="5"/>
  <c r="L21" i="5"/>
  <c r="N21" i="5"/>
  <c r="P21" i="5"/>
  <c r="R21" i="5"/>
  <c r="T21" i="5"/>
  <c r="V21" i="5"/>
  <c r="X21" i="5"/>
  <c r="Z21" i="5"/>
  <c r="B20" i="5"/>
  <c r="D20" i="5"/>
  <c r="F20" i="5"/>
  <c r="H20" i="5"/>
  <c r="J20" i="5"/>
  <c r="L20" i="5"/>
  <c r="N20" i="5"/>
  <c r="P20" i="5"/>
  <c r="R20" i="5"/>
  <c r="T20" i="5"/>
  <c r="V20" i="5"/>
  <c r="X20" i="5"/>
  <c r="Z20" i="5"/>
  <c r="B19" i="5"/>
  <c r="D19" i="5"/>
  <c r="F19" i="5"/>
  <c r="H19" i="5"/>
  <c r="J19" i="5"/>
  <c r="L19" i="5"/>
  <c r="N19" i="5"/>
  <c r="P19" i="5"/>
  <c r="R19" i="5"/>
  <c r="T19" i="5"/>
  <c r="V19" i="5"/>
  <c r="X19" i="5"/>
  <c r="Z19" i="5"/>
  <c r="B18" i="5"/>
  <c r="D18" i="5"/>
  <c r="F18" i="5"/>
  <c r="H18" i="5"/>
  <c r="J18" i="5"/>
  <c r="L18" i="5"/>
  <c r="N18" i="5"/>
  <c r="P18" i="5"/>
  <c r="R18" i="5"/>
  <c r="T18" i="5"/>
  <c r="V18" i="5"/>
  <c r="X18" i="5"/>
  <c r="Z18" i="5"/>
  <c r="B17" i="5"/>
  <c r="D17" i="5"/>
  <c r="F17" i="5"/>
  <c r="H17" i="5"/>
  <c r="J17" i="5"/>
  <c r="L17" i="5"/>
  <c r="N17" i="5"/>
  <c r="P17" i="5"/>
  <c r="R17" i="5"/>
  <c r="T17" i="5"/>
  <c r="V17" i="5"/>
  <c r="X17" i="5"/>
  <c r="Z17" i="5"/>
  <c r="B16" i="5"/>
  <c r="D16" i="5"/>
  <c r="F16" i="5"/>
  <c r="H16" i="5"/>
  <c r="J16" i="5"/>
  <c r="L16" i="5"/>
  <c r="N16" i="5"/>
  <c r="P16" i="5"/>
  <c r="R16" i="5"/>
  <c r="T16" i="5"/>
  <c r="V16" i="5"/>
  <c r="X16" i="5"/>
  <c r="Z16" i="5"/>
  <c r="B15" i="5"/>
  <c r="D15" i="5"/>
  <c r="F15" i="5"/>
  <c r="H15" i="5"/>
  <c r="J15" i="5"/>
  <c r="L15" i="5"/>
  <c r="N15" i="5"/>
  <c r="P15" i="5"/>
  <c r="R15" i="5"/>
  <c r="T15" i="5"/>
  <c r="V15" i="5"/>
  <c r="X15" i="5"/>
  <c r="Z15" i="5"/>
  <c r="B14" i="5"/>
  <c r="D14" i="5"/>
  <c r="F14" i="5"/>
  <c r="H14" i="5"/>
  <c r="J14" i="5"/>
  <c r="L14" i="5"/>
  <c r="N14" i="5"/>
  <c r="P14" i="5"/>
  <c r="R14" i="5"/>
  <c r="T14" i="5"/>
  <c r="V14" i="5"/>
  <c r="X14" i="5"/>
  <c r="Z14" i="5"/>
  <c r="B13" i="5"/>
  <c r="D13" i="5"/>
  <c r="F13" i="5"/>
  <c r="H13" i="5"/>
  <c r="J13" i="5"/>
  <c r="L13" i="5"/>
  <c r="N13" i="5"/>
  <c r="P13" i="5"/>
  <c r="R13" i="5"/>
  <c r="T13" i="5"/>
  <c r="V13" i="5"/>
  <c r="X13" i="5"/>
  <c r="Z13" i="5"/>
  <c r="B12" i="5"/>
  <c r="D12" i="5"/>
  <c r="F12" i="5"/>
  <c r="H12" i="5"/>
  <c r="J12" i="5"/>
  <c r="L12" i="5"/>
  <c r="N12" i="5"/>
  <c r="P12" i="5"/>
  <c r="R12" i="5"/>
  <c r="T12" i="5"/>
  <c r="V12" i="5"/>
  <c r="X12" i="5"/>
  <c r="Z12" i="5"/>
  <c r="B11" i="5"/>
  <c r="D11" i="5"/>
  <c r="F11" i="5"/>
  <c r="H11" i="5"/>
  <c r="J11" i="5"/>
  <c r="L11" i="5"/>
  <c r="N11" i="5"/>
  <c r="P11" i="5"/>
  <c r="R11" i="5"/>
  <c r="T11" i="5"/>
  <c r="V11" i="5"/>
  <c r="X11" i="5"/>
  <c r="Z11" i="5"/>
  <c r="B10" i="5"/>
  <c r="D10" i="5"/>
  <c r="F10" i="5"/>
  <c r="H10" i="5"/>
  <c r="J10" i="5"/>
  <c r="L10" i="5"/>
  <c r="N10" i="5"/>
  <c r="P10" i="5"/>
  <c r="R10" i="5"/>
  <c r="T10" i="5"/>
  <c r="V10" i="5"/>
  <c r="X10" i="5"/>
  <c r="Z10" i="5"/>
  <c r="B9" i="5"/>
  <c r="D9" i="5"/>
  <c r="F9" i="5"/>
  <c r="H9" i="5"/>
  <c r="J9" i="5"/>
  <c r="L9" i="5"/>
  <c r="N9" i="5"/>
  <c r="P9" i="5"/>
  <c r="R9" i="5"/>
  <c r="T9" i="5"/>
  <c r="V9" i="5"/>
  <c r="X9" i="5"/>
  <c r="Z9" i="5"/>
  <c r="B8" i="5"/>
  <c r="D8" i="5"/>
  <c r="F8" i="5"/>
  <c r="H8" i="5"/>
  <c r="J8" i="5"/>
  <c r="L8" i="5"/>
  <c r="N8" i="5"/>
  <c r="P8" i="5"/>
  <c r="R8" i="5"/>
  <c r="T8" i="5"/>
  <c r="V8" i="5"/>
  <c r="X8" i="5"/>
  <c r="Z8" i="5"/>
  <c r="B7" i="5"/>
  <c r="D7" i="5"/>
  <c r="F7" i="5"/>
  <c r="H7" i="5"/>
  <c r="J7" i="5"/>
  <c r="L7" i="5"/>
  <c r="N7" i="5"/>
  <c r="P7" i="5"/>
  <c r="R7" i="5"/>
  <c r="T7" i="5"/>
  <c r="V7" i="5"/>
  <c r="X7" i="5"/>
  <c r="Z7" i="5"/>
  <c r="AA30" i="5"/>
  <c r="Y30" i="5"/>
  <c r="W30" i="5"/>
  <c r="U30" i="5"/>
  <c r="S30" i="5"/>
  <c r="Q30" i="5"/>
  <c r="O30" i="5"/>
  <c r="M30" i="5"/>
  <c r="K30" i="5"/>
  <c r="I30" i="5"/>
  <c r="G30" i="5"/>
  <c r="E30" i="5"/>
  <c r="C30" i="5"/>
  <c r="AA29" i="5"/>
  <c r="Y29" i="5"/>
  <c r="W29" i="5"/>
  <c r="U29" i="5"/>
  <c r="S29" i="5"/>
  <c r="Q29" i="5"/>
  <c r="O29" i="5"/>
  <c r="M29" i="5"/>
  <c r="K29" i="5"/>
  <c r="I29" i="5"/>
  <c r="G29" i="5"/>
  <c r="E29" i="5"/>
  <c r="C29" i="5"/>
  <c r="AA28" i="5"/>
  <c r="Y28" i="5"/>
  <c r="W28" i="5"/>
  <c r="U28" i="5"/>
  <c r="S28" i="5"/>
  <c r="Q28" i="5"/>
  <c r="O28" i="5"/>
  <c r="M28" i="5"/>
  <c r="K28" i="5"/>
  <c r="I28" i="5"/>
  <c r="G28" i="5"/>
  <c r="E28" i="5"/>
  <c r="C28" i="5"/>
  <c r="AA27" i="5"/>
  <c r="Y27" i="5"/>
  <c r="W27" i="5"/>
  <c r="U27" i="5"/>
  <c r="S27" i="5"/>
  <c r="Q27" i="5"/>
  <c r="O27" i="5"/>
  <c r="M27" i="5"/>
  <c r="K27" i="5"/>
  <c r="I27" i="5"/>
  <c r="G27" i="5"/>
  <c r="E27" i="5"/>
  <c r="C27" i="5"/>
  <c r="AA26" i="5"/>
  <c r="Y26" i="5"/>
  <c r="W26" i="5"/>
  <c r="U26" i="5"/>
  <c r="S26" i="5"/>
  <c r="Q26" i="5"/>
  <c r="O26" i="5"/>
  <c r="M26" i="5"/>
  <c r="K26" i="5"/>
  <c r="I26" i="5"/>
  <c r="G26" i="5"/>
  <c r="E26" i="5"/>
  <c r="C26" i="5"/>
  <c r="AA25" i="5"/>
  <c r="Y25" i="5"/>
  <c r="W25" i="5"/>
  <c r="U25" i="5"/>
  <c r="S25" i="5"/>
  <c r="Q25" i="5"/>
  <c r="O25" i="5"/>
  <c r="M25" i="5"/>
  <c r="K25" i="5"/>
  <c r="I25" i="5"/>
  <c r="G25" i="5"/>
  <c r="E25" i="5"/>
  <c r="C25" i="5"/>
  <c r="AA24" i="5"/>
  <c r="Y24" i="5"/>
  <c r="W24" i="5"/>
  <c r="U24" i="5"/>
  <c r="S24" i="5"/>
  <c r="Q24" i="5"/>
  <c r="O24" i="5"/>
  <c r="M24" i="5"/>
  <c r="K24" i="5"/>
  <c r="I24" i="5"/>
  <c r="G24" i="5"/>
  <c r="E24" i="5"/>
  <c r="C24" i="5"/>
  <c r="AA23" i="5"/>
  <c r="Y23" i="5"/>
  <c r="W23" i="5"/>
  <c r="U23" i="5"/>
  <c r="S23" i="5"/>
  <c r="Q23" i="5"/>
  <c r="O23" i="5"/>
  <c r="M23" i="5"/>
  <c r="K23" i="5"/>
  <c r="I23" i="5"/>
  <c r="G23" i="5"/>
  <c r="E23" i="5"/>
  <c r="C23" i="5"/>
  <c r="AA22" i="5"/>
  <c r="Y22" i="5"/>
  <c r="W22" i="5"/>
  <c r="U22" i="5"/>
  <c r="S22" i="5"/>
  <c r="Q22" i="5"/>
  <c r="O22" i="5"/>
  <c r="M22" i="5"/>
  <c r="K22" i="5"/>
  <c r="I22" i="5"/>
  <c r="G22" i="5"/>
  <c r="E22" i="5"/>
  <c r="C22" i="5"/>
  <c r="AA21" i="5"/>
  <c r="Y21" i="5"/>
  <c r="W21" i="5"/>
  <c r="U21" i="5"/>
  <c r="S21" i="5"/>
  <c r="Q21" i="5"/>
  <c r="O21" i="5"/>
  <c r="M21" i="5"/>
  <c r="K21" i="5"/>
  <c r="I21" i="5"/>
  <c r="G21" i="5"/>
  <c r="E21" i="5"/>
  <c r="C21" i="5"/>
  <c r="AA20" i="5"/>
  <c r="Y20" i="5"/>
  <c r="W20" i="5"/>
  <c r="U20" i="5"/>
  <c r="S20" i="5"/>
  <c r="Q20" i="5"/>
  <c r="O20" i="5"/>
  <c r="M20" i="5"/>
  <c r="K20" i="5"/>
  <c r="I20" i="5"/>
  <c r="G20" i="5"/>
  <c r="E20" i="5"/>
  <c r="C20" i="5"/>
  <c r="AA19" i="5"/>
  <c r="Y19" i="5"/>
  <c r="W19" i="5"/>
  <c r="U19" i="5"/>
  <c r="S19" i="5"/>
  <c r="Q19" i="5"/>
  <c r="O19" i="5"/>
  <c r="M19" i="5"/>
  <c r="K19" i="5"/>
  <c r="I19" i="5"/>
  <c r="G19" i="5"/>
  <c r="E19" i="5"/>
  <c r="C19" i="5"/>
  <c r="AA18" i="5"/>
  <c r="Y18" i="5"/>
  <c r="W18" i="5"/>
  <c r="U18" i="5"/>
  <c r="S18" i="5"/>
  <c r="Q18" i="5"/>
  <c r="O18" i="5"/>
  <c r="M18" i="5"/>
  <c r="K18" i="5"/>
  <c r="I18" i="5"/>
  <c r="G18" i="5"/>
  <c r="E18" i="5"/>
  <c r="C18" i="5"/>
  <c r="AA17" i="5"/>
  <c r="Y17" i="5"/>
  <c r="W17" i="5"/>
  <c r="U17" i="5"/>
  <c r="S17" i="5"/>
  <c r="Q17" i="5"/>
  <c r="O17" i="5"/>
  <c r="M17" i="5"/>
  <c r="K17" i="5"/>
  <c r="I17" i="5"/>
  <c r="G17" i="5"/>
  <c r="E17" i="5"/>
  <c r="C17" i="5"/>
  <c r="AA16" i="5"/>
  <c r="Y16" i="5"/>
  <c r="W16" i="5"/>
  <c r="U16" i="5"/>
  <c r="S16" i="5"/>
  <c r="Q16" i="5"/>
  <c r="O16" i="5"/>
  <c r="M16" i="5"/>
  <c r="K16" i="5"/>
  <c r="I16" i="5"/>
  <c r="G16" i="5"/>
  <c r="E16" i="5"/>
  <c r="C16" i="5"/>
  <c r="AA15" i="5"/>
  <c r="Y15" i="5"/>
  <c r="W15" i="5"/>
  <c r="U15" i="5"/>
  <c r="S15" i="5"/>
  <c r="Q15" i="5"/>
  <c r="O15" i="5"/>
  <c r="M15" i="5"/>
  <c r="K15" i="5"/>
  <c r="I15" i="5"/>
  <c r="G15" i="5"/>
  <c r="E15" i="5"/>
  <c r="C15" i="5"/>
  <c r="AA14" i="5"/>
  <c r="Y14" i="5"/>
  <c r="W14" i="5"/>
  <c r="U14" i="5"/>
  <c r="S14" i="5"/>
  <c r="Q14" i="5"/>
  <c r="O14" i="5"/>
  <c r="M14" i="5"/>
  <c r="K14" i="5"/>
  <c r="I14" i="5"/>
  <c r="G14" i="5"/>
  <c r="E14" i="5"/>
  <c r="C14" i="5"/>
  <c r="AA13" i="5"/>
  <c r="Y13" i="5"/>
  <c r="W13" i="5"/>
  <c r="U13" i="5"/>
  <c r="S13" i="5"/>
  <c r="Q13" i="5"/>
  <c r="O13" i="5"/>
  <c r="M13" i="5"/>
  <c r="K13" i="5"/>
  <c r="I13" i="5"/>
  <c r="G13" i="5"/>
  <c r="E13" i="5"/>
  <c r="C13" i="5"/>
  <c r="AA12" i="5"/>
  <c r="Y12" i="5"/>
  <c r="W12" i="5"/>
  <c r="U12" i="5"/>
  <c r="S12" i="5"/>
  <c r="Q12" i="5"/>
  <c r="O12" i="5"/>
  <c r="M12" i="5"/>
  <c r="K12" i="5"/>
  <c r="I12" i="5"/>
  <c r="G12" i="5"/>
  <c r="E12" i="5"/>
  <c r="C12" i="5"/>
  <c r="AA11" i="5"/>
  <c r="Y11" i="5"/>
  <c r="W11" i="5"/>
  <c r="U11" i="5"/>
  <c r="S11" i="5"/>
  <c r="Q11" i="5"/>
  <c r="O11" i="5"/>
  <c r="M11" i="5"/>
  <c r="K11" i="5"/>
  <c r="I11" i="5"/>
  <c r="G11" i="5"/>
  <c r="E11" i="5"/>
  <c r="C11" i="5"/>
  <c r="AA10" i="5"/>
  <c r="Y10" i="5"/>
  <c r="W10" i="5"/>
  <c r="U10" i="5"/>
  <c r="S10" i="5"/>
  <c r="Q10" i="5"/>
  <c r="O10" i="5"/>
  <c r="M10" i="5"/>
  <c r="K10" i="5"/>
  <c r="I10" i="5"/>
  <c r="G10" i="5"/>
  <c r="E10" i="5"/>
  <c r="C10" i="5"/>
  <c r="AA9" i="5"/>
  <c r="Y9" i="5"/>
  <c r="W9" i="5"/>
  <c r="U9" i="5"/>
  <c r="S9" i="5"/>
  <c r="Q9" i="5"/>
  <c r="O9" i="5"/>
  <c r="M9" i="5"/>
  <c r="K9" i="5"/>
  <c r="I9" i="5"/>
  <c r="G9" i="5"/>
  <c r="E9" i="5"/>
  <c r="C9" i="5"/>
  <c r="AA8" i="5"/>
  <c r="Y8" i="5"/>
  <c r="W8" i="5"/>
  <c r="U8" i="5"/>
  <c r="S8" i="5"/>
  <c r="Q8" i="5"/>
  <c r="O8" i="5"/>
  <c r="M8" i="5"/>
  <c r="K8" i="5"/>
  <c r="I8" i="5"/>
  <c r="G8" i="5"/>
  <c r="E8" i="5"/>
  <c r="C8" i="5"/>
  <c r="AA7" i="5"/>
  <c r="Y7" i="5"/>
  <c r="W7" i="5"/>
  <c r="U7" i="5"/>
  <c r="S7" i="5"/>
  <c r="Q7" i="5"/>
  <c r="O7" i="5"/>
  <c r="M7" i="5"/>
  <c r="K7" i="5"/>
  <c r="I7" i="5"/>
  <c r="G7" i="5"/>
  <c r="E7" i="5"/>
  <c r="C7" i="5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57" i="1"/>
  <c r="AB278" i="1"/>
  <c r="AB279" i="1"/>
  <c r="AB280" i="1"/>
  <c r="C7" i="11"/>
  <c r="C9" i="11" s="1"/>
  <c r="C37" i="11" s="1"/>
  <c r="C15" i="1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26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71" i="1"/>
  <c r="AB7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02" i="1"/>
  <c r="C10" i="1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29" i="1"/>
  <c r="C27" i="1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60" i="1"/>
  <c r="C28" i="1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691" i="1"/>
  <c r="C32" i="11"/>
  <c r="C31" i="11"/>
  <c r="AB308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C16" i="1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46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77" i="1"/>
  <c r="C35" i="1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08" i="1"/>
  <c r="C8" i="11"/>
  <c r="C36" i="11" s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C12" i="1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C17" i="1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C18" i="1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C19" i="1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C20" i="1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C21" i="1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C23" i="1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C24" i="1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C25" i="1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C26" i="1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C216" i="1"/>
  <c r="AC123" i="1"/>
  <c r="AC154" i="1"/>
  <c r="B653" i="1"/>
  <c r="AF640" i="1" s="1"/>
  <c r="C653" i="1"/>
  <c r="AG650" i="1" s="1"/>
  <c r="D653" i="1"/>
  <c r="E653" i="1"/>
  <c r="F653" i="1"/>
  <c r="G653" i="1"/>
  <c r="AK639" i="1" s="1"/>
  <c r="H653" i="1"/>
  <c r="I653" i="1"/>
  <c r="J653" i="1"/>
  <c r="K653" i="1"/>
  <c r="AO646" i="1" s="1"/>
  <c r="L653" i="1"/>
  <c r="M653" i="1"/>
  <c r="N653" i="1"/>
  <c r="AR632" i="1" s="1"/>
  <c r="O653" i="1"/>
  <c r="AS647" i="1" s="1"/>
  <c r="P653" i="1"/>
  <c r="Q653" i="1"/>
  <c r="R653" i="1"/>
  <c r="S653" i="1"/>
  <c r="AW633" i="1" s="1"/>
  <c r="T653" i="1"/>
  <c r="U653" i="1"/>
  <c r="V653" i="1"/>
  <c r="W653" i="1"/>
  <c r="BA643" i="1" s="1"/>
  <c r="X653" i="1"/>
  <c r="Y653" i="1"/>
  <c r="Z653" i="1"/>
  <c r="AA653" i="1"/>
  <c r="BE644" i="1" s="1"/>
  <c r="AC16" i="8"/>
  <c r="AB19" i="8"/>
  <c r="AC26" i="8"/>
  <c r="C60" i="8"/>
  <c r="F60" i="8"/>
  <c r="G60" i="8"/>
  <c r="I60" i="8"/>
  <c r="K60" i="8"/>
  <c r="M60" i="8"/>
  <c r="N60" i="8"/>
  <c r="O60" i="8"/>
  <c r="R60" i="8"/>
  <c r="S60" i="8"/>
  <c r="V60" i="8"/>
  <c r="W60" i="8"/>
  <c r="B60" i="8"/>
  <c r="T9" i="10"/>
  <c r="I13" i="10"/>
  <c r="L13" i="10"/>
  <c r="T13" i="10"/>
  <c r="Y13" i="10"/>
  <c r="H15" i="10"/>
  <c r="P15" i="10"/>
  <c r="X15" i="10"/>
  <c r="J16" i="10"/>
  <c r="R16" i="10"/>
  <c r="Z16" i="10"/>
  <c r="L17" i="10"/>
  <c r="T17" i="10"/>
  <c r="H19" i="10"/>
  <c r="P19" i="10"/>
  <c r="X19" i="10"/>
  <c r="L21" i="10"/>
  <c r="Q21" i="10"/>
  <c r="T21" i="10"/>
  <c r="H23" i="10"/>
  <c r="J23" i="10"/>
  <c r="P23" i="10"/>
  <c r="R23" i="10"/>
  <c r="X23" i="10"/>
  <c r="Z23" i="10"/>
  <c r="L25" i="10"/>
  <c r="Q25" i="10"/>
  <c r="G26" i="10"/>
  <c r="W26" i="10"/>
  <c r="J27" i="10"/>
  <c r="R27" i="10"/>
  <c r="Z27" i="10"/>
  <c r="C60" i="9"/>
  <c r="F60" i="9"/>
  <c r="G60" i="9"/>
  <c r="I60" i="9"/>
  <c r="J60" i="9"/>
  <c r="M60" i="9"/>
  <c r="N60" i="9"/>
  <c r="O60" i="9"/>
  <c r="Q60" i="9"/>
  <c r="R60" i="9"/>
  <c r="U60" i="9"/>
  <c r="V60" i="9"/>
  <c r="W60" i="9"/>
  <c r="Y60" i="9"/>
  <c r="Z60" i="9"/>
  <c r="AA60" i="9"/>
  <c r="E61" i="9"/>
  <c r="F61" i="9"/>
  <c r="G61" i="9"/>
  <c r="I61" i="9"/>
  <c r="J61" i="9"/>
  <c r="K61" i="9"/>
  <c r="M61" i="9"/>
  <c r="N61" i="9"/>
  <c r="Q61" i="9"/>
  <c r="R61" i="9"/>
  <c r="U61" i="9"/>
  <c r="V61" i="9"/>
  <c r="W61" i="9"/>
  <c r="Y61" i="9"/>
  <c r="Z61" i="9"/>
  <c r="D62" i="9"/>
  <c r="E62" i="9"/>
  <c r="H62" i="9"/>
  <c r="I62" i="9"/>
  <c r="L62" i="9"/>
  <c r="M62" i="9"/>
  <c r="P62" i="9"/>
  <c r="Q62" i="9"/>
  <c r="T62" i="9"/>
  <c r="U62" i="9"/>
  <c r="X62" i="9"/>
  <c r="Y62" i="9"/>
  <c r="B12" i="10"/>
  <c r="B16" i="10"/>
  <c r="B23" i="10"/>
  <c r="B24" i="10"/>
  <c r="B27" i="10"/>
  <c r="B60" i="9"/>
  <c r="B61" i="9"/>
  <c r="AC898" i="1"/>
  <c r="AC746" i="1"/>
  <c r="E30" i="11" s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557" i="1"/>
  <c r="AC526" i="1"/>
  <c r="AC527" i="1"/>
  <c r="AC278" i="1"/>
  <c r="AC279" i="1"/>
  <c r="AC280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A963" i="1"/>
  <c r="Z963" i="1"/>
  <c r="BD958" i="1" s="1"/>
  <c r="Y963" i="1"/>
  <c r="BC951" i="1" s="1"/>
  <c r="X963" i="1"/>
  <c r="W963" i="1"/>
  <c r="V963" i="1"/>
  <c r="AZ960" i="1" s="1"/>
  <c r="U963" i="1"/>
  <c r="AY943" i="1" s="1"/>
  <c r="T963" i="1"/>
  <c r="S963" i="1"/>
  <c r="R963" i="1"/>
  <c r="AV958" i="1" s="1"/>
  <c r="Q963" i="1"/>
  <c r="AU956" i="1" s="1"/>
  <c r="P963" i="1"/>
  <c r="O963" i="1"/>
  <c r="N963" i="1"/>
  <c r="AR958" i="1" s="1"/>
  <c r="M963" i="1"/>
  <c r="AQ954" i="1" s="1"/>
  <c r="L963" i="1"/>
  <c r="K963" i="1"/>
  <c r="J963" i="1"/>
  <c r="AN960" i="1" s="1"/>
  <c r="I963" i="1"/>
  <c r="AM948" i="1" s="1"/>
  <c r="H963" i="1"/>
  <c r="G963" i="1"/>
  <c r="F963" i="1"/>
  <c r="AJ958" i="1" s="1"/>
  <c r="E963" i="1"/>
  <c r="AI954" i="1" s="1"/>
  <c r="D963" i="1"/>
  <c r="C963" i="1"/>
  <c r="B963" i="1"/>
  <c r="AF958" i="1" s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A932" i="1"/>
  <c r="Z932" i="1"/>
  <c r="Y932" i="1"/>
  <c r="BC921" i="1" s="1"/>
  <c r="X932" i="1"/>
  <c r="W932" i="1"/>
  <c r="V932" i="1"/>
  <c r="U932" i="1"/>
  <c r="AY929" i="1" s="1"/>
  <c r="T932" i="1"/>
  <c r="S932" i="1"/>
  <c r="R932" i="1"/>
  <c r="Q932" i="1"/>
  <c r="AU923" i="1" s="1"/>
  <c r="P932" i="1"/>
  <c r="O932" i="1"/>
  <c r="N932" i="1"/>
  <c r="M932" i="1"/>
  <c r="AQ922" i="1" s="1"/>
  <c r="L932" i="1"/>
  <c r="K932" i="1"/>
  <c r="J932" i="1"/>
  <c r="I932" i="1"/>
  <c r="AM917" i="1" s="1"/>
  <c r="H932" i="1"/>
  <c r="G932" i="1"/>
  <c r="F932" i="1"/>
  <c r="E932" i="1"/>
  <c r="AI924" i="1" s="1"/>
  <c r="D932" i="1"/>
  <c r="C932" i="1"/>
  <c r="B932" i="1"/>
  <c r="AA901" i="1"/>
  <c r="Z901" i="1"/>
  <c r="Y901" i="1"/>
  <c r="X901" i="1"/>
  <c r="W901" i="1"/>
  <c r="BA893" i="1" s="1"/>
  <c r="V901" i="1"/>
  <c r="U901" i="1"/>
  <c r="T901" i="1"/>
  <c r="S901" i="1"/>
  <c r="AW891" i="1" s="1"/>
  <c r="R901" i="1"/>
  <c r="Q901" i="1"/>
  <c r="P901" i="1"/>
  <c r="O901" i="1"/>
  <c r="N901" i="1"/>
  <c r="M901" i="1"/>
  <c r="AQ888" i="1" s="1"/>
  <c r="L901" i="1"/>
  <c r="K901" i="1"/>
  <c r="J901" i="1"/>
  <c r="I901" i="1"/>
  <c r="H901" i="1"/>
  <c r="G901" i="1"/>
  <c r="F901" i="1"/>
  <c r="E901" i="1"/>
  <c r="D901" i="1"/>
  <c r="C901" i="1"/>
  <c r="AG886" i="1" s="1"/>
  <c r="B901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A870" i="1"/>
  <c r="Z870" i="1"/>
  <c r="Y870" i="1"/>
  <c r="X870" i="1"/>
  <c r="W870" i="1"/>
  <c r="BA849" i="1" s="1"/>
  <c r="V870" i="1"/>
  <c r="U870" i="1"/>
  <c r="T870" i="1"/>
  <c r="S870" i="1"/>
  <c r="R870" i="1"/>
  <c r="Q870" i="1"/>
  <c r="AU868" i="1" s="1"/>
  <c r="P870" i="1"/>
  <c r="O870" i="1"/>
  <c r="AS856" i="1" s="1"/>
  <c r="N870" i="1"/>
  <c r="M870" i="1"/>
  <c r="AQ856" i="1" s="1"/>
  <c r="L870" i="1"/>
  <c r="K870" i="1"/>
  <c r="J870" i="1"/>
  <c r="I870" i="1"/>
  <c r="AM853" i="1" s="1"/>
  <c r="H870" i="1"/>
  <c r="G870" i="1"/>
  <c r="AK850" i="1" s="1"/>
  <c r="F870" i="1"/>
  <c r="E870" i="1"/>
  <c r="AI857" i="1" s="1"/>
  <c r="D870" i="1"/>
  <c r="C870" i="1"/>
  <c r="B870" i="1"/>
  <c r="AA839" i="1"/>
  <c r="Z839" i="1"/>
  <c r="Y839" i="1"/>
  <c r="X839" i="1"/>
  <c r="BB822" i="1" s="1"/>
  <c r="W839" i="1"/>
  <c r="V839" i="1"/>
  <c r="U839" i="1"/>
  <c r="T839" i="1"/>
  <c r="AX835" i="1" s="1"/>
  <c r="S839" i="1"/>
  <c r="R839" i="1"/>
  <c r="Q839" i="1"/>
  <c r="P839" i="1"/>
  <c r="AT818" i="1" s="1"/>
  <c r="O839" i="1"/>
  <c r="N839" i="1"/>
  <c r="M839" i="1"/>
  <c r="L839" i="1"/>
  <c r="AP829" i="1" s="1"/>
  <c r="K839" i="1"/>
  <c r="J839" i="1"/>
  <c r="I839" i="1"/>
  <c r="H839" i="1"/>
  <c r="AL823" i="1" s="1"/>
  <c r="G839" i="1"/>
  <c r="F839" i="1"/>
  <c r="E839" i="1"/>
  <c r="D839" i="1"/>
  <c r="AH838" i="1" s="1"/>
  <c r="C839" i="1"/>
  <c r="B839" i="1"/>
  <c r="AA808" i="1"/>
  <c r="Z808" i="1"/>
  <c r="Y808" i="1"/>
  <c r="X808" i="1"/>
  <c r="W808" i="1"/>
  <c r="V808" i="1"/>
  <c r="AZ804" i="1" s="1"/>
  <c r="U808" i="1"/>
  <c r="T808" i="1"/>
  <c r="S808" i="1"/>
  <c r="R808" i="1"/>
  <c r="AV788" i="1" s="1"/>
  <c r="Q808" i="1"/>
  <c r="P808" i="1"/>
  <c r="O808" i="1"/>
  <c r="N808" i="1"/>
  <c r="M808" i="1"/>
  <c r="L808" i="1"/>
  <c r="K808" i="1"/>
  <c r="J808" i="1"/>
  <c r="AN807" i="1" s="1"/>
  <c r="I808" i="1"/>
  <c r="H808" i="1"/>
  <c r="G808" i="1"/>
  <c r="F808" i="1"/>
  <c r="AJ784" i="1" s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BE744" i="1" s="1"/>
  <c r="Z746" i="1"/>
  <c r="Y746" i="1"/>
  <c r="X746" i="1"/>
  <c r="W746" i="1"/>
  <c r="BA733" i="1" s="1"/>
  <c r="V746" i="1"/>
  <c r="U746" i="1"/>
  <c r="T746" i="1"/>
  <c r="S746" i="1"/>
  <c r="AW733" i="1" s="1"/>
  <c r="R746" i="1"/>
  <c r="Q746" i="1"/>
  <c r="P746" i="1"/>
  <c r="O746" i="1"/>
  <c r="AS737" i="1" s="1"/>
  <c r="N746" i="1"/>
  <c r="M746" i="1"/>
  <c r="L746" i="1"/>
  <c r="K746" i="1"/>
  <c r="AO740" i="1" s="1"/>
  <c r="J746" i="1"/>
  <c r="I746" i="1"/>
  <c r="H746" i="1"/>
  <c r="G746" i="1"/>
  <c r="AK737" i="1" s="1"/>
  <c r="F746" i="1"/>
  <c r="E746" i="1"/>
  <c r="D746" i="1"/>
  <c r="C746" i="1"/>
  <c r="AG742" i="1" s="1"/>
  <c r="B746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A715" i="1"/>
  <c r="Z715" i="1"/>
  <c r="BD706" i="1" s="1"/>
  <c r="Y715" i="1"/>
  <c r="BC711" i="1" s="1"/>
  <c r="X715" i="1"/>
  <c r="W715" i="1"/>
  <c r="V715" i="1"/>
  <c r="AZ694" i="1" s="1"/>
  <c r="U715" i="1"/>
  <c r="AY714" i="1" s="1"/>
  <c r="T715" i="1"/>
  <c r="S715" i="1"/>
  <c r="R715" i="1"/>
  <c r="AV709" i="1" s="1"/>
  <c r="Q715" i="1"/>
  <c r="AU702" i="1" s="1"/>
  <c r="P715" i="1"/>
  <c r="O715" i="1"/>
  <c r="N715" i="1"/>
  <c r="AR691" i="1" s="1"/>
  <c r="M715" i="1"/>
  <c r="L715" i="1"/>
  <c r="K715" i="1"/>
  <c r="J715" i="1"/>
  <c r="AN704" i="1" s="1"/>
  <c r="I715" i="1"/>
  <c r="H715" i="1"/>
  <c r="G715" i="1"/>
  <c r="F715" i="1"/>
  <c r="AJ701" i="1" s="1"/>
  <c r="E715" i="1"/>
  <c r="D715" i="1"/>
  <c r="C715" i="1"/>
  <c r="B715" i="1"/>
  <c r="AF692" i="1" s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A684" i="1"/>
  <c r="Z684" i="1"/>
  <c r="Y684" i="1"/>
  <c r="BC673" i="1" s="1"/>
  <c r="X684" i="1"/>
  <c r="W684" i="1"/>
  <c r="V684" i="1"/>
  <c r="U684" i="1"/>
  <c r="AY677" i="1" s="1"/>
  <c r="T684" i="1"/>
  <c r="S684" i="1"/>
  <c r="R684" i="1"/>
  <c r="Q684" i="1"/>
  <c r="AU677" i="1" s="1"/>
  <c r="P684" i="1"/>
  <c r="O684" i="1"/>
  <c r="N684" i="1"/>
  <c r="M684" i="1"/>
  <c r="AQ681" i="1" s="1"/>
  <c r="L684" i="1"/>
  <c r="K684" i="1"/>
  <c r="J684" i="1"/>
  <c r="I684" i="1"/>
  <c r="AM664" i="1" s="1"/>
  <c r="H684" i="1"/>
  <c r="G684" i="1"/>
  <c r="F684" i="1"/>
  <c r="E684" i="1"/>
  <c r="AI669" i="1" s="1"/>
  <c r="D684" i="1"/>
  <c r="C684" i="1"/>
  <c r="B684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A622" i="1"/>
  <c r="Z622" i="1"/>
  <c r="BD603" i="1" s="1"/>
  <c r="Y622" i="1"/>
  <c r="X622" i="1"/>
  <c r="W622" i="1"/>
  <c r="V622" i="1"/>
  <c r="AZ604" i="1" s="1"/>
  <c r="U622" i="1"/>
  <c r="AY618" i="1" s="1"/>
  <c r="T622" i="1"/>
  <c r="S622" i="1"/>
  <c r="R622" i="1"/>
  <c r="AV618" i="1" s="1"/>
  <c r="Q622" i="1"/>
  <c r="P622" i="1"/>
  <c r="O622" i="1"/>
  <c r="N622" i="1"/>
  <c r="AR604" i="1" s="1"/>
  <c r="M622" i="1"/>
  <c r="AQ605" i="1" s="1"/>
  <c r="L622" i="1"/>
  <c r="AP621" i="1" s="1"/>
  <c r="K622" i="1"/>
  <c r="J622" i="1"/>
  <c r="AN601" i="1" s="1"/>
  <c r="I622" i="1"/>
  <c r="H622" i="1"/>
  <c r="G622" i="1"/>
  <c r="F622" i="1"/>
  <c r="AJ620" i="1" s="1"/>
  <c r="E622" i="1"/>
  <c r="D622" i="1"/>
  <c r="C622" i="1"/>
  <c r="B622" i="1"/>
  <c r="AF598" i="1" s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A591" i="1"/>
  <c r="Z591" i="1"/>
  <c r="Y591" i="1"/>
  <c r="X591" i="1"/>
  <c r="BB589" i="1" s="1"/>
  <c r="W591" i="1"/>
  <c r="BA582" i="1" s="1"/>
  <c r="V591" i="1"/>
  <c r="U591" i="1"/>
  <c r="AY589" i="1" s="1"/>
  <c r="T591" i="1"/>
  <c r="S591" i="1"/>
  <c r="AW582" i="1" s="1"/>
  <c r="R591" i="1"/>
  <c r="Q591" i="1"/>
  <c r="P591" i="1"/>
  <c r="O591" i="1"/>
  <c r="AS581" i="1" s="1"/>
  <c r="N591" i="1"/>
  <c r="M591" i="1"/>
  <c r="AQ585" i="1" s="1"/>
  <c r="L591" i="1"/>
  <c r="AP567" i="1" s="1"/>
  <c r="K591" i="1"/>
  <c r="J591" i="1"/>
  <c r="I591" i="1"/>
  <c r="H591" i="1"/>
  <c r="G591" i="1"/>
  <c r="AK585" i="1" s="1"/>
  <c r="F591" i="1"/>
  <c r="E591" i="1"/>
  <c r="D591" i="1"/>
  <c r="AH567" i="1" s="1"/>
  <c r="C591" i="1"/>
  <c r="B591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A560" i="1"/>
  <c r="BE553" i="1" s="1"/>
  <c r="Z560" i="1"/>
  <c r="Y560" i="1"/>
  <c r="X560" i="1"/>
  <c r="W560" i="1"/>
  <c r="BA543" i="1" s="1"/>
  <c r="V560" i="1"/>
  <c r="U560" i="1"/>
  <c r="T560" i="1"/>
  <c r="S560" i="1"/>
  <c r="AW551" i="1" s="1"/>
  <c r="R560" i="1"/>
  <c r="Q560" i="1"/>
  <c r="P560" i="1"/>
  <c r="O560" i="1"/>
  <c r="AS550" i="1" s="1"/>
  <c r="N560" i="1"/>
  <c r="AR551" i="1" s="1"/>
  <c r="M560" i="1"/>
  <c r="L560" i="1"/>
  <c r="K560" i="1"/>
  <c r="AO553" i="1" s="1"/>
  <c r="J560" i="1"/>
  <c r="I560" i="1"/>
  <c r="H560" i="1"/>
  <c r="G560" i="1"/>
  <c r="AK542" i="1" s="1"/>
  <c r="F560" i="1"/>
  <c r="E560" i="1"/>
  <c r="D560" i="1"/>
  <c r="C560" i="1"/>
  <c r="AG542" i="1" s="1"/>
  <c r="B560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A529" i="1"/>
  <c r="Z529" i="1"/>
  <c r="BD520" i="1" s="1"/>
  <c r="Y529" i="1"/>
  <c r="X529" i="1"/>
  <c r="W529" i="1"/>
  <c r="V529" i="1"/>
  <c r="AZ507" i="1" s="1"/>
  <c r="U529" i="1"/>
  <c r="T529" i="1"/>
  <c r="S529" i="1"/>
  <c r="R529" i="1"/>
  <c r="AV518" i="1" s="1"/>
  <c r="Q529" i="1"/>
  <c r="P529" i="1"/>
  <c r="O529" i="1"/>
  <c r="N529" i="1"/>
  <c r="AR513" i="1" s="1"/>
  <c r="M529" i="1"/>
  <c r="L529" i="1"/>
  <c r="K529" i="1"/>
  <c r="J529" i="1"/>
  <c r="AN520" i="1" s="1"/>
  <c r="I529" i="1"/>
  <c r="H529" i="1"/>
  <c r="G529" i="1"/>
  <c r="F529" i="1"/>
  <c r="AJ510" i="1" s="1"/>
  <c r="E529" i="1"/>
  <c r="D529" i="1"/>
  <c r="C529" i="1"/>
  <c r="B529" i="1"/>
  <c r="AF527" i="1" s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A498" i="1"/>
  <c r="Z498" i="1"/>
  <c r="BD497" i="1" s="1"/>
  <c r="Y498" i="1"/>
  <c r="BC475" i="1" s="1"/>
  <c r="X498" i="1"/>
  <c r="W498" i="1"/>
  <c r="V498" i="1"/>
  <c r="U498" i="1"/>
  <c r="AY474" i="1" s="1"/>
  <c r="T498" i="1"/>
  <c r="S498" i="1"/>
  <c r="R498" i="1"/>
  <c r="AV483" i="1" s="1"/>
  <c r="Q498" i="1"/>
  <c r="AU492" i="1" s="1"/>
  <c r="P498" i="1"/>
  <c r="AT481" i="1" s="1"/>
  <c r="O498" i="1"/>
  <c r="N498" i="1"/>
  <c r="M498" i="1"/>
  <c r="AQ490" i="1" s="1"/>
  <c r="L498" i="1"/>
  <c r="AP491" i="1" s="1"/>
  <c r="K498" i="1"/>
  <c r="J498" i="1"/>
  <c r="I498" i="1"/>
  <c r="AM487" i="1" s="1"/>
  <c r="H498" i="1"/>
  <c r="AL495" i="1" s="1"/>
  <c r="G498" i="1"/>
  <c r="F498" i="1"/>
  <c r="AJ491" i="1" s="1"/>
  <c r="E498" i="1"/>
  <c r="AI476" i="1" s="1"/>
  <c r="D498" i="1"/>
  <c r="AH492" i="1" s="1"/>
  <c r="C498" i="1"/>
  <c r="B498" i="1"/>
  <c r="AA62" i="9"/>
  <c r="W62" i="9"/>
  <c r="S62" i="9"/>
  <c r="O62" i="9"/>
  <c r="K62" i="9"/>
  <c r="G62" i="9"/>
  <c r="C62" i="9"/>
  <c r="X61" i="9"/>
  <c r="T61" i="9"/>
  <c r="P61" i="9"/>
  <c r="L61" i="9"/>
  <c r="H61" i="9"/>
  <c r="D61" i="9"/>
  <c r="AC402" i="1"/>
  <c r="AC340" i="1"/>
  <c r="AC61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29" i="5"/>
  <c r="AC30" i="5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71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64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195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26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57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288" i="1"/>
  <c r="AC309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381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12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02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33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50" i="1"/>
  <c r="C312" i="1"/>
  <c r="AG302" i="1" s="1"/>
  <c r="D312" i="1"/>
  <c r="E312" i="1"/>
  <c r="AI300" i="1" s="1"/>
  <c r="F312" i="1"/>
  <c r="AJ289" i="1" s="1"/>
  <c r="G312" i="1"/>
  <c r="AK311" i="1" s="1"/>
  <c r="H312" i="1"/>
  <c r="I312" i="1"/>
  <c r="AM309" i="1" s="1"/>
  <c r="J312" i="1"/>
  <c r="AN310" i="1" s="1"/>
  <c r="K312" i="1"/>
  <c r="AO292" i="1" s="1"/>
  <c r="L312" i="1"/>
  <c r="M312" i="1"/>
  <c r="AQ290" i="1" s="1"/>
  <c r="N312" i="1"/>
  <c r="AR307" i="1" s="1"/>
  <c r="O312" i="1"/>
  <c r="AS305" i="1" s="1"/>
  <c r="P312" i="1"/>
  <c r="Q312" i="1"/>
  <c r="AU305" i="1" s="1"/>
  <c r="R312" i="1"/>
  <c r="AV311" i="1" s="1"/>
  <c r="S312" i="1"/>
  <c r="T312" i="1"/>
  <c r="U312" i="1"/>
  <c r="V312" i="1"/>
  <c r="AZ292" i="1" s="1"/>
  <c r="W312" i="1"/>
  <c r="X312" i="1"/>
  <c r="Y312" i="1"/>
  <c r="Z312" i="1"/>
  <c r="BD293" i="1" s="1"/>
  <c r="AA312" i="1"/>
  <c r="AA7" i="10"/>
  <c r="Z7" i="10"/>
  <c r="X7" i="10"/>
  <c r="W7" i="10"/>
  <c r="V7" i="10"/>
  <c r="T7" i="10"/>
  <c r="S7" i="10"/>
  <c r="R7" i="10"/>
  <c r="P7" i="10"/>
  <c r="O7" i="10"/>
  <c r="N7" i="10"/>
  <c r="L7" i="10"/>
  <c r="K7" i="10"/>
  <c r="J7" i="10"/>
  <c r="H7" i="10"/>
  <c r="G7" i="10"/>
  <c r="F7" i="10"/>
  <c r="D7" i="10"/>
  <c r="C7" i="10"/>
  <c r="B7" i="10"/>
  <c r="Y62" i="8"/>
  <c r="X62" i="8"/>
  <c r="W62" i="8"/>
  <c r="U62" i="8"/>
  <c r="T62" i="8"/>
  <c r="S62" i="8"/>
  <c r="Q62" i="8"/>
  <c r="P62" i="8"/>
  <c r="M62" i="8"/>
  <c r="L62" i="8"/>
  <c r="K62" i="8"/>
  <c r="I62" i="8"/>
  <c r="H62" i="8"/>
  <c r="E62" i="8"/>
  <c r="D62" i="8"/>
  <c r="Z61" i="8"/>
  <c r="Y61" i="8"/>
  <c r="X61" i="8"/>
  <c r="V61" i="8"/>
  <c r="R61" i="8"/>
  <c r="Q61" i="8"/>
  <c r="P61" i="8"/>
  <c r="N61" i="8"/>
  <c r="M61" i="8"/>
  <c r="L61" i="8"/>
  <c r="J61" i="8"/>
  <c r="H61" i="8"/>
  <c r="F61" i="8"/>
  <c r="E61" i="8"/>
  <c r="D61" i="8"/>
  <c r="B61" i="8"/>
  <c r="U60" i="8"/>
  <c r="E60" i="8"/>
  <c r="AA62" i="8"/>
  <c r="O62" i="8"/>
  <c r="G62" i="8"/>
  <c r="C62" i="8"/>
  <c r="U61" i="8"/>
  <c r="T61" i="8"/>
  <c r="I61" i="8"/>
  <c r="C30" i="10"/>
  <c r="C62" i="10" s="1"/>
  <c r="E30" i="10"/>
  <c r="E62" i="10" s="1"/>
  <c r="G30" i="10"/>
  <c r="G62" i="10" s="1"/>
  <c r="I30" i="10"/>
  <c r="K30" i="10"/>
  <c r="K62" i="10" s="1"/>
  <c r="M30" i="10"/>
  <c r="M62" i="10" s="1"/>
  <c r="O30" i="10"/>
  <c r="O62" i="10" s="1"/>
  <c r="Q30" i="10"/>
  <c r="S30" i="10"/>
  <c r="S62" i="10" s="1"/>
  <c r="U30" i="10"/>
  <c r="U62" i="10" s="1"/>
  <c r="W30" i="10"/>
  <c r="W62" i="10" s="1"/>
  <c r="Y30" i="10"/>
  <c r="AA30" i="10"/>
  <c r="AA62" i="10" s="1"/>
  <c r="D30" i="10"/>
  <c r="D62" i="10" s="1"/>
  <c r="H30" i="10"/>
  <c r="H62" i="10" s="1"/>
  <c r="L30" i="10"/>
  <c r="L62" i="10" s="1"/>
  <c r="P30" i="10"/>
  <c r="P62" i="10" s="1"/>
  <c r="T30" i="10"/>
  <c r="T62" i="10" s="1"/>
  <c r="X30" i="10"/>
  <c r="X62" i="10" s="1"/>
  <c r="E29" i="10"/>
  <c r="E61" i="10" s="1"/>
  <c r="I29" i="10"/>
  <c r="I61" i="10" s="1"/>
  <c r="M29" i="10"/>
  <c r="M61" i="10" s="1"/>
  <c r="Q29" i="10"/>
  <c r="Q61" i="10" s="1"/>
  <c r="U29" i="10"/>
  <c r="U61" i="10" s="1"/>
  <c r="Y29" i="10"/>
  <c r="Y61" i="10" s="1"/>
  <c r="B29" i="10"/>
  <c r="D29" i="10"/>
  <c r="D61" i="10" s="1"/>
  <c r="F29" i="10"/>
  <c r="F61" i="10" s="1"/>
  <c r="H29" i="10"/>
  <c r="H61" i="10" s="1"/>
  <c r="J29" i="10"/>
  <c r="J61" i="10" s="1"/>
  <c r="L29" i="10"/>
  <c r="L61" i="10" s="1"/>
  <c r="N29" i="10"/>
  <c r="N61" i="10" s="1"/>
  <c r="P29" i="10"/>
  <c r="P61" i="10" s="1"/>
  <c r="R29" i="10"/>
  <c r="R61" i="10" s="1"/>
  <c r="T29" i="10"/>
  <c r="T61" i="10" s="1"/>
  <c r="V29" i="10"/>
  <c r="V61" i="10" s="1"/>
  <c r="X29" i="10"/>
  <c r="X61" i="10" s="1"/>
  <c r="Z29" i="10"/>
  <c r="Z61" i="10" s="1"/>
  <c r="BC638" i="1"/>
  <c r="BB638" i="1"/>
  <c r="AY636" i="1"/>
  <c r="AX633" i="1"/>
  <c r="AU633" i="1"/>
  <c r="AT647" i="1"/>
  <c r="AS637" i="1"/>
  <c r="AQ652" i="1"/>
  <c r="AP630" i="1"/>
  <c r="AM644" i="1"/>
  <c r="AL638" i="1"/>
  <c r="AI636" i="1"/>
  <c r="AH633" i="1"/>
  <c r="AA405" i="1"/>
  <c r="BE402" i="1" s="1"/>
  <c r="Z405" i="1"/>
  <c r="BD394" i="1" s="1"/>
  <c r="Y405" i="1"/>
  <c r="BC400" i="1" s="1"/>
  <c r="X405" i="1"/>
  <c r="BB400" i="1" s="1"/>
  <c r="W405" i="1"/>
  <c r="BA389" i="1" s="1"/>
  <c r="V405" i="1"/>
  <c r="AZ386" i="1" s="1"/>
  <c r="U405" i="1"/>
  <c r="AY397" i="1" s="1"/>
  <c r="T405" i="1"/>
  <c r="S405" i="1"/>
  <c r="AW400" i="1" s="1"/>
  <c r="R405" i="1"/>
  <c r="AV401" i="1" s="1"/>
  <c r="Q405" i="1"/>
  <c r="AU400" i="1" s="1"/>
  <c r="P405" i="1"/>
  <c r="AT398" i="1" s="1"/>
  <c r="O405" i="1"/>
  <c r="AS385" i="1" s="1"/>
  <c r="N405" i="1"/>
  <c r="AR388" i="1" s="1"/>
  <c r="M405" i="1"/>
  <c r="AQ397" i="1" s="1"/>
  <c r="L405" i="1"/>
  <c r="AP381" i="1" s="1"/>
  <c r="K405" i="1"/>
  <c r="AO384" i="1" s="1"/>
  <c r="J405" i="1"/>
  <c r="AN382" i="1" s="1"/>
  <c r="I405" i="1"/>
  <c r="AM400" i="1" s="1"/>
  <c r="H405" i="1"/>
  <c r="AL393" i="1" s="1"/>
  <c r="G405" i="1"/>
  <c r="AK392" i="1" s="1"/>
  <c r="F405" i="1"/>
  <c r="AJ391" i="1" s="1"/>
  <c r="E405" i="1"/>
  <c r="AI397" i="1" s="1"/>
  <c r="D405" i="1"/>
  <c r="C405" i="1"/>
  <c r="AG400" i="1" s="1"/>
  <c r="B405" i="1"/>
  <c r="AF397" i="1" s="1"/>
  <c r="AF929" i="1"/>
  <c r="AG921" i="1"/>
  <c r="AH926" i="1"/>
  <c r="AJ929" i="1"/>
  <c r="AK926" i="1"/>
  <c r="AL920" i="1"/>
  <c r="AN929" i="1"/>
  <c r="AO923" i="1"/>
  <c r="AP912" i="1"/>
  <c r="AR929" i="1"/>
  <c r="AS929" i="1"/>
  <c r="AT909" i="1"/>
  <c r="AV929" i="1"/>
  <c r="AW921" i="1"/>
  <c r="AX911" i="1"/>
  <c r="B219" i="1"/>
  <c r="AF216" i="1" s="1"/>
  <c r="C219" i="1"/>
  <c r="D219" i="1"/>
  <c r="AH200" i="1" s="1"/>
  <c r="E219" i="1"/>
  <c r="F219" i="1"/>
  <c r="AJ213" i="1"/>
  <c r="G219" i="1"/>
  <c r="AK212" i="1" s="1"/>
  <c r="H219" i="1"/>
  <c r="AL215" i="1" s="1"/>
  <c r="I219" i="1"/>
  <c r="AM196" i="1" s="1"/>
  <c r="J219" i="1"/>
  <c r="AN204" i="1" s="1"/>
  <c r="K219" i="1"/>
  <c r="AO200" i="1" s="1"/>
  <c r="L219" i="1"/>
  <c r="M219" i="1"/>
  <c r="AQ209" i="1" s="1"/>
  <c r="N219" i="1"/>
  <c r="AR206" i="1" s="1"/>
  <c r="O219" i="1"/>
  <c r="AS210" i="1" s="1"/>
  <c r="P219" i="1"/>
  <c r="Q219" i="1"/>
  <c r="AU201" i="1" s="1"/>
  <c r="R219" i="1"/>
  <c r="S219" i="1"/>
  <c r="AW214" i="1" s="1"/>
  <c r="T219" i="1"/>
  <c r="AX218" i="1" s="1"/>
  <c r="U219" i="1"/>
  <c r="AY204" i="1" s="1"/>
  <c r="V219" i="1"/>
  <c r="AZ212" i="1" s="1"/>
  <c r="W219" i="1"/>
  <c r="BA208" i="1" s="1"/>
  <c r="X219" i="1"/>
  <c r="BB215" i="1" s="1"/>
  <c r="Y219" i="1"/>
  <c r="BC212" i="1" s="1"/>
  <c r="Z219" i="1"/>
  <c r="BD201" i="1" s="1"/>
  <c r="AA219" i="1"/>
  <c r="BE211" i="1" s="1"/>
  <c r="BE945" i="1"/>
  <c r="BD960" i="1"/>
  <c r="BC945" i="1"/>
  <c r="AW958" i="1"/>
  <c r="AV960" i="1"/>
  <c r="AQ950" i="1"/>
  <c r="AO943" i="1"/>
  <c r="AJ960" i="1"/>
  <c r="AI953" i="1"/>
  <c r="AG950" i="1"/>
  <c r="BD928" i="1"/>
  <c r="BB925" i="1"/>
  <c r="BA914" i="1"/>
  <c r="AZ928" i="1"/>
  <c r="BC862" i="1"/>
  <c r="BB856" i="1"/>
  <c r="AY868" i="1"/>
  <c r="AX858" i="1"/>
  <c r="AU864" i="1"/>
  <c r="AT869" i="1"/>
  <c r="AQ861" i="1"/>
  <c r="AP849" i="1"/>
  <c r="AM867" i="1"/>
  <c r="AL860" i="1"/>
  <c r="AI869" i="1"/>
  <c r="AH851" i="1"/>
  <c r="BE825" i="1"/>
  <c r="BD829" i="1"/>
  <c r="BC830" i="1"/>
  <c r="BA836" i="1"/>
  <c r="AZ824" i="1"/>
  <c r="AW820" i="1"/>
  <c r="AV834" i="1"/>
  <c r="AT831" i="1"/>
  <c r="AS818" i="1"/>
  <c r="AR828" i="1"/>
  <c r="AO834" i="1"/>
  <c r="AN818" i="1"/>
  <c r="AK816" i="1"/>
  <c r="AJ823" i="1"/>
  <c r="AG816" i="1"/>
  <c r="BE794" i="1"/>
  <c r="BD804" i="1"/>
  <c r="BC804" i="1"/>
  <c r="BB804" i="1"/>
  <c r="BA790" i="1"/>
  <c r="AZ795" i="1"/>
  <c r="AY800" i="1"/>
  <c r="AX799" i="1"/>
  <c r="AW807" i="1"/>
  <c r="AV806" i="1"/>
  <c r="AU800" i="1"/>
  <c r="AT797" i="1"/>
  <c r="AS788" i="1"/>
  <c r="AR793" i="1"/>
  <c r="AQ796" i="1"/>
  <c r="AP791" i="1"/>
  <c r="AO806" i="1"/>
  <c r="AN804" i="1"/>
  <c r="AM792" i="1"/>
  <c r="AL795" i="1"/>
  <c r="AK790" i="1"/>
  <c r="AJ795" i="1"/>
  <c r="AI792" i="1"/>
  <c r="AH791" i="1"/>
  <c r="AG802" i="1"/>
  <c r="AF806" i="1"/>
  <c r="BE769" i="1"/>
  <c r="BD776" i="1"/>
  <c r="BC761" i="1"/>
  <c r="BB767" i="1"/>
  <c r="BA772" i="1"/>
  <c r="AZ776" i="1"/>
  <c r="AY765" i="1"/>
  <c r="AX766" i="1"/>
  <c r="AW771" i="1"/>
  <c r="AV776" i="1"/>
  <c r="AU760" i="1"/>
  <c r="AT765" i="1"/>
  <c r="AS770" i="1"/>
  <c r="AR776" i="1"/>
  <c r="AQ766" i="1"/>
  <c r="AP768" i="1"/>
  <c r="AO769" i="1"/>
  <c r="AN776" i="1"/>
  <c r="AM756" i="1"/>
  <c r="AL767" i="1"/>
  <c r="AK772" i="1"/>
  <c r="AJ776" i="1"/>
  <c r="AI765" i="1"/>
  <c r="AH766" i="1"/>
  <c r="AG771" i="1"/>
  <c r="AF773" i="1"/>
  <c r="BE741" i="1"/>
  <c r="BD743" i="1"/>
  <c r="BC744" i="1"/>
  <c r="BB728" i="1"/>
  <c r="BA738" i="1"/>
  <c r="AZ742" i="1"/>
  <c r="AY731" i="1"/>
  <c r="AX738" i="1"/>
  <c r="AW744" i="1"/>
  <c r="AV745" i="1"/>
  <c r="AU722" i="1"/>
  <c r="AT737" i="1"/>
  <c r="AS741" i="1"/>
  <c r="AR744" i="1"/>
  <c r="AQ738" i="1"/>
  <c r="AP736" i="1"/>
  <c r="AO745" i="1"/>
  <c r="AN734" i="1"/>
  <c r="AM744" i="1"/>
  <c r="AL724" i="1"/>
  <c r="AK742" i="1"/>
  <c r="AJ738" i="1"/>
  <c r="AI731" i="1"/>
  <c r="AH734" i="1"/>
  <c r="BE708" i="1"/>
  <c r="BB714" i="1"/>
  <c r="BA707" i="1"/>
  <c r="AX714" i="1"/>
  <c r="AW710" i="1"/>
  <c r="AT714" i="1"/>
  <c r="AS709" i="1"/>
  <c r="AQ707" i="1"/>
  <c r="AP714" i="1"/>
  <c r="AO708" i="1"/>
  <c r="AN711" i="1"/>
  <c r="AM691" i="1"/>
  <c r="AL714" i="1"/>
  <c r="AK711" i="1"/>
  <c r="AJ696" i="1"/>
  <c r="AI712" i="1"/>
  <c r="AH714" i="1"/>
  <c r="AG710" i="1"/>
  <c r="AF705" i="1"/>
  <c r="BE670" i="1"/>
  <c r="BD667" i="1"/>
  <c r="BC680" i="1"/>
  <c r="BB668" i="1"/>
  <c r="BA680" i="1"/>
  <c r="AZ674" i="1"/>
  <c r="AY678" i="1"/>
  <c r="AX663" i="1"/>
  <c r="AW675" i="1"/>
  <c r="AV665" i="1"/>
  <c r="AU675" i="1"/>
  <c r="AT665" i="1"/>
  <c r="AS677" i="1"/>
  <c r="AR672" i="1"/>
  <c r="AQ672" i="1"/>
  <c r="AP674" i="1"/>
  <c r="AO663" i="1"/>
  <c r="AN667" i="1"/>
  <c r="AM670" i="1"/>
  <c r="AL682" i="1"/>
  <c r="AK682" i="1"/>
  <c r="AJ674" i="1"/>
  <c r="AI667" i="1"/>
  <c r="AH664" i="1"/>
  <c r="AG663" i="1"/>
  <c r="AF665" i="1"/>
  <c r="BD618" i="1"/>
  <c r="BB620" i="1"/>
  <c r="AX619" i="1"/>
  <c r="AT618" i="1"/>
  <c r="AR618" i="1"/>
  <c r="AN618" i="1"/>
  <c r="AL620" i="1"/>
  <c r="AH619" i="1"/>
  <c r="BE586" i="1"/>
  <c r="BD578" i="1"/>
  <c r="BA583" i="1"/>
  <c r="AZ567" i="1"/>
  <c r="AW590" i="1"/>
  <c r="AV576" i="1"/>
  <c r="AS589" i="1"/>
  <c r="AR569" i="1"/>
  <c r="AO585" i="1"/>
  <c r="AN582" i="1"/>
  <c r="AL588" i="1"/>
  <c r="AK582" i="1"/>
  <c r="AJ567" i="1"/>
  <c r="AG590" i="1"/>
  <c r="AF580" i="1"/>
  <c r="BD550" i="1"/>
  <c r="BB550" i="1"/>
  <c r="BA557" i="1"/>
  <c r="AZ549" i="1"/>
  <c r="AX558" i="1"/>
  <c r="AV548" i="1"/>
  <c r="AT556" i="1"/>
  <c r="AP553" i="1"/>
  <c r="AN550" i="1"/>
  <c r="AL550" i="1"/>
  <c r="AK540" i="1"/>
  <c r="AJ549" i="1"/>
  <c r="AH558" i="1"/>
  <c r="AF548" i="1"/>
  <c r="BE515" i="1"/>
  <c r="BD508" i="1"/>
  <c r="BC523" i="1"/>
  <c r="BB517" i="1"/>
  <c r="BA514" i="1"/>
  <c r="AZ523" i="1"/>
  <c r="AX520" i="1"/>
  <c r="AW513" i="1"/>
  <c r="AU515" i="1"/>
  <c r="AT519" i="1"/>
  <c r="AS516" i="1"/>
  <c r="AQ507" i="1"/>
  <c r="AP518" i="1"/>
  <c r="AO515" i="1"/>
  <c r="AM515" i="1"/>
  <c r="AL517" i="1"/>
  <c r="AK514" i="1"/>
  <c r="AI523" i="1"/>
  <c r="AH520" i="1"/>
  <c r="AG513" i="1"/>
  <c r="BB474" i="1"/>
  <c r="AZ491" i="1"/>
  <c r="AX486" i="1"/>
  <c r="AR475" i="1"/>
  <c r="AN483" i="1"/>
  <c r="AL478" i="1"/>
  <c r="AF483" i="1"/>
  <c r="AA467" i="1"/>
  <c r="BE465" i="1"/>
  <c r="Z467" i="1"/>
  <c r="Y467" i="1"/>
  <c r="BC455" i="1"/>
  <c r="X467" i="1"/>
  <c r="W467" i="1"/>
  <c r="BA465" i="1"/>
  <c r="V467" i="1"/>
  <c r="AZ444" i="1" s="1"/>
  <c r="U467" i="1"/>
  <c r="AY447" i="1"/>
  <c r="T467" i="1"/>
  <c r="S467" i="1"/>
  <c r="AW465" i="1"/>
  <c r="R467" i="1"/>
  <c r="Q467" i="1"/>
  <c r="AU466" i="1"/>
  <c r="P467" i="1"/>
  <c r="AT466" i="1" s="1"/>
  <c r="O467" i="1"/>
  <c r="AS465" i="1"/>
  <c r="N467" i="1"/>
  <c r="M467" i="1"/>
  <c r="AQ449" i="1"/>
  <c r="L467" i="1"/>
  <c r="K467" i="1"/>
  <c r="AO465" i="1"/>
  <c r="J467" i="1"/>
  <c r="I467" i="1"/>
  <c r="AM459" i="1"/>
  <c r="H467" i="1"/>
  <c r="G467" i="1"/>
  <c r="AK465" i="1" s="1"/>
  <c r="F467" i="1"/>
  <c r="AJ461" i="1" s="1"/>
  <c r="E467" i="1"/>
  <c r="AI458" i="1" s="1"/>
  <c r="AI449" i="1"/>
  <c r="D467" i="1"/>
  <c r="AH464" i="1" s="1"/>
  <c r="C467" i="1"/>
  <c r="AG465" i="1" s="1"/>
  <c r="B467" i="1"/>
  <c r="AF447" i="1" s="1"/>
  <c r="AA436" i="1"/>
  <c r="BE416" i="1" s="1"/>
  <c r="BE431" i="1"/>
  <c r="Z436" i="1"/>
  <c r="BD419" i="1" s="1"/>
  <c r="Y436" i="1"/>
  <c r="BC430" i="1" s="1"/>
  <c r="X436" i="1"/>
  <c r="BB435" i="1" s="1"/>
  <c r="W436" i="1"/>
  <c r="BA430" i="1" s="1"/>
  <c r="V436" i="1"/>
  <c r="AZ435" i="1" s="1"/>
  <c r="U436" i="1"/>
  <c r="AY429" i="1" s="1"/>
  <c r="T436" i="1"/>
  <c r="AX434" i="1" s="1"/>
  <c r="S436" i="1"/>
  <c r="AW429" i="1"/>
  <c r="R436" i="1"/>
  <c r="AV434" i="1" s="1"/>
  <c r="Q436" i="1"/>
  <c r="AU428" i="1" s="1"/>
  <c r="P436" i="1"/>
  <c r="AT419" i="1" s="1"/>
  <c r="O436" i="1"/>
  <c r="AS428" i="1"/>
  <c r="N436" i="1"/>
  <c r="AR423" i="1" s="1"/>
  <c r="M436" i="1"/>
  <c r="AQ431" i="1" s="1"/>
  <c r="L436" i="1"/>
  <c r="AP434" i="1" s="1"/>
  <c r="K436" i="1"/>
  <c r="AO414" i="1" s="1"/>
  <c r="AO431" i="1"/>
  <c r="J436" i="1"/>
  <c r="AN425" i="1" s="1"/>
  <c r="I436" i="1"/>
  <c r="AM430" i="1" s="1"/>
  <c r="H436" i="1"/>
  <c r="AL435" i="1" s="1"/>
  <c r="G436" i="1"/>
  <c r="AK433" i="1" s="1"/>
  <c r="F436" i="1"/>
  <c r="E436" i="1"/>
  <c r="AI433" i="1" s="1"/>
  <c r="D436" i="1"/>
  <c r="AH420" i="1" s="1"/>
  <c r="C436" i="1"/>
  <c r="AG412" i="1" s="1"/>
  <c r="B436" i="1"/>
  <c r="AA374" i="1"/>
  <c r="BE365" i="1" s="1"/>
  <c r="Z374" i="1"/>
  <c r="BD362" i="1" s="1"/>
  <c r="Y374" i="1"/>
  <c r="BC370" i="1" s="1"/>
  <c r="X374" i="1"/>
  <c r="W374" i="1"/>
  <c r="BA364" i="1" s="1"/>
  <c r="V374" i="1"/>
  <c r="AZ368" i="1" s="1"/>
  <c r="U374" i="1"/>
  <c r="AY364" i="1" s="1"/>
  <c r="T374" i="1"/>
  <c r="S374" i="1"/>
  <c r="AW363" i="1" s="1"/>
  <c r="R374" i="1"/>
  <c r="AV357" i="1" s="1"/>
  <c r="Q374" i="1"/>
  <c r="AU372" i="1" s="1"/>
  <c r="P374" i="1"/>
  <c r="O374" i="1"/>
  <c r="AS362" i="1" s="1"/>
  <c r="N374" i="1"/>
  <c r="AR355" i="1" s="1"/>
  <c r="M374" i="1"/>
  <c r="AQ362" i="1" s="1"/>
  <c r="L374" i="1"/>
  <c r="K374" i="1"/>
  <c r="AO365" i="1" s="1"/>
  <c r="J374" i="1"/>
  <c r="AN350" i="1" s="1"/>
  <c r="I374" i="1"/>
  <c r="AM370" i="1" s="1"/>
  <c r="H374" i="1"/>
  <c r="G374" i="1"/>
  <c r="AK364" i="1" s="1"/>
  <c r="F374" i="1"/>
  <c r="AJ356" i="1" s="1"/>
  <c r="E374" i="1"/>
  <c r="AI364" i="1" s="1"/>
  <c r="D374" i="1"/>
  <c r="C374" i="1"/>
  <c r="AG363" i="1" s="1"/>
  <c r="B374" i="1"/>
  <c r="AF361" i="1" s="1"/>
  <c r="AA343" i="1"/>
  <c r="BE337" i="1" s="1"/>
  <c r="Z343" i="1"/>
  <c r="Y343" i="1"/>
  <c r="BC336" i="1" s="1"/>
  <c r="X343" i="1"/>
  <c r="W343" i="1"/>
  <c r="BA332" i="1" s="1"/>
  <c r="V343" i="1"/>
  <c r="U343" i="1"/>
  <c r="AY321" i="1" s="1"/>
  <c r="T343" i="1"/>
  <c r="S343" i="1"/>
  <c r="AW341" i="1" s="1"/>
  <c r="R343" i="1"/>
  <c r="Q343" i="1"/>
  <c r="AU336" i="1" s="1"/>
  <c r="P343" i="1"/>
  <c r="O343" i="1"/>
  <c r="AS338" i="1" s="1"/>
  <c r="N343" i="1"/>
  <c r="M343" i="1"/>
  <c r="L343" i="1"/>
  <c r="K343" i="1"/>
  <c r="AO342" i="1" s="1"/>
  <c r="J343" i="1"/>
  <c r="I343" i="1"/>
  <c r="H343" i="1"/>
  <c r="AL319" i="1" s="1"/>
  <c r="AL329" i="1"/>
  <c r="G343" i="1"/>
  <c r="AK339" i="1" s="1"/>
  <c r="F343" i="1"/>
  <c r="AJ340" i="1" s="1"/>
  <c r="E343" i="1"/>
  <c r="AI336" i="1" s="1"/>
  <c r="D343" i="1"/>
  <c r="AH331" i="1" s="1"/>
  <c r="C343" i="1"/>
  <c r="AG335" i="1" s="1"/>
  <c r="B343" i="1"/>
  <c r="AF332" i="1" s="1"/>
  <c r="BE308" i="1"/>
  <c r="BC300" i="1"/>
  <c r="BB290" i="1"/>
  <c r="BA303" i="1"/>
  <c r="AY300" i="1"/>
  <c r="AX307" i="1"/>
  <c r="AT297" i="1"/>
  <c r="AP305" i="1"/>
  <c r="AL290" i="1"/>
  <c r="AH307" i="1"/>
  <c r="B312" i="1"/>
  <c r="AF309" i="1" s="1"/>
  <c r="AA281" i="1"/>
  <c r="BE273" i="1" s="1"/>
  <c r="Z281" i="1"/>
  <c r="BD266" i="1" s="1"/>
  <c r="Y281" i="1"/>
  <c r="BC277" i="1" s="1"/>
  <c r="X281" i="1"/>
  <c r="BB279" i="1" s="1"/>
  <c r="W281" i="1"/>
  <c r="BA257" i="1" s="1"/>
  <c r="V281" i="1"/>
  <c r="AZ265" i="1" s="1"/>
  <c r="U281" i="1"/>
  <c r="AY277" i="1" s="1"/>
  <c r="T281" i="1"/>
  <c r="AX266" i="1" s="1"/>
  <c r="S281" i="1"/>
  <c r="AW265" i="1" s="1"/>
  <c r="R281" i="1"/>
  <c r="AV268" i="1" s="1"/>
  <c r="Q281" i="1"/>
  <c r="AU276" i="1" s="1"/>
  <c r="P281" i="1"/>
  <c r="AT280" i="1" s="1"/>
  <c r="O281" i="1"/>
  <c r="AS257" i="1" s="1"/>
  <c r="N281" i="1"/>
  <c r="AR267" i="1" s="1"/>
  <c r="M281" i="1"/>
  <c r="AQ260" i="1" s="1"/>
  <c r="L281" i="1"/>
  <c r="AP263" i="1" s="1"/>
  <c r="K281" i="1"/>
  <c r="AO273" i="1" s="1"/>
  <c r="J281" i="1"/>
  <c r="AN266" i="1" s="1"/>
  <c r="I281" i="1"/>
  <c r="AM268" i="1" s="1"/>
  <c r="H281" i="1"/>
  <c r="AL271" i="1" s="1"/>
  <c r="G281" i="1"/>
  <c r="AK257" i="1" s="1"/>
  <c r="F281" i="1"/>
  <c r="AJ265" i="1" s="1"/>
  <c r="E281" i="1"/>
  <c r="AI270" i="1" s="1"/>
  <c r="D281" i="1"/>
  <c r="AH280" i="1" s="1"/>
  <c r="C281" i="1"/>
  <c r="AG273" i="1" s="1"/>
  <c r="B281" i="1"/>
  <c r="AF268" i="1" s="1"/>
  <c r="AA250" i="1"/>
  <c r="BE238" i="1" s="1"/>
  <c r="Z250" i="1"/>
  <c r="BD236" i="1" s="1"/>
  <c r="Y250" i="1"/>
  <c r="BC237" i="1" s="1"/>
  <c r="X250" i="1"/>
  <c r="BB226" i="1" s="1"/>
  <c r="W250" i="1"/>
  <c r="BA232" i="1" s="1"/>
  <c r="V250" i="1"/>
  <c r="AZ243" i="1" s="1"/>
  <c r="U250" i="1"/>
  <c r="AY236" i="1"/>
  <c r="T250" i="1"/>
  <c r="AX244" i="1" s="1"/>
  <c r="S250" i="1"/>
  <c r="AW229" i="1" s="1"/>
  <c r="R250" i="1"/>
  <c r="AV234" i="1" s="1"/>
  <c r="Q250" i="1"/>
  <c r="AU235" i="1" s="1"/>
  <c r="P250" i="1"/>
  <c r="AT236" i="1" s="1"/>
  <c r="O250" i="1"/>
  <c r="AS228" i="1" s="1"/>
  <c r="N250" i="1"/>
  <c r="AR245" i="1" s="1"/>
  <c r="M250" i="1"/>
  <c r="AQ234" i="1" s="1"/>
  <c r="L250" i="1"/>
  <c r="AP228" i="1" s="1"/>
  <c r="K250" i="1"/>
  <c r="AO236" i="1" s="1"/>
  <c r="J250" i="1"/>
  <c r="I250" i="1"/>
  <c r="AM237" i="1" s="1"/>
  <c r="H250" i="1"/>
  <c r="G250" i="1"/>
  <c r="AK230" i="1" s="1"/>
  <c r="F250" i="1"/>
  <c r="E250" i="1"/>
  <c r="AI239" i="1" s="1"/>
  <c r="D250" i="1"/>
  <c r="AH227" i="1" s="1"/>
  <c r="C250" i="1"/>
  <c r="AG234" i="1" s="1"/>
  <c r="B250" i="1"/>
  <c r="AA188" i="1"/>
  <c r="BE184" i="1" s="1"/>
  <c r="Z188" i="1"/>
  <c r="BD172" i="1" s="1"/>
  <c r="Y188" i="1"/>
  <c r="X188" i="1"/>
  <c r="BB176" i="1" s="1"/>
  <c r="W188" i="1"/>
  <c r="BA187" i="1" s="1"/>
  <c r="V188" i="1"/>
  <c r="AZ186" i="1" s="1"/>
  <c r="U188" i="1"/>
  <c r="T188" i="1"/>
  <c r="AX168" i="1" s="1"/>
  <c r="S188" i="1"/>
  <c r="AW171" i="1" s="1"/>
  <c r="R188" i="1"/>
  <c r="AV186" i="1" s="1"/>
  <c r="Q188" i="1"/>
  <c r="P188" i="1"/>
  <c r="AT178" i="1" s="1"/>
  <c r="O188" i="1"/>
  <c r="AS183" i="1" s="1"/>
  <c r="N188" i="1"/>
  <c r="AR186" i="1" s="1"/>
  <c r="M188" i="1"/>
  <c r="L188" i="1"/>
  <c r="AP170" i="1" s="1"/>
  <c r="K188" i="1"/>
  <c r="AO187" i="1" s="1"/>
  <c r="J188" i="1"/>
  <c r="AN186" i="1" s="1"/>
  <c r="I188" i="1"/>
  <c r="H188" i="1"/>
  <c r="AL178" i="1" s="1"/>
  <c r="G188" i="1"/>
  <c r="AK187" i="1" s="1"/>
  <c r="F188" i="1"/>
  <c r="AJ186" i="1" s="1"/>
  <c r="E188" i="1"/>
  <c r="AI167" i="1" s="1"/>
  <c r="D188" i="1"/>
  <c r="AH187" i="1" s="1"/>
  <c r="C188" i="1"/>
  <c r="AG186" i="1" s="1"/>
  <c r="B188" i="1"/>
  <c r="AF164" i="1" s="1"/>
  <c r="AA157" i="1"/>
  <c r="BE144" i="1" s="1"/>
  <c r="Z157" i="1"/>
  <c r="Y157" i="1"/>
  <c r="BC155" i="1" s="1"/>
  <c r="X157" i="1"/>
  <c r="BB135" i="1" s="1"/>
  <c r="W157" i="1"/>
  <c r="BA142" i="1" s="1"/>
  <c r="V157" i="1"/>
  <c r="AZ155" i="1" s="1"/>
  <c r="U157" i="1"/>
  <c r="AY133" i="1"/>
  <c r="T157" i="1"/>
  <c r="S157" i="1"/>
  <c r="AW142" i="1" s="1"/>
  <c r="R157" i="1"/>
  <c r="AV138" i="1" s="1"/>
  <c r="Q157" i="1"/>
  <c r="AU153" i="1" s="1"/>
  <c r="P157" i="1"/>
  <c r="AT141" i="1" s="1"/>
  <c r="O157" i="1"/>
  <c r="AS145" i="1"/>
  <c r="N157" i="1"/>
  <c r="AR137" i="1" s="1"/>
  <c r="M157" i="1"/>
  <c r="AQ134" i="1"/>
  <c r="L157" i="1"/>
  <c r="K157" i="1"/>
  <c r="AO134" i="1" s="1"/>
  <c r="J157" i="1"/>
  <c r="I157" i="1"/>
  <c r="AM147" i="1" s="1"/>
  <c r="H157" i="1"/>
  <c r="AL135" i="1" s="1"/>
  <c r="G157" i="1"/>
  <c r="AK145" i="1" s="1"/>
  <c r="F157" i="1"/>
  <c r="AJ147" i="1" s="1"/>
  <c r="E157" i="1"/>
  <c r="AI153" i="1"/>
  <c r="D157" i="1"/>
  <c r="C157" i="1"/>
  <c r="AG156" i="1" s="1"/>
  <c r="B157" i="1"/>
  <c r="AA126" i="1"/>
  <c r="BE118" i="1" s="1"/>
  <c r="Z126" i="1"/>
  <c r="Y126" i="1"/>
  <c r="X126" i="1"/>
  <c r="W126" i="1"/>
  <c r="BA119" i="1" s="1"/>
  <c r="V126" i="1"/>
  <c r="AZ125" i="1" s="1"/>
  <c r="U126" i="1"/>
  <c r="AY118" i="1" s="1"/>
  <c r="T126" i="1"/>
  <c r="AX103" i="1"/>
  <c r="S126" i="1"/>
  <c r="AW119" i="1" s="1"/>
  <c r="R126" i="1"/>
  <c r="AV124" i="1" s="1"/>
  <c r="Q126" i="1"/>
  <c r="AU121" i="1" s="1"/>
  <c r="P126" i="1"/>
  <c r="AT111" i="1" s="1"/>
  <c r="O126" i="1"/>
  <c r="AS119" i="1" s="1"/>
  <c r="N126" i="1"/>
  <c r="AR112" i="1" s="1"/>
  <c r="M126" i="1"/>
  <c r="AQ113" i="1" s="1"/>
  <c r="L126" i="1"/>
  <c r="AP112" i="1" s="1"/>
  <c r="K126" i="1"/>
  <c r="J126" i="1"/>
  <c r="AN121" i="1" s="1"/>
  <c r="I126" i="1"/>
  <c r="AM108" i="1" s="1"/>
  <c r="H126" i="1"/>
  <c r="AL102" i="1" s="1"/>
  <c r="G126" i="1"/>
  <c r="AK119" i="1" s="1"/>
  <c r="F126" i="1"/>
  <c r="E126" i="1"/>
  <c r="AI125" i="1" s="1"/>
  <c r="D126" i="1"/>
  <c r="AH110" i="1" s="1"/>
  <c r="C126" i="1"/>
  <c r="B126" i="1"/>
  <c r="AF115" i="1" s="1"/>
  <c r="AA95" i="1"/>
  <c r="BE94" i="1" s="1"/>
  <c r="Z95" i="1"/>
  <c r="BD71" i="1" s="1"/>
  <c r="Y95" i="1"/>
  <c r="BC92" i="1" s="1"/>
  <c r="X95" i="1"/>
  <c r="BB83" i="1" s="1"/>
  <c r="W95" i="1"/>
  <c r="BA94" i="1" s="1"/>
  <c r="V95" i="1"/>
  <c r="AZ89" i="1" s="1"/>
  <c r="U95" i="1"/>
  <c r="AY91" i="1" s="1"/>
  <c r="T95" i="1"/>
  <c r="AX88" i="1" s="1"/>
  <c r="S95" i="1"/>
  <c r="AW71" i="1" s="1"/>
  <c r="R95" i="1"/>
  <c r="AV84" i="1" s="1"/>
  <c r="Q95" i="1"/>
  <c r="AU87" i="1" s="1"/>
  <c r="P95" i="1"/>
  <c r="AT84" i="1" s="1"/>
  <c r="O95" i="1"/>
  <c r="AS89" i="1" s="1"/>
  <c r="N95" i="1"/>
  <c r="AR91" i="1"/>
  <c r="M95" i="1"/>
  <c r="AQ90" i="1" s="1"/>
  <c r="L95" i="1"/>
  <c r="AP93" i="1" s="1"/>
  <c r="K95" i="1"/>
  <c r="AO81" i="1" s="1"/>
  <c r="J95" i="1"/>
  <c r="I95" i="1"/>
  <c r="AM81" i="1" s="1"/>
  <c r="H95" i="1"/>
  <c r="AL92" i="1" s="1"/>
  <c r="G95" i="1"/>
  <c r="AK87" i="1" s="1"/>
  <c r="F95" i="1"/>
  <c r="AJ88" i="1"/>
  <c r="E95" i="1"/>
  <c r="AI90" i="1" s="1"/>
  <c r="D95" i="1"/>
  <c r="AH93" i="1" s="1"/>
  <c r="C95" i="1"/>
  <c r="AG81" i="1" s="1"/>
  <c r="B95" i="1"/>
  <c r="AF75" i="1" s="1"/>
  <c r="AA64" i="1"/>
  <c r="BE54" i="1" s="1"/>
  <c r="Z64" i="1"/>
  <c r="Y64" i="1"/>
  <c r="X64" i="1"/>
  <c r="BB63" i="1"/>
  <c r="W64" i="1"/>
  <c r="BA51" i="1" s="1"/>
  <c r="V64" i="1"/>
  <c r="U64" i="1"/>
  <c r="T64" i="1"/>
  <c r="AX62" i="1" s="1"/>
  <c r="S64" i="1"/>
  <c r="R64" i="1"/>
  <c r="AV60" i="1"/>
  <c r="Q64" i="1"/>
  <c r="AU57" i="1" s="1"/>
  <c r="P64" i="1"/>
  <c r="O64" i="1"/>
  <c r="N64" i="1"/>
  <c r="AR61" i="1" s="1"/>
  <c r="M64" i="1"/>
  <c r="L64" i="1"/>
  <c r="AP62" i="1" s="1"/>
  <c r="K64" i="1"/>
  <c r="AO55" i="1" s="1"/>
  <c r="J64" i="1"/>
  <c r="AN62" i="1"/>
  <c r="I64" i="1"/>
  <c r="AM61" i="1" s="1"/>
  <c r="H64" i="1"/>
  <c r="AL56" i="1" s="1"/>
  <c r="G64" i="1"/>
  <c r="AK60" i="1" s="1"/>
  <c r="F64" i="1"/>
  <c r="AJ58" i="1" s="1"/>
  <c r="E64" i="1"/>
  <c r="D64" i="1"/>
  <c r="C64" i="1"/>
  <c r="AG43" i="1" s="1"/>
  <c r="B64" i="1"/>
  <c r="AF57" i="1"/>
  <c r="AA33" i="1"/>
  <c r="BE30" i="1" s="1"/>
  <c r="Z33" i="1"/>
  <c r="BD27" i="1"/>
  <c r="Y33" i="1"/>
  <c r="BC13" i="1" s="1"/>
  <c r="X33" i="1"/>
  <c r="BB22" i="1" s="1"/>
  <c r="W33" i="1"/>
  <c r="BA13" i="1" s="1"/>
  <c r="V33" i="1"/>
  <c r="U33" i="1"/>
  <c r="AY31" i="1" s="1"/>
  <c r="T33" i="1"/>
  <c r="AX22" i="1" s="1"/>
  <c r="S33" i="1"/>
  <c r="R33" i="1"/>
  <c r="AV20" i="1" s="1"/>
  <c r="Q33" i="1"/>
  <c r="AU22" i="1" s="1"/>
  <c r="P33" i="1"/>
  <c r="O33" i="1"/>
  <c r="N33" i="1"/>
  <c r="AR13" i="1" s="1"/>
  <c r="M33" i="1"/>
  <c r="AQ28" i="1" s="1"/>
  <c r="L33" i="1"/>
  <c r="AP21" i="1" s="1"/>
  <c r="K33" i="1"/>
  <c r="AO19" i="1" s="1"/>
  <c r="J33" i="1"/>
  <c r="AN28" i="1"/>
  <c r="I33" i="1"/>
  <c r="AM31" i="1" s="1"/>
  <c r="H33" i="1"/>
  <c r="AL10" i="1" s="1"/>
  <c r="G33" i="1"/>
  <c r="AK14" i="1" s="1"/>
  <c r="F33" i="1"/>
  <c r="E33" i="1"/>
  <c r="AI25" i="1" s="1"/>
  <c r="D33" i="1"/>
  <c r="AH31" i="1" s="1"/>
  <c r="C33" i="1"/>
  <c r="B33" i="1"/>
  <c r="AF19" i="1" s="1"/>
  <c r="AF26" i="1"/>
  <c r="BC949" i="1"/>
  <c r="BA241" i="1"/>
  <c r="BC280" i="1"/>
  <c r="AI644" i="1"/>
  <c r="AM636" i="1"/>
  <c r="AG682" i="1"/>
  <c r="AO669" i="1"/>
  <c r="AO675" i="1"/>
  <c r="AW668" i="1"/>
  <c r="AW661" i="1"/>
  <c r="BA672" i="1"/>
  <c r="BE677" i="1"/>
  <c r="AI837" i="1"/>
  <c r="AI833" i="1"/>
  <c r="AI829" i="1"/>
  <c r="AI825" i="1"/>
  <c r="AI821" i="1"/>
  <c r="AI817" i="1"/>
  <c r="AI832" i="1"/>
  <c r="AI831" i="1"/>
  <c r="AI830" i="1"/>
  <c r="AI838" i="1"/>
  <c r="AI820" i="1"/>
  <c r="AI819" i="1"/>
  <c r="AI818" i="1"/>
  <c r="AI824" i="1"/>
  <c r="AI823" i="1"/>
  <c r="AI822" i="1"/>
  <c r="AI816" i="1"/>
  <c r="AI815" i="1"/>
  <c r="AI827" i="1"/>
  <c r="AI835" i="1"/>
  <c r="AI828" i="1"/>
  <c r="AI826" i="1"/>
  <c r="AI836" i="1"/>
  <c r="AI834" i="1"/>
  <c r="AM838" i="1"/>
  <c r="AM834" i="1"/>
  <c r="AM830" i="1"/>
  <c r="AM826" i="1"/>
  <c r="AM822" i="1"/>
  <c r="AM818" i="1"/>
  <c r="AM825" i="1"/>
  <c r="AM824" i="1"/>
  <c r="AM823" i="1"/>
  <c r="AM815" i="1"/>
  <c r="AM829" i="1"/>
  <c r="AM828" i="1"/>
  <c r="AM827" i="1"/>
  <c r="AM833" i="1"/>
  <c r="AM832" i="1"/>
  <c r="AM831" i="1"/>
  <c r="AM837" i="1"/>
  <c r="AM835" i="1"/>
  <c r="AM820" i="1"/>
  <c r="AM816" i="1"/>
  <c r="AM836" i="1"/>
  <c r="AM817" i="1"/>
  <c r="AM821" i="1"/>
  <c r="AM819" i="1"/>
  <c r="AQ835" i="1"/>
  <c r="AQ831" i="1"/>
  <c r="AQ827" i="1"/>
  <c r="AQ823" i="1"/>
  <c r="AQ819" i="1"/>
  <c r="AQ834" i="1"/>
  <c r="AQ833" i="1"/>
  <c r="AQ832" i="1"/>
  <c r="AQ818" i="1"/>
  <c r="AQ817" i="1"/>
  <c r="AQ816" i="1"/>
  <c r="AQ838" i="1"/>
  <c r="AQ837" i="1"/>
  <c r="AQ836" i="1"/>
  <c r="AQ815" i="1"/>
  <c r="AQ822" i="1"/>
  <c r="AQ821" i="1"/>
  <c r="AQ820" i="1"/>
  <c r="AQ826" i="1"/>
  <c r="AQ824" i="1"/>
  <c r="AQ830" i="1"/>
  <c r="AQ828" i="1"/>
  <c r="AQ825" i="1"/>
  <c r="AQ829" i="1"/>
  <c r="AU836" i="1"/>
  <c r="AU832" i="1"/>
  <c r="AU828" i="1"/>
  <c r="AU824" i="1"/>
  <c r="AU820" i="1"/>
  <c r="AU816" i="1"/>
  <c r="AU827" i="1"/>
  <c r="AU826" i="1"/>
  <c r="AU825" i="1"/>
  <c r="AU823" i="1"/>
  <c r="AU822" i="1"/>
  <c r="AU821" i="1"/>
  <c r="AU831" i="1"/>
  <c r="AU830" i="1"/>
  <c r="AU829" i="1"/>
  <c r="AU834" i="1"/>
  <c r="AU838" i="1"/>
  <c r="AU819" i="1"/>
  <c r="AU817" i="1"/>
  <c r="AU835" i="1"/>
  <c r="AU833" i="1"/>
  <c r="AU815" i="1"/>
  <c r="AU837" i="1"/>
  <c r="AU818" i="1"/>
  <c r="AY837" i="1"/>
  <c r="AY833" i="1"/>
  <c r="AY829" i="1"/>
  <c r="AY825" i="1"/>
  <c r="AY821" i="1"/>
  <c r="AY817" i="1"/>
  <c r="AY836" i="1"/>
  <c r="AY835" i="1"/>
  <c r="AY834" i="1"/>
  <c r="AY820" i="1"/>
  <c r="AY819" i="1"/>
  <c r="AY818" i="1"/>
  <c r="AY832" i="1"/>
  <c r="AY831" i="1"/>
  <c r="AY830" i="1"/>
  <c r="AY815" i="1"/>
  <c r="AY838" i="1"/>
  <c r="AY816" i="1"/>
  <c r="AY823" i="1"/>
  <c r="AY827" i="1"/>
  <c r="AY824" i="1"/>
  <c r="AY822" i="1"/>
  <c r="AY828" i="1"/>
  <c r="AY826" i="1"/>
  <c r="BC838" i="1"/>
  <c r="BC826" i="1"/>
  <c r="BC822" i="1"/>
  <c r="BC828" i="1"/>
  <c r="BC827" i="1"/>
  <c r="BC820" i="1"/>
  <c r="BC819" i="1"/>
  <c r="BC823" i="1"/>
  <c r="BC833" i="1"/>
  <c r="BC835" i="1"/>
  <c r="BC816" i="1"/>
  <c r="BC817" i="1"/>
  <c r="AI879" i="1"/>
  <c r="AM890" i="1"/>
  <c r="AU893" i="1"/>
  <c r="AY895" i="1"/>
  <c r="BC898" i="1"/>
  <c r="BC889" i="1"/>
  <c r="AI946" i="1"/>
  <c r="AI956" i="1"/>
  <c r="AQ951" i="1"/>
  <c r="AQ944" i="1"/>
  <c r="AU940" i="1"/>
  <c r="AU958" i="1"/>
  <c r="AX427" i="1"/>
  <c r="AL544" i="1"/>
  <c r="AP557" i="1"/>
  <c r="AX541" i="1"/>
  <c r="AH726" i="1"/>
  <c r="AP730" i="1"/>
  <c r="AX743" i="1"/>
  <c r="AF900" i="1"/>
  <c r="AF880" i="1"/>
  <c r="AF893" i="1"/>
  <c r="AF898" i="1"/>
  <c r="AF878" i="1"/>
  <c r="AF881" i="1"/>
  <c r="AF887" i="1"/>
  <c r="AJ897" i="1"/>
  <c r="AJ893" i="1"/>
  <c r="AJ889" i="1"/>
  <c r="AJ881" i="1"/>
  <c r="AJ882" i="1"/>
  <c r="AJ894" i="1"/>
  <c r="AJ892" i="1"/>
  <c r="AJ888" i="1"/>
  <c r="AJ890" i="1"/>
  <c r="AJ891" i="1"/>
  <c r="AN892" i="1"/>
  <c r="AN891" i="1"/>
  <c r="AN878" i="1"/>
  <c r="AN877" i="1"/>
  <c r="AN887" i="1"/>
  <c r="AN895" i="1"/>
  <c r="AN885" i="1"/>
  <c r="AN884" i="1"/>
  <c r="AR899" i="1"/>
  <c r="AR895" i="1"/>
  <c r="AR883" i="1"/>
  <c r="AR898" i="1"/>
  <c r="AR885" i="1"/>
  <c r="AR884" i="1"/>
  <c r="AR882" i="1"/>
  <c r="AR881" i="1"/>
  <c r="AR890" i="1"/>
  <c r="AR888" i="1"/>
  <c r="AV895" i="1"/>
  <c r="AV894" i="1"/>
  <c r="AV880" i="1"/>
  <c r="AV879" i="1"/>
  <c r="AV887" i="1"/>
  <c r="AV885" i="1"/>
  <c r="AV891" i="1"/>
  <c r="AV883" i="1"/>
  <c r="AZ897" i="1"/>
  <c r="AZ893" i="1"/>
  <c r="AZ877" i="1"/>
  <c r="AZ895" i="1"/>
  <c r="AZ886" i="1"/>
  <c r="AZ892" i="1"/>
  <c r="AZ879" i="1"/>
  <c r="AZ878" i="1"/>
  <c r="AZ883" i="1"/>
  <c r="AZ898" i="1"/>
  <c r="BD896" i="1"/>
  <c r="BD895" i="1"/>
  <c r="BD878" i="1"/>
  <c r="BD881" i="1"/>
  <c r="BD891" i="1"/>
  <c r="BD884" i="1"/>
  <c r="BD888" i="1"/>
  <c r="BD887" i="1"/>
  <c r="AF962" i="1"/>
  <c r="AF961" i="1"/>
  <c r="AF954" i="1"/>
  <c r="AF953" i="1"/>
  <c r="AF942" i="1"/>
  <c r="AF941" i="1"/>
  <c r="AJ962" i="1"/>
  <c r="AJ961" i="1"/>
  <c r="AJ954" i="1"/>
  <c r="AJ953" i="1"/>
  <c r="AJ944" i="1"/>
  <c r="AJ943" i="1"/>
  <c r="AN962" i="1"/>
  <c r="AN961" i="1"/>
  <c r="AN954" i="1"/>
  <c r="AN953" i="1"/>
  <c r="AN944" i="1"/>
  <c r="AN943" i="1"/>
  <c r="AR962" i="1"/>
  <c r="AR961" i="1"/>
  <c r="AR954" i="1"/>
  <c r="AR953" i="1"/>
  <c r="AR941" i="1"/>
  <c r="AR940" i="1"/>
  <c r="AV962" i="1"/>
  <c r="AV961" i="1"/>
  <c r="AV954" i="1"/>
  <c r="AV953" i="1"/>
  <c r="AV946" i="1"/>
  <c r="AV945" i="1"/>
  <c r="AZ962" i="1"/>
  <c r="AZ961" i="1"/>
  <c r="AZ954" i="1"/>
  <c r="AZ953" i="1"/>
  <c r="AZ939" i="1"/>
  <c r="AZ950" i="1"/>
  <c r="BD962" i="1"/>
  <c r="BD961" i="1"/>
  <c r="BD954" i="1"/>
  <c r="BD953" i="1"/>
  <c r="BD948" i="1"/>
  <c r="BD947" i="1"/>
  <c r="BE526" i="1"/>
  <c r="BA708" i="1"/>
  <c r="AQ743" i="1"/>
  <c r="AG767" i="1"/>
  <c r="AG772" i="1"/>
  <c r="AG757" i="1"/>
  <c r="AG766" i="1"/>
  <c r="AK776" i="1"/>
  <c r="AK768" i="1"/>
  <c r="AK770" i="1"/>
  <c r="AK758" i="1"/>
  <c r="AK763" i="1"/>
  <c r="AO765" i="1"/>
  <c r="AO774" i="1"/>
  <c r="AO759" i="1"/>
  <c r="AO772" i="1"/>
  <c r="AS774" i="1"/>
  <c r="AS766" i="1"/>
  <c r="AS773" i="1"/>
  <c r="AS776" i="1"/>
  <c r="AS761" i="1"/>
  <c r="AW767" i="1"/>
  <c r="AW761" i="1"/>
  <c r="AW766" i="1"/>
  <c r="AW770" i="1"/>
  <c r="BA776" i="1"/>
  <c r="BA768" i="1"/>
  <c r="BA754" i="1"/>
  <c r="BA758" i="1"/>
  <c r="BA763" i="1"/>
  <c r="BE765" i="1"/>
  <c r="BE762" i="1"/>
  <c r="BE767" i="1"/>
  <c r="BE756" i="1"/>
  <c r="AK889" i="1"/>
  <c r="AW886" i="1"/>
  <c r="AM916" i="1"/>
  <c r="AQ928" i="1"/>
  <c r="AU925" i="1"/>
  <c r="AG951" i="1"/>
  <c r="AG946" i="1"/>
  <c r="AK958" i="1"/>
  <c r="AK949" i="1"/>
  <c r="AO956" i="1"/>
  <c r="AS956" i="1"/>
  <c r="AS944" i="1"/>
  <c r="AW951" i="1"/>
  <c r="AW940" i="1"/>
  <c r="BA961" i="1"/>
  <c r="BA955" i="1"/>
  <c r="BE958" i="1"/>
  <c r="AL884" i="1"/>
  <c r="AL898" i="1"/>
  <c r="AX894" i="1"/>
  <c r="AX879" i="1"/>
  <c r="BB878" i="1"/>
  <c r="BB896" i="1"/>
  <c r="AF918" i="1"/>
  <c r="AJ921" i="1"/>
  <c r="AR910" i="1"/>
  <c r="AZ919" i="1"/>
  <c r="AZ924" i="1"/>
  <c r="AZ909" i="1"/>
  <c r="BD916" i="1"/>
  <c r="BD913" i="1"/>
  <c r="BD918" i="1"/>
  <c r="AE5" i="1"/>
  <c r="AE36" i="1" s="1"/>
  <c r="AE67" i="1" s="1"/>
  <c r="AE98" i="1" s="1"/>
  <c r="AE129" i="1" s="1"/>
  <c r="AE160" i="1" s="1"/>
  <c r="AE191" i="1" s="1"/>
  <c r="AE222" i="1" s="1"/>
  <c r="AE253" i="1" s="1"/>
  <c r="AE284" i="1" s="1"/>
  <c r="AE315" i="1" s="1"/>
  <c r="AE346" i="1" s="1"/>
  <c r="AE377" i="1" s="1"/>
  <c r="AE408" i="1" s="1"/>
  <c r="AE439" i="1" s="1"/>
  <c r="AE470" i="1" s="1"/>
  <c r="AE501" i="1" s="1"/>
  <c r="AE563" i="1" s="1"/>
  <c r="AE625" i="1" s="1"/>
  <c r="AE687" i="1" s="1"/>
  <c r="AE749" i="1" s="1"/>
  <c r="AE811" i="1" s="1"/>
  <c r="AE873" i="1" s="1"/>
  <c r="AE935" i="1" s="1"/>
  <c r="C3" i="11"/>
  <c r="AB7" i="9"/>
  <c r="AB29" i="8"/>
  <c r="AB7" i="8"/>
  <c r="AC30" i="9"/>
  <c r="AB29" i="9"/>
  <c r="AC30" i="8"/>
  <c r="AW861" i="1"/>
  <c r="BB847" i="1"/>
  <c r="AK867" i="1"/>
  <c r="AR135" i="1"/>
  <c r="AJ54" i="1"/>
  <c r="AN925" i="1"/>
  <c r="AR916" i="1"/>
  <c r="AF908" i="1"/>
  <c r="BB862" i="1"/>
  <c r="AN770" i="1"/>
  <c r="AG744" i="1"/>
  <c r="AG736" i="1"/>
  <c r="AG728" i="1"/>
  <c r="AG745" i="1"/>
  <c r="AG737" i="1"/>
  <c r="AG729" i="1"/>
  <c r="AF744" i="1"/>
  <c r="AF742" i="1"/>
  <c r="AF740" i="1"/>
  <c r="AF738" i="1"/>
  <c r="AF736" i="1"/>
  <c r="AF734" i="1"/>
  <c r="AF732" i="1"/>
  <c r="AF730" i="1"/>
  <c r="AF728" i="1"/>
  <c r="AF726" i="1"/>
  <c r="AF724" i="1"/>
  <c r="AF722" i="1"/>
  <c r="AF745" i="1"/>
  <c r="AF743" i="1"/>
  <c r="AF741" i="1"/>
  <c r="AF739" i="1"/>
  <c r="AF737" i="1"/>
  <c r="AF735" i="1"/>
  <c r="AF733" i="1"/>
  <c r="AF731" i="1"/>
  <c r="AF729" i="1"/>
  <c r="AF727" i="1"/>
  <c r="AF725" i="1"/>
  <c r="AF723" i="1"/>
  <c r="BD298" i="1"/>
  <c r="BD14" i="1"/>
  <c r="AK929" i="1"/>
  <c r="AV915" i="1"/>
  <c r="AN930" i="1"/>
  <c r="AF930" i="1"/>
  <c r="AW458" i="1"/>
  <c r="AS450" i="1"/>
  <c r="AG458" i="1"/>
  <c r="AT734" i="1"/>
  <c r="AX730" i="1"/>
  <c r="AL735" i="1"/>
  <c r="AK693" i="1"/>
  <c r="AW692" i="1"/>
  <c r="AO711" i="1"/>
  <c r="AV668" i="1"/>
  <c r="AN683" i="1"/>
  <c r="BE664" i="1"/>
  <c r="BA662" i="1"/>
  <c r="AS673" i="1"/>
  <c r="AK675" i="1"/>
  <c r="BE681" i="1"/>
  <c r="BA677" i="1"/>
  <c r="AG677" i="1"/>
  <c r="AM272" i="1"/>
  <c r="BC260" i="1"/>
  <c r="AI321" i="1"/>
  <c r="AJ296" i="1"/>
  <c r="AV867" i="1"/>
  <c r="AI757" i="1"/>
  <c r="AS710" i="1"/>
  <c r="AG712" i="1"/>
  <c r="BE691" i="1"/>
  <c r="AS702" i="1"/>
  <c r="AF307" i="1"/>
  <c r="AJ311" i="1"/>
  <c r="BC249" i="1"/>
  <c r="AV173" i="1"/>
  <c r="AL134" i="1"/>
  <c r="BA102" i="1"/>
  <c r="AF52" i="1"/>
  <c r="AL156" i="1"/>
  <c r="BE714" i="1"/>
  <c r="AW705" i="1"/>
  <c r="AS705" i="1"/>
  <c r="AK710" i="1"/>
  <c r="AK466" i="1"/>
  <c r="BD941" i="1"/>
  <c r="BD951" i="1"/>
  <c r="BD955" i="1"/>
  <c r="AZ948" i="1"/>
  <c r="AZ940" i="1"/>
  <c r="AZ959" i="1"/>
  <c r="AV943" i="1"/>
  <c r="AV951" i="1"/>
  <c r="AV955" i="1"/>
  <c r="AR949" i="1"/>
  <c r="AR942" i="1"/>
  <c r="AR959" i="1"/>
  <c r="AN948" i="1"/>
  <c r="AN951" i="1"/>
  <c r="AN955" i="1"/>
  <c r="AJ946" i="1"/>
  <c r="AJ950" i="1"/>
  <c r="AJ959" i="1"/>
  <c r="AF949" i="1"/>
  <c r="AF951" i="1"/>
  <c r="AF955" i="1"/>
  <c r="BB923" i="1"/>
  <c r="AN177" i="1"/>
  <c r="AY950" i="1"/>
  <c r="AI939" i="1"/>
  <c r="AQ709" i="1"/>
  <c r="BA674" i="1"/>
  <c r="AW678" i="1"/>
  <c r="AS666" i="1"/>
  <c r="AK662" i="1"/>
  <c r="BA293" i="1"/>
  <c r="AL142" i="1"/>
  <c r="AN54" i="1"/>
  <c r="AL144" i="1"/>
  <c r="AU855" i="1"/>
  <c r="AJ47" i="1"/>
  <c r="AV40" i="1"/>
  <c r="BA698" i="1"/>
  <c r="AW698" i="1"/>
  <c r="AO699" i="1"/>
  <c r="AG703" i="1"/>
  <c r="BC231" i="1"/>
  <c r="BD942" i="1"/>
  <c r="BD952" i="1"/>
  <c r="AZ944" i="1"/>
  <c r="AZ941" i="1"/>
  <c r="AV939" i="1"/>
  <c r="AV950" i="1"/>
  <c r="AV956" i="1"/>
  <c r="AR945" i="1"/>
  <c r="AR952" i="1"/>
  <c r="AR956" i="1"/>
  <c r="AN949" i="1"/>
  <c r="AN952" i="1"/>
  <c r="AJ940" i="1"/>
  <c r="AJ942" i="1"/>
  <c r="AJ956" i="1"/>
  <c r="AF946" i="1"/>
  <c r="AF952" i="1"/>
  <c r="AF956" i="1"/>
  <c r="BC759" i="1"/>
  <c r="AR55" i="1"/>
  <c r="AJ60" i="1"/>
  <c r="AH861" i="1"/>
  <c r="AY852" i="1"/>
  <c r="AX855" i="1"/>
  <c r="AO792" i="1"/>
  <c r="AP775" i="1"/>
  <c r="AU767" i="1"/>
  <c r="AM767" i="1"/>
  <c r="AM247" i="1"/>
  <c r="AH695" i="1"/>
  <c r="BD671" i="1"/>
  <c r="BD661" i="1"/>
  <c r="AJ675" i="1"/>
  <c r="AX635" i="1"/>
  <c r="AX507" i="1"/>
  <c r="AS527" i="1"/>
  <c r="AG514" i="1"/>
  <c r="BE458" i="1"/>
  <c r="AS466" i="1"/>
  <c r="BA450" i="1"/>
  <c r="AK450" i="1"/>
  <c r="AY306" i="1"/>
  <c r="AZ288" i="1"/>
  <c r="AF295" i="1"/>
  <c r="AU300" i="1"/>
  <c r="AY232" i="1"/>
  <c r="AQ241" i="1"/>
  <c r="AV183" i="1"/>
  <c r="AJ165" i="1"/>
  <c r="AR151" i="1"/>
  <c r="AN148" i="1"/>
  <c r="AN133" i="1"/>
  <c r="AJ135" i="1"/>
  <c r="AJ149" i="1"/>
  <c r="AT138" i="1"/>
  <c r="AL149" i="1"/>
  <c r="AR153" i="1"/>
  <c r="AJ156" i="1"/>
  <c r="AJ140" i="1"/>
  <c r="AX112" i="1"/>
  <c r="AR63" i="1"/>
  <c r="AF47" i="1"/>
  <c r="AJ40" i="1"/>
  <c r="AF44" i="1"/>
  <c r="AJ44" i="1"/>
  <c r="AJ46" i="1"/>
  <c r="AJ61" i="1"/>
  <c r="AN46" i="1"/>
  <c r="AN61" i="1"/>
  <c r="AJ51" i="1"/>
  <c r="AJ57" i="1"/>
  <c r="AR47" i="1"/>
  <c r="AF48" i="1"/>
  <c r="AJ43" i="1"/>
  <c r="AJ50" i="1"/>
  <c r="AJ56" i="1"/>
  <c r="AN50" i="1"/>
  <c r="AN56" i="1"/>
  <c r="BD17" i="1"/>
  <c r="AN17" i="1"/>
  <c r="AY951" i="1"/>
  <c r="AY956" i="1"/>
  <c r="AU959" i="1"/>
  <c r="AU942" i="1"/>
  <c r="AQ939" i="1"/>
  <c r="AQ946" i="1"/>
  <c r="AM943" i="1"/>
  <c r="AM954" i="1"/>
  <c r="AI948" i="1"/>
  <c r="BC961" i="1"/>
  <c r="AY939" i="1"/>
  <c r="AY946" i="1"/>
  <c r="AU943" i="1"/>
  <c r="AU952" i="1"/>
  <c r="AQ948" i="1"/>
  <c r="AM955" i="1"/>
  <c r="AM958" i="1"/>
  <c r="AI959" i="1"/>
  <c r="BC941" i="1"/>
  <c r="AY959" i="1"/>
  <c r="AU962" i="1"/>
  <c r="AU946" i="1"/>
  <c r="AM957" i="1"/>
  <c r="AM940" i="1"/>
  <c r="AI944" i="1"/>
  <c r="BC959" i="1"/>
  <c r="AV927" i="1"/>
  <c r="AN915" i="1"/>
  <c r="AJ919" i="1"/>
  <c r="BB912" i="1"/>
  <c r="BB848" i="1"/>
  <c r="AX865" i="1"/>
  <c r="BB869" i="1"/>
  <c r="BB858" i="1"/>
  <c r="AX864" i="1"/>
  <c r="AH855" i="1"/>
  <c r="AI847" i="1"/>
  <c r="AP869" i="1"/>
  <c r="BB868" i="1"/>
  <c r="AP858" i="1"/>
  <c r="AM868" i="1"/>
  <c r="AL769" i="1"/>
  <c r="BD770" i="1"/>
  <c r="BB773" i="1"/>
  <c r="AT766" i="1"/>
  <c r="AF754" i="1"/>
  <c r="AZ725" i="1"/>
  <c r="AS728" i="1"/>
  <c r="BE710" i="1"/>
  <c r="BE700" i="1"/>
  <c r="BA704" i="1"/>
  <c r="AW699" i="1"/>
  <c r="AS699" i="1"/>
  <c r="AS713" i="1"/>
  <c r="AO696" i="1"/>
  <c r="AK700" i="1"/>
  <c r="AG691" i="1"/>
  <c r="BE695" i="1"/>
  <c r="BA697" i="1"/>
  <c r="BA703" i="1"/>
  <c r="AW713" i="1"/>
  <c r="AS706" i="1"/>
  <c r="AO697" i="1"/>
  <c r="AK697" i="1"/>
  <c r="AK703" i="1"/>
  <c r="AG706" i="1"/>
  <c r="AR666" i="1"/>
  <c r="AZ615" i="1"/>
  <c r="AV537" i="1"/>
  <c r="BA519" i="1"/>
  <c r="AG507" i="1"/>
  <c r="AS510" i="1"/>
  <c r="AP419" i="1"/>
  <c r="AI404" i="1"/>
  <c r="AI306" i="1"/>
  <c r="AV310" i="1"/>
  <c r="AF300" i="1"/>
  <c r="AN276" i="1"/>
  <c r="AS118" i="1"/>
  <c r="AJ93" i="1"/>
  <c r="AY913" i="1"/>
  <c r="AU913" i="1"/>
  <c r="AQ918" i="1"/>
  <c r="AI913" i="1"/>
  <c r="AY927" i="1"/>
  <c r="AU927" i="1"/>
  <c r="AM912" i="1"/>
  <c r="AI921" i="1"/>
  <c r="AY912" i="1"/>
  <c r="AQ917" i="1"/>
  <c r="AM930" i="1"/>
  <c r="AI923" i="1"/>
  <c r="AS855" i="1"/>
  <c r="AJ865" i="1"/>
  <c r="AZ860" i="1"/>
  <c r="AG858" i="1"/>
  <c r="AN856" i="1"/>
  <c r="AY641" i="1"/>
  <c r="AT640" i="1"/>
  <c r="AL645" i="1"/>
  <c r="BC643" i="1"/>
  <c r="AZ665" i="1"/>
  <c r="AR675" i="1"/>
  <c r="AF671" i="1"/>
  <c r="AZ682" i="1"/>
  <c r="AN668" i="1"/>
  <c r="AF680" i="1"/>
  <c r="AN607" i="1"/>
  <c r="BE804" i="1"/>
  <c r="AO807" i="1"/>
  <c r="AS790" i="1"/>
  <c r="AW790" i="1"/>
  <c r="AW805" i="1"/>
  <c r="AO791" i="1"/>
  <c r="AW800" i="1"/>
  <c r="AS804" i="1"/>
  <c r="AR546" i="1"/>
  <c r="AN554" i="1"/>
  <c r="BD554" i="1"/>
  <c r="AF541" i="1"/>
  <c r="AT538" i="1"/>
  <c r="AW511" i="1"/>
  <c r="AK515" i="1"/>
  <c r="AW518" i="1"/>
  <c r="AO526" i="1"/>
  <c r="AQ466" i="1"/>
  <c r="BC758" i="1"/>
  <c r="AU758" i="1"/>
  <c r="AM761" i="1"/>
  <c r="AV754" i="1"/>
  <c r="AY754" i="1"/>
  <c r="AQ756" i="1"/>
  <c r="AM766" i="1"/>
  <c r="BE775" i="1"/>
  <c r="BE773" i="1"/>
  <c r="BA769" i="1"/>
  <c r="AW757" i="1"/>
  <c r="AW775" i="1"/>
  <c r="AS767" i="1"/>
  <c r="AO767" i="1"/>
  <c r="AO773" i="1"/>
  <c r="AK765" i="1"/>
  <c r="AG754" i="1"/>
  <c r="AG775" i="1"/>
  <c r="AR762" i="1"/>
  <c r="BC753" i="1"/>
  <c r="AY768" i="1"/>
  <c r="AQ754" i="1"/>
  <c r="AI772" i="1"/>
  <c r="AI729" i="1"/>
  <c r="AR737" i="1"/>
  <c r="AY740" i="1"/>
  <c r="AJ737" i="1"/>
  <c r="AU735" i="1"/>
  <c r="BB636" i="1"/>
  <c r="AP635" i="1"/>
  <c r="AT629" i="1"/>
  <c r="AH632" i="1"/>
  <c r="AZ671" i="1"/>
  <c r="AV663" i="1"/>
  <c r="AR677" i="1"/>
  <c r="AN680" i="1"/>
  <c r="AJ670" i="1"/>
  <c r="BD672" i="1"/>
  <c r="AZ677" i="1"/>
  <c r="AV669" i="1"/>
  <c r="AN661" i="1"/>
  <c r="AJ663" i="1"/>
  <c r="AF668" i="1"/>
  <c r="AM698" i="1"/>
  <c r="BE705" i="1"/>
  <c r="BE697" i="1"/>
  <c r="BE712" i="1"/>
  <c r="BA713" i="1"/>
  <c r="BA706" i="1"/>
  <c r="AW707" i="1"/>
  <c r="AW695" i="1"/>
  <c r="AW714" i="1"/>
  <c r="AS694" i="1"/>
  <c r="AS703" i="1"/>
  <c r="AO701" i="1"/>
  <c r="AO693" i="1"/>
  <c r="AO700" i="1"/>
  <c r="AK713" i="1"/>
  <c r="AK701" i="1"/>
  <c r="AG705" i="1"/>
  <c r="AG709" i="1"/>
  <c r="AX707" i="1"/>
  <c r="BE694" i="1"/>
  <c r="BE699" i="1"/>
  <c r="BA700" i="1"/>
  <c r="BA694" i="1"/>
  <c r="BA699" i="1"/>
  <c r="AW708" i="1"/>
  <c r="AW711" i="1"/>
  <c r="AS714" i="1"/>
  <c r="AS696" i="1"/>
  <c r="AS701" i="1"/>
  <c r="AO702" i="1"/>
  <c r="AO694" i="1"/>
  <c r="AK696" i="1"/>
  <c r="AK708" i="1"/>
  <c r="AK702" i="1"/>
  <c r="AG695" i="1"/>
  <c r="AG694" i="1"/>
  <c r="AP701" i="1"/>
  <c r="BB709" i="1"/>
  <c r="AL699" i="1"/>
  <c r="AT703" i="1"/>
  <c r="BB693" i="1"/>
  <c r="AX691" i="1"/>
  <c r="AX711" i="1"/>
  <c r="AT709" i="1"/>
  <c r="AP707" i="1"/>
  <c r="AL703" i="1"/>
  <c r="AH701" i="1"/>
  <c r="BB699" i="1"/>
  <c r="AX695" i="1"/>
  <c r="AT693" i="1"/>
  <c r="AP691" i="1"/>
  <c r="AP711" i="1"/>
  <c r="AL709" i="1"/>
  <c r="AH707" i="1"/>
  <c r="BC698" i="1"/>
  <c r="AI703" i="1"/>
  <c r="BB703" i="1"/>
  <c r="AX701" i="1"/>
  <c r="AT699" i="1"/>
  <c r="AP695" i="1"/>
  <c r="AL693" i="1"/>
  <c r="AH691" i="1"/>
  <c r="AH711" i="1"/>
  <c r="AU691" i="1"/>
  <c r="AH674" i="1"/>
  <c r="AX647" i="1"/>
  <c r="AL632" i="1"/>
  <c r="AH637" i="1"/>
  <c r="BB645" i="1"/>
  <c r="AX632" i="1"/>
  <c r="AT646" i="1"/>
  <c r="AP648" i="1"/>
  <c r="AL640" i="1"/>
  <c r="AH631" i="1"/>
  <c r="AU639" i="1"/>
  <c r="BB629" i="1"/>
  <c r="AT649" i="1"/>
  <c r="AP641" i="1"/>
  <c r="AH634" i="1"/>
  <c r="BB652" i="1"/>
  <c r="AX630" i="1"/>
  <c r="AX637" i="1"/>
  <c r="AT636" i="1"/>
  <c r="AP646" i="1"/>
  <c r="AL629" i="1"/>
  <c r="AH651" i="1"/>
  <c r="AQ636" i="1"/>
  <c r="BD612" i="1"/>
  <c r="AJ604" i="1"/>
  <c r="AG577" i="1"/>
  <c r="AZ589" i="1"/>
  <c r="AR581" i="1"/>
  <c r="BA574" i="1"/>
  <c r="AP589" i="1"/>
  <c r="AO582" i="1"/>
  <c r="AF573" i="1"/>
  <c r="AG573" i="1"/>
  <c r="AW589" i="1"/>
  <c r="BE570" i="1"/>
  <c r="BE581" i="1"/>
  <c r="BA585" i="1"/>
  <c r="AK574" i="1"/>
  <c r="BE585" i="1"/>
  <c r="BA590" i="1"/>
  <c r="AK581" i="1"/>
  <c r="BA571" i="1"/>
  <c r="AO577" i="1"/>
  <c r="BE520" i="1"/>
  <c r="BA512" i="1"/>
  <c r="AW528" i="1"/>
  <c r="AO516" i="1"/>
  <c r="AK508" i="1"/>
  <c r="AG528" i="1"/>
  <c r="BE505" i="1"/>
  <c r="BA525" i="1"/>
  <c r="AS517" i="1"/>
  <c r="AO509" i="1"/>
  <c r="AK525" i="1"/>
  <c r="BD489" i="1"/>
  <c r="AX480" i="1"/>
  <c r="BE149" i="1"/>
  <c r="AL136" i="1"/>
  <c r="AL139" i="1"/>
  <c r="AL138" i="1"/>
  <c r="AU136" i="1"/>
  <c r="AW118" i="1"/>
  <c r="BA83" i="1"/>
  <c r="AH94" i="1"/>
  <c r="AU52" i="1"/>
  <c r="AY52" i="1"/>
  <c r="AR11" i="1"/>
  <c r="AF29" i="1"/>
  <c r="AR27" i="1"/>
  <c r="AF18" i="1"/>
  <c r="BD13" i="1"/>
  <c r="BC453" i="1"/>
  <c r="AM450" i="1"/>
  <c r="AY445" i="1"/>
  <c r="AI444" i="1"/>
  <c r="BA466" i="1"/>
  <c r="AO458" i="1"/>
  <c r="AY458" i="1"/>
  <c r="AM428" i="1"/>
  <c r="AI358" i="1"/>
  <c r="BA372" i="1"/>
  <c r="AU329" i="1"/>
  <c r="AI337" i="1"/>
  <c r="BC329" i="1"/>
  <c r="AQ337" i="1"/>
  <c r="AG299" i="1"/>
  <c r="AO299" i="1"/>
  <c r="BC274" i="1"/>
  <c r="BC267" i="1"/>
  <c r="AU258" i="1"/>
  <c r="AQ262" i="1"/>
  <c r="BC247" i="1"/>
  <c r="AQ230" i="1"/>
  <c r="AY241" i="1"/>
  <c r="AQ239" i="1"/>
  <c r="AM249" i="1"/>
  <c r="AW240" i="1"/>
  <c r="AG229" i="1"/>
  <c r="AZ165" i="1"/>
  <c r="AR169" i="1"/>
  <c r="AJ185" i="1"/>
  <c r="AN167" i="1"/>
  <c r="AU155" i="1"/>
  <c r="BA148" i="1"/>
  <c r="AS134" i="1"/>
  <c r="AU148" i="1"/>
  <c r="AU142" i="1"/>
  <c r="AZ109" i="1"/>
  <c r="AK110" i="1"/>
  <c r="AG79" i="1"/>
  <c r="AO87" i="1"/>
  <c r="BD909" i="1"/>
  <c r="BD914" i="1"/>
  <c r="BD920" i="1"/>
  <c r="AZ910" i="1"/>
  <c r="AZ925" i="1"/>
  <c r="AZ923" i="1"/>
  <c r="AY922" i="1"/>
  <c r="AY931" i="1"/>
  <c r="AU916" i="1"/>
  <c r="AQ916" i="1"/>
  <c r="AQ929" i="1"/>
  <c r="AM929" i="1"/>
  <c r="AI914" i="1"/>
  <c r="AI931" i="1"/>
  <c r="BB924" i="1"/>
  <c r="AG923" i="1"/>
  <c r="BD910" i="1"/>
  <c r="BD922" i="1"/>
  <c r="BD929" i="1"/>
  <c r="AZ921" i="1"/>
  <c r="AZ913" i="1"/>
  <c r="AZ929" i="1"/>
  <c r="AS923" i="1"/>
  <c r="AG931" i="1"/>
  <c r="BD919" i="1"/>
  <c r="BD923" i="1"/>
  <c r="BD930" i="1"/>
  <c r="AZ908" i="1"/>
  <c r="AZ914" i="1"/>
  <c r="AZ930" i="1"/>
  <c r="AY916" i="1"/>
  <c r="AU909" i="1"/>
  <c r="AQ912" i="1"/>
  <c r="AQ931" i="1"/>
  <c r="AM919" i="1"/>
  <c r="AI929" i="1"/>
  <c r="BB914" i="1"/>
  <c r="AO926" i="1"/>
  <c r="AG925" i="1"/>
  <c r="BB850" i="1"/>
  <c r="AT865" i="1"/>
  <c r="AH863" i="1"/>
  <c r="BB853" i="1"/>
  <c r="BB851" i="1"/>
  <c r="BB865" i="1"/>
  <c r="AT856" i="1"/>
  <c r="AZ869" i="1"/>
  <c r="AZ862" i="1"/>
  <c r="AJ853" i="1"/>
  <c r="AF855" i="1"/>
  <c r="BB857" i="1"/>
  <c r="AP866" i="1"/>
  <c r="AX867" i="1"/>
  <c r="BB863" i="1"/>
  <c r="BB854" i="1"/>
  <c r="AX862" i="1"/>
  <c r="AH859" i="1"/>
  <c r="AZ866" i="1"/>
  <c r="AR863" i="1"/>
  <c r="AJ857" i="1"/>
  <c r="AX847" i="1"/>
  <c r="AI796" i="1"/>
  <c r="BC800" i="1"/>
  <c r="AP762" i="1"/>
  <c r="BB753" i="1"/>
  <c r="AX755" i="1"/>
  <c r="AT771" i="1"/>
  <c r="AL776" i="1"/>
  <c r="AH757" i="1"/>
  <c r="BC772" i="1"/>
  <c r="BC766" i="1"/>
  <c r="AY757" i="1"/>
  <c r="AU775" i="1"/>
  <c r="AQ769" i="1"/>
  <c r="AM776" i="1"/>
  <c r="AI754" i="1"/>
  <c r="AX775" i="1"/>
  <c r="AT760" i="1"/>
  <c r="AH771" i="1"/>
  <c r="BB760" i="1"/>
  <c r="AX764" i="1"/>
  <c r="AP757" i="1"/>
  <c r="AL757" i="1"/>
  <c r="AH775" i="1"/>
  <c r="BC764" i="1"/>
  <c r="AY764" i="1"/>
  <c r="AU765" i="1"/>
  <c r="AQ761" i="1"/>
  <c r="AQ767" i="1"/>
  <c r="AM758" i="1"/>
  <c r="AI764" i="1"/>
  <c r="BD744" i="1"/>
  <c r="AZ722" i="1"/>
  <c r="AR726" i="1"/>
  <c r="AJ741" i="1"/>
  <c r="BD726" i="1"/>
  <c r="AV728" i="1"/>
  <c r="AN744" i="1"/>
  <c r="AO733" i="1"/>
  <c r="BD735" i="1"/>
  <c r="AV735" i="1"/>
  <c r="AN722" i="1"/>
  <c r="BB739" i="1"/>
  <c r="AT731" i="1"/>
  <c r="AH737" i="1"/>
  <c r="AW730" i="1"/>
  <c r="BB691" i="1"/>
  <c r="BB701" i="1"/>
  <c r="BB711" i="1"/>
  <c r="AX699" i="1"/>
  <c r="AX709" i="1"/>
  <c r="AT695" i="1"/>
  <c r="AT707" i="1"/>
  <c r="AP693" i="1"/>
  <c r="AP703" i="1"/>
  <c r="AL691" i="1"/>
  <c r="AL701" i="1"/>
  <c r="AL711" i="1"/>
  <c r="AH699" i="1"/>
  <c r="AH709" i="1"/>
  <c r="BB695" i="1"/>
  <c r="BB707" i="1"/>
  <c r="AX693" i="1"/>
  <c r="AX703" i="1"/>
  <c r="AT691" i="1"/>
  <c r="AT701" i="1"/>
  <c r="AT711" i="1"/>
  <c r="AP699" i="1"/>
  <c r="AP709" i="1"/>
  <c r="AL695" i="1"/>
  <c r="AL707" i="1"/>
  <c r="AH693" i="1"/>
  <c r="AH703" i="1"/>
  <c r="AT677" i="1"/>
  <c r="AP669" i="1"/>
  <c r="BB673" i="1"/>
  <c r="BD617" i="1"/>
  <c r="AV588" i="1"/>
  <c r="AN580" i="1"/>
  <c r="BE574" i="1"/>
  <c r="BE587" i="1"/>
  <c r="BA578" i="1"/>
  <c r="AS569" i="1"/>
  <c r="AS590" i="1"/>
  <c r="AO589" i="1"/>
  <c r="AG582" i="1"/>
  <c r="AV573" i="1"/>
  <c r="AJ585" i="1"/>
  <c r="AH581" i="1"/>
  <c r="BE577" i="1"/>
  <c r="BA567" i="1"/>
  <c r="AW577" i="1"/>
  <c r="AS574" i="1"/>
  <c r="AO573" i="1"/>
  <c r="AK590" i="1"/>
  <c r="AG589" i="1"/>
  <c r="BD580" i="1"/>
  <c r="AR572" i="1"/>
  <c r="AF584" i="1"/>
  <c r="BB544" i="1"/>
  <c r="AT549" i="1"/>
  <c r="AL554" i="1"/>
  <c r="BB554" i="1"/>
  <c r="AP536" i="1"/>
  <c r="AH552" i="1"/>
  <c r="BE521" i="1"/>
  <c r="BA508" i="1"/>
  <c r="BA510" i="1"/>
  <c r="AW527" i="1"/>
  <c r="AS506" i="1"/>
  <c r="AS512" i="1"/>
  <c r="AO525" i="1"/>
  <c r="AK512" i="1"/>
  <c r="AK510" i="1"/>
  <c r="AG523" i="1"/>
  <c r="BE516" i="1"/>
  <c r="BE518" i="1"/>
  <c r="BE527" i="1"/>
  <c r="BA515" i="1"/>
  <c r="BA517" i="1"/>
  <c r="BA526" i="1"/>
  <c r="AW514" i="1"/>
  <c r="AW520" i="1"/>
  <c r="AW525" i="1"/>
  <c r="AS513" i="1"/>
  <c r="AS519" i="1"/>
  <c r="AS528" i="1"/>
  <c r="AO520" i="1"/>
  <c r="AO518" i="1"/>
  <c r="AO527" i="1"/>
  <c r="AK519" i="1"/>
  <c r="AK517" i="1"/>
  <c r="AK526" i="1"/>
  <c r="AG518" i="1"/>
  <c r="AG520" i="1"/>
  <c r="AG525" i="1"/>
  <c r="BE509" i="1"/>
  <c r="BE511" i="1"/>
  <c r="BA528" i="1"/>
  <c r="AW507" i="1"/>
  <c r="AW509" i="1"/>
  <c r="AS526" i="1"/>
  <c r="AO505" i="1"/>
  <c r="AO511" i="1"/>
  <c r="AK524" i="1"/>
  <c r="AG511" i="1"/>
  <c r="AG509" i="1"/>
  <c r="BE525" i="1"/>
  <c r="BE510" i="1"/>
  <c r="BE519" i="1"/>
  <c r="BA524" i="1"/>
  <c r="BA509" i="1"/>
  <c r="BA518" i="1"/>
  <c r="AW523" i="1"/>
  <c r="AW512" i="1"/>
  <c r="AW517" i="1"/>
  <c r="AS522" i="1"/>
  <c r="AS511" i="1"/>
  <c r="AS520" i="1"/>
  <c r="AO521" i="1"/>
  <c r="AO510" i="1"/>
  <c r="AO519" i="1"/>
  <c r="AK528" i="1"/>
  <c r="AK509" i="1"/>
  <c r="AK518" i="1"/>
  <c r="AG527" i="1"/>
  <c r="AG512" i="1"/>
  <c r="AG517" i="1"/>
  <c r="AL484" i="1"/>
  <c r="AJ475" i="1"/>
  <c r="AI486" i="1"/>
  <c r="BB494" i="1"/>
  <c r="AN466" i="1"/>
  <c r="AU464" i="1"/>
  <c r="AX435" i="1"/>
  <c r="BB419" i="1"/>
  <c r="AN327" i="1"/>
  <c r="BC269" i="1"/>
  <c r="BC271" i="1"/>
  <c r="AU274" i="1"/>
  <c r="AM279" i="1"/>
  <c r="AU278" i="1"/>
  <c r="BD228" i="1"/>
  <c r="AJ241" i="1"/>
  <c r="AZ248" i="1"/>
  <c r="AP244" i="1"/>
  <c r="AW249" i="1"/>
  <c r="AS133" i="1"/>
  <c r="BC134" i="1"/>
  <c r="AW151" i="1"/>
  <c r="AO153" i="1"/>
  <c r="BE110" i="1"/>
  <c r="AW110" i="1"/>
  <c r="AO102" i="1"/>
  <c r="AK118" i="1"/>
  <c r="AI113" i="1"/>
  <c r="AS102" i="1"/>
  <c r="AK102" i="1"/>
  <c r="AG118" i="1"/>
  <c r="AU43" i="1"/>
  <c r="BE41" i="1"/>
  <c r="AU60" i="1"/>
  <c r="BC44" i="1"/>
  <c r="BE20" i="1"/>
  <c r="AO18" i="1"/>
  <c r="AW10" i="1"/>
  <c r="BE28" i="1"/>
  <c r="AZ92" i="1"/>
  <c r="BE82" i="1"/>
  <c r="AK81" i="1"/>
  <c r="AS42" i="1"/>
  <c r="BE50" i="1"/>
  <c r="BA44" i="1"/>
  <c r="BE62" i="1"/>
  <c r="AL55" i="1"/>
  <c r="BA45" i="1"/>
  <c r="AP60" i="1"/>
  <c r="AO54" i="1"/>
  <c r="AS12" i="1"/>
  <c r="AW20" i="1"/>
  <c r="AK25" i="1"/>
  <c r="AO25" i="1"/>
  <c r="BE10" i="1"/>
  <c r="BE22" i="1"/>
  <c r="BE18" i="1"/>
  <c r="AK9" i="1"/>
  <c r="AO13" i="1"/>
  <c r="BA32" i="1"/>
  <c r="AS13" i="1"/>
  <c r="BE13" i="1"/>
  <c r="BE32" i="1"/>
  <c r="AO31" i="1"/>
  <c r="AO14" i="1"/>
  <c r="BA22" i="1"/>
  <c r="AS919" i="1"/>
  <c r="AK930" i="1"/>
  <c r="AG910" i="1"/>
  <c r="AG929" i="1"/>
  <c r="BD926" i="1"/>
  <c r="BD911" i="1"/>
  <c r="BD915" i="1"/>
  <c r="BD908" i="1"/>
  <c r="BD924" i="1"/>
  <c r="BD931" i="1"/>
  <c r="AZ920" i="1"/>
  <c r="AZ917" i="1"/>
  <c r="AZ926" i="1"/>
  <c r="AZ911" i="1"/>
  <c r="AZ927" i="1"/>
  <c r="AZ931" i="1"/>
  <c r="AV918" i="1"/>
  <c r="AR927" i="1"/>
  <c r="AN922" i="1"/>
  <c r="AJ908" i="1"/>
  <c r="AF919" i="1"/>
  <c r="AW908" i="1"/>
  <c r="AS930" i="1"/>
  <c r="AK921" i="1"/>
  <c r="AG916" i="1"/>
  <c r="AG908" i="1"/>
  <c r="AG909" i="1"/>
  <c r="AO920" i="1"/>
  <c r="AG918" i="1"/>
  <c r="BD917" i="1"/>
  <c r="BD927" i="1"/>
  <c r="BD925" i="1"/>
  <c r="BD921" i="1"/>
  <c r="BD912" i="1"/>
  <c r="AZ918" i="1"/>
  <c r="AZ916" i="1"/>
  <c r="AZ922" i="1"/>
  <c r="AZ912" i="1"/>
  <c r="AZ915" i="1"/>
  <c r="AV924" i="1"/>
  <c r="AV930" i="1"/>
  <c r="AR917" i="1"/>
  <c r="AN920" i="1"/>
  <c r="AJ925" i="1"/>
  <c r="AF923" i="1"/>
  <c r="AW922" i="1"/>
  <c r="AS931" i="1"/>
  <c r="AK909" i="1"/>
  <c r="AG912" i="1"/>
  <c r="AG926" i="1"/>
  <c r="AG913" i="1"/>
  <c r="AI899" i="1"/>
  <c r="AI886" i="1"/>
  <c r="AI891" i="1"/>
  <c r="AI898" i="1"/>
  <c r="AI881" i="1"/>
  <c r="AI887" i="1"/>
  <c r="AM897" i="1"/>
  <c r="AM893" i="1"/>
  <c r="AM884" i="1"/>
  <c r="AM887" i="1"/>
  <c r="AM878" i="1"/>
  <c r="AQ899" i="1"/>
  <c r="AQ895" i="1"/>
  <c r="AQ881" i="1"/>
  <c r="AQ893" i="1"/>
  <c r="AQ877" i="1"/>
  <c r="AU897" i="1"/>
  <c r="AU898" i="1"/>
  <c r="AU877" i="1"/>
  <c r="AU878" i="1"/>
  <c r="AU895" i="1"/>
  <c r="AU884" i="1"/>
  <c r="AY899" i="1"/>
  <c r="AY890" i="1"/>
  <c r="AY888" i="1"/>
  <c r="AY898" i="1"/>
  <c r="AY878" i="1"/>
  <c r="AY887" i="1"/>
  <c r="BC897" i="1"/>
  <c r="BC893" i="1"/>
  <c r="BC886" i="1"/>
  <c r="BC887" i="1"/>
  <c r="BC890" i="1"/>
  <c r="BC882" i="1"/>
  <c r="AY880" i="1"/>
  <c r="AU880" i="1"/>
  <c r="AQ889" i="1"/>
  <c r="AQ898" i="1"/>
  <c r="AM895" i="1"/>
  <c r="AI893" i="1"/>
  <c r="AF892" i="1"/>
  <c r="AF895" i="1"/>
  <c r="AF890" i="1"/>
  <c r="AF879" i="1"/>
  <c r="AF882" i="1"/>
  <c r="AF885" i="1"/>
  <c r="AF888" i="1"/>
  <c r="AF894" i="1"/>
  <c r="AF889" i="1"/>
  <c r="AJ900" i="1"/>
  <c r="AJ885" i="1"/>
  <c r="AJ883" i="1"/>
  <c r="AJ879" i="1"/>
  <c r="AJ887" i="1"/>
  <c r="AJ895" i="1"/>
  <c r="AN893" i="1"/>
  <c r="AN886" i="1"/>
  <c r="AN896" i="1"/>
  <c r="AN900" i="1"/>
  <c r="AN899" i="1"/>
  <c r="AN897" i="1"/>
  <c r="AR891" i="1"/>
  <c r="AR879" i="1"/>
  <c r="AR886" i="1"/>
  <c r="AR877" i="1"/>
  <c r="AR880" i="1"/>
  <c r="AR892" i="1"/>
  <c r="AV892" i="1"/>
  <c r="AV888" i="1"/>
  <c r="AV878" i="1"/>
  <c r="AV886" i="1"/>
  <c r="AV889" i="1"/>
  <c r="AV881" i="1"/>
  <c r="AZ889" i="1"/>
  <c r="AZ896" i="1"/>
  <c r="AZ887" i="1"/>
  <c r="AZ891" i="1"/>
  <c r="AZ899" i="1"/>
  <c r="AZ890" i="1"/>
  <c r="BD897" i="1"/>
  <c r="BD886" i="1"/>
  <c r="BD880" i="1"/>
  <c r="BD885" i="1"/>
  <c r="BD889" i="1"/>
  <c r="BD892" i="1"/>
  <c r="BD877" i="1"/>
  <c r="BD899" i="1"/>
  <c r="BD900" i="1"/>
  <c r="BD882" i="1"/>
  <c r="BD894" i="1"/>
  <c r="AZ882" i="1"/>
  <c r="AZ880" i="1"/>
  <c r="AZ888" i="1"/>
  <c r="AZ881" i="1"/>
  <c r="AV899" i="1"/>
  <c r="AV890" i="1"/>
  <c r="AV898" i="1"/>
  <c r="AV884" i="1"/>
  <c r="AV896" i="1"/>
  <c r="AR889" i="1"/>
  <c r="AR894" i="1"/>
  <c r="AR896" i="1"/>
  <c r="AR887" i="1"/>
  <c r="AN880" i="1"/>
  <c r="AN879" i="1"/>
  <c r="AN888" i="1"/>
  <c r="AN882" i="1"/>
  <c r="AN894" i="1"/>
  <c r="AJ896" i="1"/>
  <c r="AJ878" i="1"/>
  <c r="AJ884" i="1"/>
  <c r="AJ898" i="1"/>
  <c r="AF883" i="1"/>
  <c r="AF897" i="1"/>
  <c r="AF899" i="1"/>
  <c r="AF884" i="1"/>
  <c r="BC878" i="1"/>
  <c r="AY884" i="1"/>
  <c r="AU888" i="1"/>
  <c r="AQ886" i="1"/>
  <c r="AM881" i="1"/>
  <c r="AM898" i="1"/>
  <c r="AI895" i="1"/>
  <c r="BD893" i="1"/>
  <c r="BD883" i="1"/>
  <c r="BD879" i="1"/>
  <c r="BD890" i="1"/>
  <c r="BD898" i="1"/>
  <c r="AZ884" i="1"/>
  <c r="AZ900" i="1"/>
  <c r="AZ894" i="1"/>
  <c r="AZ885" i="1"/>
  <c r="AV882" i="1"/>
  <c r="AV897" i="1"/>
  <c r="AV877" i="1"/>
  <c r="AV893" i="1"/>
  <c r="AV900" i="1"/>
  <c r="AR893" i="1"/>
  <c r="AR878" i="1"/>
  <c r="AR897" i="1"/>
  <c r="AR900" i="1"/>
  <c r="AN883" i="1"/>
  <c r="AN881" i="1"/>
  <c r="AN889" i="1"/>
  <c r="AN890" i="1"/>
  <c r="AN898" i="1"/>
  <c r="AJ886" i="1"/>
  <c r="AJ880" i="1"/>
  <c r="AJ877" i="1"/>
  <c r="AJ899" i="1"/>
  <c r="AF886" i="1"/>
  <c r="AF877" i="1"/>
  <c r="AF891" i="1"/>
  <c r="AF896" i="1"/>
  <c r="BC895" i="1"/>
  <c r="AY893" i="1"/>
  <c r="AU889" i="1"/>
  <c r="AQ883" i="1"/>
  <c r="AM888" i="1"/>
  <c r="AI884" i="1"/>
  <c r="AK879" i="1"/>
  <c r="BE528" i="1"/>
  <c r="BE508" i="1"/>
  <c r="BE513" i="1"/>
  <c r="BE514" i="1"/>
  <c r="BE507" i="1"/>
  <c r="BE523" i="1"/>
  <c r="BA527" i="1"/>
  <c r="BA507" i="1"/>
  <c r="BA520" i="1"/>
  <c r="BA513" i="1"/>
  <c r="BA506" i="1"/>
  <c r="BA522" i="1"/>
  <c r="AW526" i="1"/>
  <c r="AW506" i="1"/>
  <c r="AW519" i="1"/>
  <c r="AW516" i="1"/>
  <c r="AW505" i="1"/>
  <c r="AW521" i="1"/>
  <c r="AS525" i="1"/>
  <c r="AS505" i="1"/>
  <c r="AS518" i="1"/>
  <c r="AS515" i="1"/>
  <c r="AS508" i="1"/>
  <c r="AS524" i="1"/>
  <c r="AO524" i="1"/>
  <c r="AO512" i="1"/>
  <c r="AO517" i="1"/>
  <c r="AO514" i="1"/>
  <c r="AO507" i="1"/>
  <c r="AO523" i="1"/>
  <c r="AK523" i="1"/>
  <c r="AK511" i="1"/>
  <c r="AK516" i="1"/>
  <c r="AK513" i="1"/>
  <c r="AK506" i="1"/>
  <c r="AK522" i="1"/>
  <c r="AG522" i="1"/>
  <c r="AG510" i="1"/>
  <c r="AG515" i="1"/>
  <c r="AG516" i="1"/>
  <c r="AG505" i="1"/>
  <c r="AG521" i="1"/>
  <c r="BC515" i="1"/>
  <c r="BE512" i="1"/>
  <c r="BE517" i="1"/>
  <c r="BE524" i="1"/>
  <c r="BE506" i="1"/>
  <c r="BE522" i="1"/>
  <c r="BA511" i="1"/>
  <c r="BA516" i="1"/>
  <c r="BA523" i="1"/>
  <c r="BA505" i="1"/>
  <c r="BA521" i="1"/>
  <c r="AW510" i="1"/>
  <c r="AW515" i="1"/>
  <c r="AW522" i="1"/>
  <c r="AW508" i="1"/>
  <c r="AW524" i="1"/>
  <c r="AS509" i="1"/>
  <c r="AS514" i="1"/>
  <c r="AS521" i="1"/>
  <c r="AS507" i="1"/>
  <c r="AS523" i="1"/>
  <c r="AO508" i="1"/>
  <c r="AO513" i="1"/>
  <c r="AO528" i="1"/>
  <c r="AO506" i="1"/>
  <c r="AO522" i="1"/>
  <c r="AK507" i="1"/>
  <c r="AK520" i="1"/>
  <c r="AK527" i="1"/>
  <c r="AK505" i="1"/>
  <c r="AK521" i="1"/>
  <c r="AG506" i="1"/>
  <c r="AG519" i="1"/>
  <c r="AG526" i="1"/>
  <c r="AG508" i="1"/>
  <c r="AG524" i="1"/>
  <c r="BE462" i="1"/>
  <c r="AW446" i="1"/>
  <c r="AS454" i="1"/>
  <c r="AO462" i="1"/>
  <c r="AG446" i="1"/>
  <c r="AU459" i="1"/>
  <c r="BE446" i="1"/>
  <c r="BA454" i="1"/>
  <c r="AW462" i="1"/>
  <c r="AO446" i="1"/>
  <c r="AK454" i="1"/>
  <c r="AG462" i="1"/>
  <c r="AY465" i="1"/>
  <c r="AQ424" i="1"/>
  <c r="AQ435" i="1"/>
  <c r="AM425" i="1"/>
  <c r="AY426" i="1"/>
  <c r="AM423" i="1"/>
  <c r="BC846" i="1"/>
  <c r="AY860" i="1"/>
  <c r="AM857" i="1"/>
  <c r="AI846" i="1"/>
  <c r="AI861" i="1"/>
  <c r="AY851" i="1"/>
  <c r="AM847" i="1"/>
  <c r="AJ848" i="1"/>
  <c r="BC856" i="1"/>
  <c r="AU846" i="1"/>
  <c r="AM846" i="1"/>
  <c r="AI850" i="1"/>
  <c r="AI865" i="1"/>
  <c r="AI859" i="1"/>
  <c r="AK862" i="1"/>
  <c r="AZ868" i="1"/>
  <c r="AV869" i="1"/>
  <c r="AN866" i="1"/>
  <c r="AF846" i="1"/>
  <c r="BC866" i="1"/>
  <c r="AM849" i="1"/>
  <c r="AM864" i="1"/>
  <c r="AI854" i="1"/>
  <c r="BC832" i="1"/>
  <c r="BC831" i="1"/>
  <c r="BC825" i="1"/>
  <c r="BC815" i="1"/>
  <c r="BC818" i="1"/>
  <c r="BC834" i="1"/>
  <c r="BC836" i="1"/>
  <c r="BC837" i="1"/>
  <c r="BC824" i="1"/>
  <c r="BC821" i="1"/>
  <c r="BC829" i="1"/>
  <c r="BB833" i="1"/>
  <c r="AW826" i="1"/>
  <c r="BB768" i="1"/>
  <c r="BB762" i="1"/>
  <c r="AX771" i="1"/>
  <c r="AX754" i="1"/>
  <c r="AT775" i="1"/>
  <c r="AP770" i="1"/>
  <c r="AL765" i="1"/>
  <c r="AL755" i="1"/>
  <c r="AH763" i="1"/>
  <c r="BB765" i="1"/>
  <c r="BB758" i="1"/>
  <c r="BB771" i="1"/>
  <c r="AX760" i="1"/>
  <c r="AX769" i="1"/>
  <c r="AX770" i="1"/>
  <c r="AT758" i="1"/>
  <c r="AT756" i="1"/>
  <c r="AT769" i="1"/>
  <c r="AP773" i="1"/>
  <c r="AP767" i="1"/>
  <c r="AP772" i="1"/>
  <c r="AL762" i="1"/>
  <c r="AL754" i="1"/>
  <c r="AL771" i="1"/>
  <c r="AH755" i="1"/>
  <c r="AH760" i="1"/>
  <c r="AH770" i="1"/>
  <c r="BC756" i="1"/>
  <c r="BC769" i="1"/>
  <c r="BC776" i="1"/>
  <c r="AY762" i="1"/>
  <c r="AY771" i="1"/>
  <c r="AU770" i="1"/>
  <c r="AU763" i="1"/>
  <c r="AU768" i="1"/>
  <c r="AQ774" i="1"/>
  <c r="AQ759" i="1"/>
  <c r="AM764" i="1"/>
  <c r="AM773" i="1"/>
  <c r="AI770" i="1"/>
  <c r="AI767" i="1"/>
  <c r="BB755" i="1"/>
  <c r="AX757" i="1"/>
  <c r="AT768" i="1"/>
  <c r="AT753" i="1"/>
  <c r="AP759" i="1"/>
  <c r="AP756" i="1"/>
  <c r="AL772" i="1"/>
  <c r="AH773" i="1"/>
  <c r="AH754" i="1"/>
  <c r="BB770" i="1"/>
  <c r="BB756" i="1"/>
  <c r="BB763" i="1"/>
  <c r="AX773" i="1"/>
  <c r="AX767" i="1"/>
  <c r="AX762" i="1"/>
  <c r="AT763" i="1"/>
  <c r="AT754" i="1"/>
  <c r="AT761" i="1"/>
  <c r="AP754" i="1"/>
  <c r="AP765" i="1"/>
  <c r="AP764" i="1"/>
  <c r="AL760" i="1"/>
  <c r="AL774" i="1"/>
  <c r="AL763" i="1"/>
  <c r="AH768" i="1"/>
  <c r="AH765" i="1"/>
  <c r="AH762" i="1"/>
  <c r="BC767" i="1"/>
  <c r="AY775" i="1"/>
  <c r="AY756" i="1"/>
  <c r="AU761" i="1"/>
  <c r="AQ758" i="1"/>
  <c r="AM769" i="1"/>
  <c r="AI775" i="1"/>
  <c r="AI756" i="1"/>
  <c r="BD732" i="1"/>
  <c r="BD742" i="1"/>
  <c r="AZ739" i="1"/>
  <c r="AZ732" i="1"/>
  <c r="AZ734" i="1"/>
  <c r="AV744" i="1"/>
  <c r="AV725" i="1"/>
  <c r="AR733" i="1"/>
  <c r="AR742" i="1"/>
  <c r="AN740" i="1"/>
  <c r="AN732" i="1"/>
  <c r="AJ727" i="1"/>
  <c r="AJ726" i="1"/>
  <c r="BD724" i="1"/>
  <c r="BD723" i="1"/>
  <c r="AZ737" i="1"/>
  <c r="AZ744" i="1"/>
  <c r="AV732" i="1"/>
  <c r="AV739" i="1"/>
  <c r="AR722" i="1"/>
  <c r="AR731" i="1"/>
  <c r="AR736" i="1"/>
  <c r="AN725" i="1"/>
  <c r="AN739" i="1"/>
  <c r="AJ724" i="1"/>
  <c r="AW745" i="1"/>
  <c r="BD728" i="1"/>
  <c r="BD737" i="1"/>
  <c r="AZ741" i="1"/>
  <c r="AZ728" i="1"/>
  <c r="AV730" i="1"/>
  <c r="AV723" i="1"/>
  <c r="AV737" i="1"/>
  <c r="AR729" i="1"/>
  <c r="AR724" i="1"/>
  <c r="AN728" i="1"/>
  <c r="AN727" i="1"/>
  <c r="AJ743" i="1"/>
  <c r="AJ742" i="1"/>
  <c r="BE729" i="1"/>
  <c r="AK722" i="1"/>
  <c r="BE745" i="1"/>
  <c r="AW725" i="1"/>
  <c r="AS730" i="1"/>
  <c r="AO734" i="1"/>
  <c r="AK738" i="1"/>
  <c r="BB734" i="1"/>
  <c r="AX732" i="1"/>
  <c r="AP732" i="1"/>
  <c r="AL726" i="1"/>
  <c r="AH732" i="1"/>
  <c r="BE740" i="1"/>
  <c r="BA744" i="1"/>
  <c r="AS725" i="1"/>
  <c r="AO729" i="1"/>
  <c r="AK733" i="1"/>
  <c r="BC724" i="1"/>
  <c r="AM726" i="1"/>
  <c r="BB733" i="1"/>
  <c r="AT740" i="1"/>
  <c r="AP739" i="1"/>
  <c r="AL733" i="1"/>
  <c r="BE728" i="1"/>
  <c r="AW722" i="1"/>
  <c r="AS733" i="1"/>
  <c r="AK728" i="1"/>
  <c r="AY711" i="1"/>
  <c r="AQ702" i="1"/>
  <c r="BE706" i="1"/>
  <c r="BE703" i="1"/>
  <c r="BE696" i="1"/>
  <c r="BA701" i="1"/>
  <c r="BA692" i="1"/>
  <c r="BA705" i="1"/>
  <c r="BA711" i="1"/>
  <c r="AW704" i="1"/>
  <c r="AW696" i="1"/>
  <c r="AW702" i="1"/>
  <c r="AS698" i="1"/>
  <c r="AS692" i="1"/>
  <c r="AS704" i="1"/>
  <c r="AO706" i="1"/>
  <c r="AO698" i="1"/>
  <c r="AO709" i="1"/>
  <c r="AO712" i="1"/>
  <c r="AK694" i="1"/>
  <c r="AK704" i="1"/>
  <c r="AK699" i="1"/>
  <c r="AG701" i="1"/>
  <c r="AG692" i="1"/>
  <c r="AI447" i="1"/>
  <c r="AM464" i="1"/>
  <c r="AM457" i="1"/>
  <c r="AQ456" i="1"/>
  <c r="AQ458" i="1"/>
  <c r="AU461" i="1"/>
  <c r="AU447" i="1"/>
  <c r="BC464" i="1"/>
  <c r="BC459" i="1"/>
  <c r="AY523" i="1"/>
  <c r="AY507" i="1"/>
  <c r="AQ580" i="1"/>
  <c r="AK734" i="1"/>
  <c r="AO737" i="1"/>
  <c r="AS740" i="1"/>
  <c r="AW742" i="1"/>
  <c r="BA745" i="1"/>
  <c r="BA724" i="1"/>
  <c r="BE726" i="1"/>
  <c r="AI761" i="1"/>
  <c r="AI773" i="1"/>
  <c r="AI762" i="1"/>
  <c r="AI759" i="1"/>
  <c r="AM762" i="1"/>
  <c r="AM774" i="1"/>
  <c r="AM771" i="1"/>
  <c r="AM759" i="1"/>
  <c r="AQ763" i="1"/>
  <c r="AQ775" i="1"/>
  <c r="AQ764" i="1"/>
  <c r="AQ772" i="1"/>
  <c r="AU764" i="1"/>
  <c r="AU776" i="1"/>
  <c r="AU773" i="1"/>
  <c r="AU754" i="1"/>
  <c r="AY761" i="1"/>
  <c r="AY773" i="1"/>
  <c r="AY766" i="1"/>
  <c r="AY759" i="1"/>
  <c r="BC762" i="1"/>
  <c r="BC774" i="1"/>
  <c r="BC944" i="1"/>
  <c r="BC957" i="1"/>
  <c r="AU215" i="1"/>
  <c r="AY239" i="1"/>
  <c r="AM231" i="1"/>
  <c r="AW102" i="1"/>
  <c r="AS110" i="1"/>
  <c r="AO118" i="1"/>
  <c r="AG102" i="1"/>
  <c r="AF320" i="1"/>
  <c r="AR181" i="1"/>
  <c r="AJ175" i="1"/>
  <c r="AG233" i="1"/>
  <c r="AG243" i="1"/>
  <c r="BA226" i="1"/>
  <c r="BA246" i="1"/>
  <c r="AM271" i="1"/>
  <c r="AM277" i="1"/>
  <c r="AQ272" i="1"/>
  <c r="AQ271" i="1"/>
  <c r="AU273" i="1"/>
  <c r="AU265" i="1"/>
  <c r="AU271" i="1"/>
  <c r="AY257" i="1"/>
  <c r="BC275" i="1"/>
  <c r="BC270" i="1"/>
  <c r="BC276" i="1"/>
  <c r="AW290" i="1"/>
  <c r="AW294" i="1"/>
  <c r="AM336" i="1"/>
  <c r="AM329" i="1"/>
  <c r="AY336" i="1"/>
  <c r="AY337" i="1"/>
  <c r="AO212" i="1"/>
  <c r="AZ242" i="1"/>
  <c r="BC240" i="1"/>
  <c r="AY234" i="1"/>
  <c r="AY248" i="1"/>
  <c r="AQ232" i="1"/>
  <c r="AQ246" i="1"/>
  <c r="AM240" i="1"/>
  <c r="AI248" i="1"/>
  <c r="BD234" i="1"/>
  <c r="AV235" i="1"/>
  <c r="AF249" i="1"/>
  <c r="BC238" i="1"/>
  <c r="BC233" i="1"/>
  <c r="AY227" i="1"/>
  <c r="AU240" i="1"/>
  <c r="AQ248" i="1"/>
  <c r="AM238" i="1"/>
  <c r="AM233" i="1"/>
  <c r="AI246" i="1"/>
  <c r="AW231" i="1"/>
  <c r="AK226" i="1"/>
  <c r="BD665" i="1"/>
  <c r="BD668" i="1"/>
  <c r="AZ663" i="1"/>
  <c r="AZ670" i="1"/>
  <c r="AV660" i="1"/>
  <c r="AR670" i="1"/>
  <c r="AR673" i="1"/>
  <c r="AN677" i="1"/>
  <c r="AN671" i="1"/>
  <c r="AJ665" i="1"/>
  <c r="AJ682" i="1"/>
  <c r="AF678" i="1"/>
  <c r="AX669" i="1"/>
  <c r="AL660" i="1"/>
  <c r="BD676" i="1"/>
  <c r="BD683" i="1"/>
  <c r="AZ681" i="1"/>
  <c r="AV675" i="1"/>
  <c r="AV683" i="1"/>
  <c r="AR682" i="1"/>
  <c r="AR680" i="1"/>
  <c r="AN664" i="1"/>
  <c r="AJ679" i="1"/>
  <c r="AJ673" i="1"/>
  <c r="AF666" i="1"/>
  <c r="AF669" i="1"/>
  <c r="AT678" i="1"/>
  <c r="AY362" i="1"/>
  <c r="AU363" i="1"/>
  <c r="BE334" i="1"/>
  <c r="AZ298" i="1"/>
  <c r="AR292" i="1"/>
  <c r="AJ304" i="1"/>
  <c r="AF289" i="1"/>
  <c r="AF303" i="1"/>
  <c r="BD300" i="1"/>
  <c r="AV289" i="1"/>
  <c r="AN296" i="1"/>
  <c r="AF296" i="1"/>
  <c r="AF308" i="1"/>
  <c r="AJ266" i="1"/>
  <c r="AO257" i="1"/>
  <c r="BD276" i="1"/>
  <c r="AR268" i="1"/>
  <c r="AJ257" i="1"/>
  <c r="AZ266" i="1"/>
  <c r="AR259" i="1"/>
  <c r="AY631" i="1"/>
  <c r="AU649" i="1"/>
  <c r="AM652" i="1"/>
  <c r="BC632" i="1"/>
  <c r="AY652" i="1"/>
  <c r="AQ647" i="1"/>
  <c r="AG204" i="1"/>
  <c r="AL179" i="1"/>
  <c r="AS139" i="1"/>
  <c r="AW154" i="1"/>
  <c r="AK152" i="1"/>
  <c r="AU145" i="1"/>
  <c r="AU143" i="1"/>
  <c r="AU146" i="1"/>
  <c r="BA145" i="1"/>
  <c r="AW133" i="1"/>
  <c r="AU135" i="1"/>
  <c r="AY154" i="1"/>
  <c r="AI144" i="1"/>
  <c r="AU144" i="1"/>
  <c r="AO82" i="1"/>
  <c r="BA87" i="1"/>
  <c r="AG92" i="1"/>
  <c r="AY81" i="1"/>
  <c r="BA71" i="1"/>
  <c r="BE76" i="1"/>
  <c r="AK90" i="1"/>
  <c r="AU81" i="1"/>
  <c r="AG84" i="1"/>
  <c r="AS53" i="1"/>
  <c r="BA53" i="1"/>
  <c r="BE57" i="1"/>
  <c r="AM46" i="1"/>
  <c r="AU40" i="1"/>
  <c r="AU55" i="1"/>
  <c r="BA58" i="1"/>
  <c r="BE46" i="1"/>
  <c r="AU47" i="1"/>
  <c r="AW53" i="1"/>
  <c r="BD590" i="1"/>
  <c r="AZ574" i="1"/>
  <c r="AV582" i="1"/>
  <c r="AN586" i="1"/>
  <c r="AJ574" i="1"/>
  <c r="AF582" i="1"/>
  <c r="BD571" i="1"/>
  <c r="AZ579" i="1"/>
  <c r="AR587" i="1"/>
  <c r="AN571" i="1"/>
  <c r="AJ579" i="1"/>
  <c r="AR609" i="1"/>
  <c r="AN617" i="1"/>
  <c r="BD607" i="1"/>
  <c r="AR620" i="1"/>
  <c r="AJ599" i="1"/>
  <c r="AZ558" i="1"/>
  <c r="AV550" i="1"/>
  <c r="AR539" i="1"/>
  <c r="AJ554" i="1"/>
  <c r="AF546" i="1"/>
  <c r="BD539" i="1"/>
  <c r="AZ544" i="1"/>
  <c r="AV552" i="1"/>
  <c r="AN543" i="1"/>
  <c r="AJ544" i="1"/>
  <c r="AF552" i="1"/>
  <c r="BD544" i="1"/>
  <c r="AZ537" i="1"/>
  <c r="AR556" i="1"/>
  <c r="AN548" i="1"/>
  <c r="AJ537" i="1"/>
  <c r="AX552" i="1"/>
  <c r="AP546" i="1"/>
  <c r="AH541" i="1"/>
  <c r="AL515" i="1"/>
  <c r="BD522" i="1"/>
  <c r="AH482" i="1"/>
  <c r="BB477" i="1"/>
  <c r="AJ448" i="1"/>
  <c r="BE454" i="1"/>
  <c r="BA446" i="1"/>
  <c r="BA462" i="1"/>
  <c r="AW454" i="1"/>
  <c r="AS446" i="1"/>
  <c r="AS462" i="1"/>
  <c r="AO454" i="1"/>
  <c r="AK446" i="1"/>
  <c r="AK462" i="1"/>
  <c r="AG454" i="1"/>
  <c r="AN456" i="1"/>
  <c r="BE450" i="1"/>
  <c r="BE466" i="1"/>
  <c r="BA458" i="1"/>
  <c r="AW450" i="1"/>
  <c r="AW466" i="1"/>
  <c r="AS458" i="1"/>
  <c r="AO450" i="1"/>
  <c r="AO466" i="1"/>
  <c r="AK458" i="1"/>
  <c r="AG450" i="1"/>
  <c r="AG466" i="1"/>
  <c r="AR450" i="1"/>
  <c r="AO434" i="1"/>
  <c r="BB427" i="1"/>
  <c r="AT427" i="1"/>
  <c r="AW413" i="1"/>
  <c r="AY433" i="1"/>
  <c r="AM416" i="1"/>
  <c r="AT435" i="1"/>
  <c r="AW418" i="1"/>
  <c r="BC396" i="1"/>
  <c r="AQ388" i="1"/>
  <c r="AY404" i="1"/>
  <c r="AM396" i="1"/>
  <c r="AS390" i="1"/>
  <c r="AY388" i="1"/>
  <c r="AQ404" i="1"/>
  <c r="AU396" i="1"/>
  <c r="AI388" i="1"/>
  <c r="AS370" i="1"/>
  <c r="AL359" i="1"/>
  <c r="AO364" i="1"/>
  <c r="AQ371" i="1"/>
  <c r="BA365" i="1"/>
  <c r="AG362" i="1"/>
  <c r="AY357" i="1"/>
  <c r="AM372" i="1"/>
  <c r="BC365" i="1"/>
  <c r="AY373" i="1"/>
  <c r="AQ360" i="1"/>
  <c r="AM365" i="1"/>
  <c r="AI373" i="1"/>
  <c r="BC368" i="1"/>
  <c r="AQ353" i="1"/>
  <c r="AI357" i="1"/>
  <c r="AY355" i="1"/>
  <c r="AU366" i="1"/>
  <c r="AQ355" i="1"/>
  <c r="AI351" i="1"/>
  <c r="AJ352" i="1"/>
  <c r="AS363" i="1"/>
  <c r="AK372" i="1"/>
  <c r="AV354" i="1"/>
  <c r="AW362" i="1"/>
  <c r="AK361" i="1"/>
  <c r="BC321" i="1"/>
  <c r="AY329" i="1"/>
  <c r="AU337" i="1"/>
  <c r="AM321" i="1"/>
  <c r="BC337" i="1"/>
  <c r="AU321" i="1"/>
  <c r="AQ329" i="1"/>
  <c r="AM337" i="1"/>
  <c r="AH321" i="1"/>
  <c r="AK341" i="1"/>
  <c r="AK322" i="1"/>
  <c r="AS326" i="1"/>
  <c r="AG323" i="1"/>
  <c r="AW321" i="1"/>
  <c r="AK337" i="1"/>
  <c r="AG320" i="1"/>
  <c r="AG341" i="1"/>
  <c r="BC325" i="1"/>
  <c r="AY341" i="1"/>
  <c r="AY333" i="1"/>
  <c r="AU325" i="1"/>
  <c r="AQ339" i="1"/>
  <c r="AQ333" i="1"/>
  <c r="AM325" i="1"/>
  <c r="AI333" i="1"/>
  <c r="BE322" i="1"/>
  <c r="AS319" i="1"/>
  <c r="AK323" i="1"/>
  <c r="AG334" i="1"/>
  <c r="AW326" i="1"/>
  <c r="AK332" i="1"/>
  <c r="AG330" i="1"/>
  <c r="BC342" i="1"/>
  <c r="BC333" i="1"/>
  <c r="AY325" i="1"/>
  <c r="AU340" i="1"/>
  <c r="AU333" i="1"/>
  <c r="AQ325" i="1"/>
  <c r="AM341" i="1"/>
  <c r="AM333" i="1"/>
  <c r="BC310" i="1"/>
  <c r="AU298" i="1"/>
  <c r="BD289" i="1"/>
  <c r="AZ293" i="1"/>
  <c r="AV298" i="1"/>
  <c r="AN292" i="1"/>
  <c r="AJ306" i="1"/>
  <c r="AF292" i="1"/>
  <c r="AF301" i="1"/>
  <c r="AF311" i="1"/>
  <c r="BC309" i="1"/>
  <c r="AM292" i="1"/>
  <c r="BC272" i="1"/>
  <c r="BC265" i="1"/>
  <c r="BC262" i="1"/>
  <c r="BC263" i="1"/>
  <c r="AY273" i="1"/>
  <c r="AU270" i="1"/>
  <c r="AU267" i="1"/>
  <c r="AU264" i="1"/>
  <c r="AU261" i="1"/>
  <c r="AQ265" i="1"/>
  <c r="AQ278" i="1"/>
  <c r="AQ280" i="1"/>
  <c r="AM273" i="1"/>
  <c r="AM263" i="1"/>
  <c r="BC264" i="1"/>
  <c r="BC261" i="1"/>
  <c r="BC258" i="1"/>
  <c r="BC278" i="1"/>
  <c r="BC279" i="1"/>
  <c r="AU262" i="1"/>
  <c r="AU263" i="1"/>
  <c r="AU260" i="1"/>
  <c r="AU280" i="1"/>
  <c r="AU277" i="1"/>
  <c r="AQ274" i="1"/>
  <c r="AQ264" i="1"/>
  <c r="AM261" i="1"/>
  <c r="AM259" i="1"/>
  <c r="AI264" i="1"/>
  <c r="BE249" i="1"/>
  <c r="BA239" i="1"/>
  <c r="BA248" i="1"/>
  <c r="BA230" i="1"/>
  <c r="AW238" i="1"/>
  <c r="AW247" i="1"/>
  <c r="AW233" i="1"/>
  <c r="AS239" i="1"/>
  <c r="AK237" i="1"/>
  <c r="AG227" i="1"/>
  <c r="AG236" i="1"/>
  <c r="AG245" i="1"/>
  <c r="BC234" i="1"/>
  <c r="BC243" i="1"/>
  <c r="BC229" i="1"/>
  <c r="AY237" i="1"/>
  <c r="AY246" i="1"/>
  <c r="AY228" i="1"/>
  <c r="AU245" i="1"/>
  <c r="AQ235" i="1"/>
  <c r="AQ244" i="1"/>
  <c r="AQ226" i="1"/>
  <c r="AM234" i="1"/>
  <c r="AM243" i="1"/>
  <c r="AM229" i="1"/>
  <c r="AI237" i="1"/>
  <c r="AI228" i="1"/>
  <c r="BE243" i="1"/>
  <c r="BA228" i="1"/>
  <c r="BA237" i="1"/>
  <c r="BA242" i="1"/>
  <c r="AW227" i="1"/>
  <c r="AW236" i="1"/>
  <c r="AW245" i="1"/>
  <c r="AS230" i="1"/>
  <c r="AO233" i="1"/>
  <c r="AK246" i="1"/>
  <c r="AG231" i="1"/>
  <c r="AG240" i="1"/>
  <c r="AG249" i="1"/>
  <c r="BC227" i="1"/>
  <c r="BC236" i="1"/>
  <c r="BC245" i="1"/>
  <c r="AY230" i="1"/>
  <c r="AY235" i="1"/>
  <c r="AY244" i="1"/>
  <c r="AU243" i="1"/>
  <c r="AQ228" i="1"/>
  <c r="AQ237" i="1"/>
  <c r="AQ242" i="1"/>
  <c r="AM227" i="1"/>
  <c r="AM236" i="1"/>
  <c r="AM245" i="1"/>
  <c r="AI235" i="1"/>
  <c r="BE236" i="1"/>
  <c r="BA235" i="1"/>
  <c r="BA244" i="1"/>
  <c r="AW234" i="1"/>
  <c r="AW243" i="1"/>
  <c r="AS237" i="1"/>
  <c r="AS248" i="1"/>
  <c r="AO238" i="1"/>
  <c r="AG238" i="1"/>
  <c r="AG247" i="1"/>
  <c r="AK206" i="1"/>
  <c r="BA199" i="1"/>
  <c r="AW196" i="1"/>
  <c r="AJ211" i="1"/>
  <c r="AO206" i="1"/>
  <c r="BE207" i="1"/>
  <c r="AL212" i="1"/>
  <c r="AO205" i="1"/>
  <c r="BA212" i="1"/>
  <c r="AL203" i="1"/>
  <c r="AX197" i="1"/>
  <c r="BB212" i="1"/>
  <c r="AL205" i="1"/>
  <c r="AP211" i="1"/>
  <c r="AX195" i="1"/>
  <c r="AX213" i="1"/>
  <c r="BB205" i="1"/>
  <c r="AS212" i="1"/>
  <c r="BA197" i="1"/>
  <c r="BE200" i="1"/>
  <c r="AL198" i="1"/>
  <c r="AP204" i="1"/>
  <c r="AX211" i="1"/>
  <c r="AX206" i="1"/>
  <c r="BB198" i="1"/>
  <c r="AZ215" i="1"/>
  <c r="AW205" i="1"/>
  <c r="AL196" i="1"/>
  <c r="AL214" i="1"/>
  <c r="AT198" i="1"/>
  <c r="AX204" i="1"/>
  <c r="BB196" i="1"/>
  <c r="BB203" i="1"/>
  <c r="BE164" i="1"/>
  <c r="AG185" i="1"/>
  <c r="AI174" i="1"/>
  <c r="BA172" i="1"/>
  <c r="AS165" i="1"/>
  <c r="BE173" i="1"/>
  <c r="BA181" i="1"/>
  <c r="AW166" i="1"/>
  <c r="BE182" i="1"/>
  <c r="BA167" i="1"/>
  <c r="AO182" i="1"/>
  <c r="BE181" i="1"/>
  <c r="BE167" i="1"/>
  <c r="BE172" i="1"/>
  <c r="BA180" i="1"/>
  <c r="BA175" i="1"/>
  <c r="AW174" i="1"/>
  <c r="AK180" i="1"/>
  <c r="BE166" i="1"/>
  <c r="BE175" i="1"/>
  <c r="BE180" i="1"/>
  <c r="BA174" i="1"/>
  <c r="AS167" i="1"/>
  <c r="AK174" i="1"/>
  <c r="BE165" i="1"/>
  <c r="BE174" i="1"/>
  <c r="BE183" i="1"/>
  <c r="BA173" i="1"/>
  <c r="AW181" i="1"/>
  <c r="AK164" i="1"/>
  <c r="AG187" i="1"/>
  <c r="AS155" i="1"/>
  <c r="AO148" i="1"/>
  <c r="AO138" i="1"/>
  <c r="AS148" i="1"/>
  <c r="AK144" i="1"/>
  <c r="AK149" i="1"/>
  <c r="AK142" i="1"/>
  <c r="BD136" i="1"/>
  <c r="AZ142" i="1"/>
  <c r="AV148" i="1"/>
  <c r="AK135" i="1"/>
  <c r="AK154" i="1"/>
  <c r="AS149" i="1"/>
  <c r="AK133" i="1"/>
  <c r="AK134" i="1"/>
  <c r="BD140" i="1"/>
  <c r="BD148" i="1"/>
  <c r="AR154" i="1"/>
  <c r="AK147" i="1"/>
  <c r="AK138" i="1"/>
  <c r="AK136" i="1"/>
  <c r="AK141" i="1"/>
  <c r="AV143" i="1"/>
  <c r="BD156" i="1"/>
  <c r="AK143" i="1"/>
  <c r="BD142" i="1"/>
  <c r="AU139" i="1"/>
  <c r="AM115" i="1"/>
  <c r="AQ114" i="1"/>
  <c r="AN117" i="1"/>
  <c r="AQ109" i="1"/>
  <c r="AR73" i="1"/>
  <c r="AJ73" i="1"/>
  <c r="AJ94" i="1"/>
  <c r="AN90" i="1"/>
  <c r="AF78" i="1"/>
  <c r="BA75" i="1"/>
  <c r="BA91" i="1"/>
  <c r="BE87" i="1"/>
  <c r="AJ81" i="1"/>
  <c r="AN76" i="1"/>
  <c r="AK76" i="1"/>
  <c r="AO72" i="1"/>
  <c r="AO89" i="1"/>
  <c r="AG73" i="1"/>
  <c r="BA79" i="1"/>
  <c r="BE71" i="1"/>
  <c r="BE92" i="1"/>
  <c r="AJ85" i="1"/>
  <c r="AN81" i="1"/>
  <c r="AK79" i="1"/>
  <c r="AO73" i="1"/>
  <c r="AG89" i="1"/>
  <c r="AF88" i="1"/>
  <c r="AX42" i="1"/>
  <c r="AH61" i="1"/>
  <c r="AP40" i="1"/>
  <c r="BB41" i="1"/>
  <c r="AX50" i="1"/>
  <c r="AL41" i="1"/>
  <c r="AP49" i="1"/>
  <c r="AT48" i="1"/>
  <c r="BB46" i="1"/>
  <c r="AM49" i="1"/>
  <c r="AU44" i="1"/>
  <c r="AU51" i="1"/>
  <c r="AU59" i="1"/>
  <c r="BC63" i="1"/>
  <c r="AX57" i="1"/>
  <c r="AH47" i="1"/>
  <c r="AL46" i="1"/>
  <c r="AP50" i="1"/>
  <c r="BB57" i="1"/>
  <c r="AM55" i="1"/>
  <c r="AU48" i="1"/>
  <c r="AU56" i="1"/>
  <c r="AU63" i="1"/>
  <c r="AY53" i="1"/>
  <c r="BC43" i="1"/>
  <c r="AX13" i="1"/>
  <c r="AV18" i="1"/>
  <c r="AN18" i="1"/>
  <c r="AV13" i="1"/>
  <c r="AF17" i="1"/>
  <c r="AN30" i="1"/>
  <c r="AR10" i="1"/>
  <c r="AH13" i="1"/>
  <c r="AR12" i="1"/>
  <c r="AH25" i="1"/>
  <c r="AL17" i="1"/>
  <c r="BD25" i="1"/>
  <c r="BD24" i="1"/>
  <c r="AH15" i="1"/>
  <c r="AF30" i="1"/>
  <c r="AX29" i="1"/>
  <c r="BB23" i="1"/>
  <c r="AG955" i="1"/>
  <c r="AG960" i="1"/>
  <c r="AG958" i="1"/>
  <c r="AG945" i="1"/>
  <c r="AG952" i="1"/>
  <c r="AG949" i="1"/>
  <c r="AG961" i="1"/>
  <c r="AG957" i="1"/>
  <c r="AG953" i="1"/>
  <c r="AG940" i="1"/>
  <c r="AG959" i="1"/>
  <c r="AG947" i="1"/>
  <c r="AG956" i="1"/>
  <c r="AG942" i="1"/>
  <c r="AG941" i="1"/>
  <c r="AK956" i="1"/>
  <c r="AK953" i="1"/>
  <c r="AK939" i="1"/>
  <c r="AK945" i="1"/>
  <c r="AK941" i="1"/>
  <c r="AK943" i="1"/>
  <c r="AK952" i="1"/>
  <c r="AK944" i="1"/>
  <c r="AK946" i="1"/>
  <c r="AK942" i="1"/>
  <c r="AK961" i="1"/>
  <c r="AK955" i="1"/>
  <c r="AK940" i="1"/>
  <c r="AK957" i="1"/>
  <c r="AK959" i="1"/>
  <c r="AO957" i="1"/>
  <c r="AO945" i="1"/>
  <c r="AO954" i="1"/>
  <c r="AO952" i="1"/>
  <c r="AO951" i="1"/>
  <c r="AO950" i="1"/>
  <c r="AO949" i="1"/>
  <c r="AO948" i="1"/>
  <c r="AO939" i="1"/>
  <c r="AO958" i="1"/>
  <c r="AO961" i="1"/>
  <c r="AO941" i="1"/>
  <c r="AO947" i="1"/>
  <c r="AO959" i="1"/>
  <c r="AO942" i="1"/>
  <c r="AS958" i="1"/>
  <c r="AS955" i="1"/>
  <c r="AS941" i="1"/>
  <c r="AS951" i="1"/>
  <c r="AS961" i="1"/>
  <c r="AS948" i="1"/>
  <c r="AS954" i="1"/>
  <c r="AS946" i="1"/>
  <c r="AS960" i="1"/>
  <c r="AS952" i="1"/>
  <c r="AS949" i="1"/>
  <c r="AS957" i="1"/>
  <c r="AS942" i="1"/>
  <c r="AS945" i="1"/>
  <c r="AS947" i="1"/>
  <c r="AW955" i="1"/>
  <c r="AW939" i="1"/>
  <c r="AW950" i="1"/>
  <c r="AW962" i="1"/>
  <c r="AW957" i="1"/>
  <c r="AW942" i="1"/>
  <c r="AW943" i="1"/>
  <c r="AW949" i="1"/>
  <c r="AW946" i="1"/>
  <c r="AW945" i="1"/>
  <c r="AW959" i="1"/>
  <c r="AW954" i="1"/>
  <c r="AW948" i="1"/>
  <c r="AW941" i="1"/>
  <c r="AW960" i="1"/>
  <c r="BA956" i="1"/>
  <c r="BA957" i="1"/>
  <c r="BA962" i="1"/>
  <c r="BA941" i="1"/>
  <c r="BA949" i="1"/>
  <c r="BA950" i="1"/>
  <c r="BA952" i="1"/>
  <c r="BA944" i="1"/>
  <c r="BA942" i="1"/>
  <c r="BA945" i="1"/>
  <c r="BA947" i="1"/>
  <c r="BA959" i="1"/>
  <c r="BA940" i="1"/>
  <c r="BA953" i="1"/>
  <c r="BA946" i="1"/>
  <c r="BE957" i="1"/>
  <c r="BE950" i="1"/>
  <c r="BE960" i="1"/>
  <c r="BE946" i="1"/>
  <c r="BE959" i="1"/>
  <c r="BE942" i="1"/>
  <c r="BE951" i="1"/>
  <c r="BE955" i="1"/>
  <c r="BE956" i="1"/>
  <c r="BE954" i="1"/>
  <c r="BE961" i="1"/>
  <c r="BE949" i="1"/>
  <c r="BE948" i="1"/>
  <c r="BE940" i="1"/>
  <c r="BE962" i="1"/>
  <c r="BE943" i="1"/>
  <c r="BE952" i="1"/>
  <c r="BA951" i="1"/>
  <c r="BA948" i="1"/>
  <c r="AW961" i="1"/>
  <c r="AW952" i="1"/>
  <c r="AS959" i="1"/>
  <c r="AS939" i="1"/>
  <c r="AS962" i="1"/>
  <c r="AO944" i="1"/>
  <c r="AO962" i="1"/>
  <c r="AK950" i="1"/>
  <c r="AK948" i="1"/>
  <c r="AG954" i="1"/>
  <c r="AG939" i="1"/>
  <c r="BE939" i="1"/>
  <c r="BE947" i="1"/>
  <c r="BE953" i="1"/>
  <c r="BA939" i="1"/>
  <c r="BA958" i="1"/>
  <c r="AW944" i="1"/>
  <c r="AW953" i="1"/>
  <c r="AS953" i="1"/>
  <c r="AS940" i="1"/>
  <c r="AO960" i="1"/>
  <c r="AO946" i="1"/>
  <c r="AO953" i="1"/>
  <c r="AK951" i="1"/>
  <c r="AK954" i="1"/>
  <c r="AG948" i="1"/>
  <c r="AG943" i="1"/>
  <c r="BE944" i="1"/>
  <c r="BE941" i="1"/>
  <c r="BA954" i="1"/>
  <c r="BA943" i="1"/>
  <c r="BA960" i="1"/>
  <c r="AW956" i="1"/>
  <c r="AW947" i="1"/>
  <c r="AS943" i="1"/>
  <c r="AS950" i="1"/>
  <c r="AO940" i="1"/>
  <c r="AO955" i="1"/>
  <c r="AK962" i="1"/>
  <c r="AK947" i="1"/>
  <c r="AK960" i="1"/>
  <c r="AG944" i="1"/>
  <c r="AG962" i="1"/>
  <c r="AI961" i="1"/>
  <c r="AI949" i="1"/>
  <c r="AI951" i="1"/>
  <c r="AI960" i="1"/>
  <c r="AM945" i="1"/>
  <c r="AM941" i="1"/>
  <c r="AQ959" i="1"/>
  <c r="AQ949" i="1"/>
  <c r="AQ953" i="1"/>
  <c r="AQ960" i="1"/>
  <c r="AU945" i="1"/>
  <c r="AU941" i="1"/>
  <c r="AY961" i="1"/>
  <c r="AY949" i="1"/>
  <c r="AY942" i="1"/>
  <c r="AY947" i="1"/>
  <c r="AY955" i="1"/>
  <c r="AY957" i="1"/>
  <c r="BC948" i="1"/>
  <c r="BC942" i="1"/>
  <c r="AU954" i="1"/>
  <c r="AU939" i="1"/>
  <c r="AQ958" i="1"/>
  <c r="AQ952" i="1"/>
  <c r="AQ955" i="1"/>
  <c r="AM952" i="1"/>
  <c r="AM950" i="1"/>
  <c r="AI955" i="1"/>
  <c r="AI947" i="1"/>
  <c r="AI957" i="1"/>
  <c r="BC946" i="1"/>
  <c r="AV920" i="1"/>
  <c r="AR924" i="1"/>
  <c r="AR930" i="1"/>
  <c r="AN919" i="1"/>
  <c r="AJ928" i="1"/>
  <c r="AJ930" i="1"/>
  <c r="AF916" i="1"/>
  <c r="BC915" i="1"/>
  <c r="AH915" i="1"/>
  <c r="AW881" i="1"/>
  <c r="BC888" i="1"/>
  <c r="BC880" i="1"/>
  <c r="BC883" i="1"/>
  <c r="BC894" i="1"/>
  <c r="BC899" i="1"/>
  <c r="AY881" i="1"/>
  <c r="AY885" i="1"/>
  <c r="AY891" i="1"/>
  <c r="AY897" i="1"/>
  <c r="AU879" i="1"/>
  <c r="AU882" i="1"/>
  <c r="AU885" i="1"/>
  <c r="AU894" i="1"/>
  <c r="AU899" i="1"/>
  <c r="AQ887" i="1"/>
  <c r="AQ882" i="1"/>
  <c r="AQ891" i="1"/>
  <c r="AQ897" i="1"/>
  <c r="AM882" i="1"/>
  <c r="AM885" i="1"/>
  <c r="AM883" i="1"/>
  <c r="AM894" i="1"/>
  <c r="AM899" i="1"/>
  <c r="AI883" i="1"/>
  <c r="AI880" i="1"/>
  <c r="AI890" i="1"/>
  <c r="AI897" i="1"/>
  <c r="BA891" i="1"/>
  <c r="AG897" i="1"/>
  <c r="BC885" i="1"/>
  <c r="BC877" i="1"/>
  <c r="BC891" i="1"/>
  <c r="AY879" i="1"/>
  <c r="AY877" i="1"/>
  <c r="AY886" i="1"/>
  <c r="AY894" i="1"/>
  <c r="AU887" i="1"/>
  <c r="AU890" i="1"/>
  <c r="AU891" i="1"/>
  <c r="AQ890" i="1"/>
  <c r="AQ878" i="1"/>
  <c r="AQ884" i="1"/>
  <c r="AQ894" i="1"/>
  <c r="AM877" i="1"/>
  <c r="AM889" i="1"/>
  <c r="AM891" i="1"/>
  <c r="AI889" i="1"/>
  <c r="AI885" i="1"/>
  <c r="AI882" i="1"/>
  <c r="AI894" i="1"/>
  <c r="AI863" i="1"/>
  <c r="AM863" i="1"/>
  <c r="AQ855" i="1"/>
  <c r="AU847" i="1"/>
  <c r="AH853" i="1"/>
  <c r="AS862" i="1"/>
  <c r="AF849" i="1"/>
  <c r="AF850" i="1"/>
  <c r="BC852" i="1"/>
  <c r="AY846" i="1"/>
  <c r="AY865" i="1"/>
  <c r="AU862" i="1"/>
  <c r="AQ860" i="1"/>
  <c r="AM852" i="1"/>
  <c r="AM858" i="1"/>
  <c r="AM865" i="1"/>
  <c r="AI849" i="1"/>
  <c r="AI856" i="1"/>
  <c r="AI862" i="1"/>
  <c r="AH856" i="1"/>
  <c r="AI867" i="1"/>
  <c r="AI851" i="1"/>
  <c r="AM851" i="1"/>
  <c r="AU863" i="1"/>
  <c r="BC855" i="1"/>
  <c r="AH865" i="1"/>
  <c r="AH860" i="1"/>
  <c r="AF852" i="1"/>
  <c r="AF865" i="1"/>
  <c r="BC861" i="1"/>
  <c r="AY857" i="1"/>
  <c r="AU852" i="1"/>
  <c r="AQ849" i="1"/>
  <c r="AM848" i="1"/>
  <c r="AM854" i="1"/>
  <c r="AM862" i="1"/>
  <c r="AM869" i="1"/>
  <c r="AI852" i="1"/>
  <c r="AI860" i="1"/>
  <c r="AI866" i="1"/>
  <c r="AL822" i="1"/>
  <c r="AZ798" i="1"/>
  <c r="BA795" i="1"/>
  <c r="AW802" i="1"/>
  <c r="AK805" i="1"/>
  <c r="AG795" i="1"/>
  <c r="BE796" i="1"/>
  <c r="AW789" i="1"/>
  <c r="AS793" i="1"/>
  <c r="AG792" i="1"/>
  <c r="AV762" i="1"/>
  <c r="AJ754" i="1"/>
  <c r="BE759" i="1"/>
  <c r="BE770" i="1"/>
  <c r="BE764" i="1"/>
  <c r="BA766" i="1"/>
  <c r="BA773" i="1"/>
  <c r="BA771" i="1"/>
  <c r="AW773" i="1"/>
  <c r="AW753" i="1"/>
  <c r="AW776" i="1"/>
  <c r="AS764" i="1"/>
  <c r="AS756" i="1"/>
  <c r="AS769" i="1"/>
  <c r="AO755" i="1"/>
  <c r="AO762" i="1"/>
  <c r="AO776" i="1"/>
  <c r="AK774" i="1"/>
  <c r="AK753" i="1"/>
  <c r="AK767" i="1"/>
  <c r="AG769" i="1"/>
  <c r="AG761" i="1"/>
  <c r="AG774" i="1"/>
  <c r="BD754" i="1"/>
  <c r="AZ762" i="1"/>
  <c r="AV770" i="1"/>
  <c r="AN754" i="1"/>
  <c r="AJ762" i="1"/>
  <c r="AF771" i="1"/>
  <c r="AZ754" i="1"/>
  <c r="AR770" i="1"/>
  <c r="AF763" i="1"/>
  <c r="BG768" i="1"/>
  <c r="BE754" i="1"/>
  <c r="BE772" i="1"/>
  <c r="BE757" i="1"/>
  <c r="BA761" i="1"/>
  <c r="BA775" i="1"/>
  <c r="BA760" i="1"/>
  <c r="AW768" i="1"/>
  <c r="AW764" i="1"/>
  <c r="AW759" i="1"/>
  <c r="AS759" i="1"/>
  <c r="AS771" i="1"/>
  <c r="AS758" i="1"/>
  <c r="AO770" i="1"/>
  <c r="AO764" i="1"/>
  <c r="AO757" i="1"/>
  <c r="AK761" i="1"/>
  <c r="AK755" i="1"/>
  <c r="AK760" i="1"/>
  <c r="AG764" i="1"/>
  <c r="AG776" i="1"/>
  <c r="AG759" i="1"/>
  <c r="BD762" i="1"/>
  <c r="AZ770" i="1"/>
  <c r="AR754" i="1"/>
  <c r="AN762" i="1"/>
  <c r="AJ770" i="1"/>
  <c r="BD745" i="1"/>
  <c r="BD729" i="1"/>
  <c r="BD741" i="1"/>
  <c r="BD738" i="1"/>
  <c r="BD739" i="1"/>
  <c r="AZ736" i="1"/>
  <c r="AZ731" i="1"/>
  <c r="AZ729" i="1"/>
  <c r="AZ730" i="1"/>
  <c r="AV731" i="1"/>
  <c r="AV742" i="1"/>
  <c r="AV738" i="1"/>
  <c r="AV736" i="1"/>
  <c r="AV741" i="1"/>
  <c r="AR739" i="1"/>
  <c r="AR730" i="1"/>
  <c r="AR727" i="1"/>
  <c r="AR732" i="1"/>
  <c r="AN745" i="1"/>
  <c r="AN729" i="1"/>
  <c r="AN738" i="1"/>
  <c r="AN735" i="1"/>
  <c r="AJ731" i="1"/>
  <c r="AJ745" i="1"/>
  <c r="AJ722" i="1"/>
  <c r="BB742" i="1"/>
  <c r="BB731" i="1"/>
  <c r="AX726" i="1"/>
  <c r="AT724" i="1"/>
  <c r="AT744" i="1"/>
  <c r="AP729" i="1"/>
  <c r="AL738" i="1"/>
  <c r="AL743" i="1"/>
  <c r="AH742" i="1"/>
  <c r="BD734" i="1"/>
  <c r="BD725" i="1"/>
  <c r="BD722" i="1"/>
  <c r="BD731" i="1"/>
  <c r="AZ740" i="1"/>
  <c r="AZ723" i="1"/>
  <c r="AZ727" i="1"/>
  <c r="AZ745" i="1"/>
  <c r="AZ738" i="1"/>
  <c r="AV727" i="1"/>
  <c r="AV722" i="1"/>
  <c r="AV740" i="1"/>
  <c r="AV733" i="1"/>
  <c r="AR723" i="1"/>
  <c r="AR734" i="1"/>
  <c r="AR725" i="1"/>
  <c r="AR743" i="1"/>
  <c r="AR740" i="1"/>
  <c r="AN742" i="1"/>
  <c r="AN726" i="1"/>
  <c r="AJ736" i="1"/>
  <c r="AJ728" i="1"/>
  <c r="AJ725" i="1"/>
  <c r="AX733" i="1"/>
  <c r="AP743" i="1"/>
  <c r="AH729" i="1"/>
  <c r="BB697" i="1"/>
  <c r="BB705" i="1"/>
  <c r="BB713" i="1"/>
  <c r="AX697" i="1"/>
  <c r="AX705" i="1"/>
  <c r="AX713" i="1"/>
  <c r="AT697" i="1"/>
  <c r="AT705" i="1"/>
  <c r="AT713" i="1"/>
  <c r="AP697" i="1"/>
  <c r="AP705" i="1"/>
  <c r="AP713" i="1"/>
  <c r="AL697" i="1"/>
  <c r="AL705" i="1"/>
  <c r="AL713" i="1"/>
  <c r="AH697" i="1"/>
  <c r="AH705" i="1"/>
  <c r="AH713" i="1"/>
  <c r="BB670" i="1"/>
  <c r="AX664" i="1"/>
  <c r="AT672" i="1"/>
  <c r="AP668" i="1"/>
  <c r="AP677" i="1"/>
  <c r="AL668" i="1"/>
  <c r="AH663" i="1"/>
  <c r="BB660" i="1"/>
  <c r="AX678" i="1"/>
  <c r="AT663" i="1"/>
  <c r="AP680" i="1"/>
  <c r="AL665" i="1"/>
  <c r="AH677" i="1"/>
  <c r="BD681" i="1"/>
  <c r="BD670" i="1"/>
  <c r="AZ667" i="1"/>
  <c r="AZ675" i="1"/>
  <c r="AV679" i="1"/>
  <c r="AV672" i="1"/>
  <c r="AV681" i="1"/>
  <c r="AR661" i="1"/>
  <c r="AR668" i="1"/>
  <c r="AN673" i="1"/>
  <c r="AN682" i="1"/>
  <c r="AJ667" i="1"/>
  <c r="AJ671" i="1"/>
  <c r="AF675" i="1"/>
  <c r="AF662" i="1"/>
  <c r="AF681" i="1"/>
  <c r="AK643" i="1"/>
  <c r="BC648" i="1"/>
  <c r="AY647" i="1"/>
  <c r="AU644" i="1"/>
  <c r="AQ641" i="1"/>
  <c r="AI652" i="1"/>
  <c r="AQ631" i="1"/>
  <c r="AY617" i="1"/>
  <c r="AH601" i="1"/>
  <c r="AZ599" i="1"/>
  <c r="AZ620" i="1"/>
  <c r="AN612" i="1"/>
  <c r="AJ609" i="1"/>
  <c r="AX581" i="1"/>
  <c r="AT580" i="1"/>
  <c r="BD585" i="1"/>
  <c r="BD568" i="1"/>
  <c r="AZ577" i="1"/>
  <c r="AV583" i="1"/>
  <c r="AV570" i="1"/>
  <c r="AR575" i="1"/>
  <c r="AN589" i="1"/>
  <c r="AN568" i="1"/>
  <c r="AJ581" i="1"/>
  <c r="AF587" i="1"/>
  <c r="AF570" i="1"/>
  <c r="AZ584" i="1"/>
  <c r="AR590" i="1"/>
  <c r="AJ588" i="1"/>
  <c r="BB556" i="1"/>
  <c r="AX553" i="1"/>
  <c r="AT550" i="1"/>
  <c r="AP548" i="1"/>
  <c r="AL545" i="1"/>
  <c r="AH542" i="1"/>
  <c r="BB538" i="1"/>
  <c r="BB549" i="1"/>
  <c r="AX536" i="1"/>
  <c r="AX546" i="1"/>
  <c r="AX557" i="1"/>
  <c r="AT544" i="1"/>
  <c r="AT554" i="1"/>
  <c r="AP541" i="1"/>
  <c r="AP552" i="1"/>
  <c r="AL538" i="1"/>
  <c r="AL549" i="1"/>
  <c r="AH536" i="1"/>
  <c r="AH546" i="1"/>
  <c r="AH557" i="1"/>
  <c r="BB545" i="1"/>
  <c r="AX542" i="1"/>
  <c r="AT540" i="1"/>
  <c r="AP537" i="1"/>
  <c r="AP558" i="1"/>
  <c r="AL556" i="1"/>
  <c r="AH553" i="1"/>
  <c r="BB540" i="1"/>
  <c r="AX537" i="1"/>
  <c r="AX548" i="1"/>
  <c r="AT545" i="1"/>
  <c r="AP542" i="1"/>
  <c r="AL540" i="1"/>
  <c r="AH537" i="1"/>
  <c r="AH548" i="1"/>
  <c r="BB519" i="1"/>
  <c r="AT515" i="1"/>
  <c r="AH507" i="1"/>
  <c r="BB513" i="1"/>
  <c r="AP505" i="1"/>
  <c r="AV528" i="1"/>
  <c r="AI507" i="1"/>
  <c r="AT517" i="1"/>
  <c r="AL513" i="1"/>
  <c r="AZ481" i="1"/>
  <c r="AR491" i="1"/>
  <c r="BD481" i="1"/>
  <c r="AX479" i="1"/>
  <c r="AT496" i="1"/>
  <c r="BB481" i="1"/>
  <c r="AX482" i="1"/>
  <c r="AP487" i="1"/>
  <c r="AH454" i="1"/>
  <c r="AJ465" i="1"/>
  <c r="BC446" i="1"/>
  <c r="AY448" i="1"/>
  <c r="AY463" i="1"/>
  <c r="AU450" i="1"/>
  <c r="AQ460" i="1"/>
  <c r="AM455" i="1"/>
  <c r="AI461" i="1"/>
  <c r="AP454" i="1"/>
  <c r="AJ455" i="1"/>
  <c r="BA429" i="1"/>
  <c r="AS435" i="1"/>
  <c r="AO415" i="1"/>
  <c r="AZ425" i="1"/>
  <c r="AP427" i="1"/>
  <c r="BE418" i="1"/>
  <c r="AW416" i="1"/>
  <c r="AS421" i="1"/>
  <c r="AO416" i="1"/>
  <c r="AW394" i="1"/>
  <c r="AW391" i="1"/>
  <c r="AK397" i="1"/>
  <c r="BB389" i="1"/>
  <c r="AO398" i="1"/>
  <c r="AP358" i="1"/>
  <c r="AJ350" i="1"/>
  <c r="AP351" i="1"/>
  <c r="AN358" i="1"/>
  <c r="BB359" i="1"/>
  <c r="AH364" i="1"/>
  <c r="AV337" i="1"/>
  <c r="AJ331" i="1"/>
  <c r="BB340" i="1"/>
  <c r="AZ330" i="1"/>
  <c r="AF323" i="1"/>
  <c r="AV330" i="1"/>
  <c r="AJ330" i="1"/>
  <c r="BB288" i="1"/>
  <c r="BC303" i="1"/>
  <c r="AY295" i="1"/>
  <c r="AU291" i="1"/>
  <c r="AI295" i="1"/>
  <c r="BD302" i="1"/>
  <c r="AZ300" i="1"/>
  <c r="AV297" i="1"/>
  <c r="AR300" i="1"/>
  <c r="AJ292" i="1"/>
  <c r="AF291" i="1"/>
  <c r="AF297" i="1"/>
  <c r="AF305" i="1"/>
  <c r="BC293" i="1"/>
  <c r="AY308" i="1"/>
  <c r="AQ306" i="1"/>
  <c r="AI308" i="1"/>
  <c r="AT288" i="1"/>
  <c r="BD267" i="1"/>
  <c r="BD258" i="1"/>
  <c r="AZ275" i="1"/>
  <c r="AR273" i="1"/>
  <c r="AN267" i="1"/>
  <c r="AN258" i="1"/>
  <c r="AJ275" i="1"/>
  <c r="BD260" i="1"/>
  <c r="BD274" i="1"/>
  <c r="AV258" i="1"/>
  <c r="AR266" i="1"/>
  <c r="AN260" i="1"/>
  <c r="AN274" i="1"/>
  <c r="AJ268" i="1"/>
  <c r="BD265" i="1"/>
  <c r="AR257" i="1"/>
  <c r="AR275" i="1"/>
  <c r="AN265" i="1"/>
  <c r="AJ259" i="1"/>
  <c r="AJ273" i="1"/>
  <c r="BD231" i="1"/>
  <c r="AZ245" i="1"/>
  <c r="AV236" i="1"/>
  <c r="AR236" i="1"/>
  <c r="AF231" i="1"/>
  <c r="AX228" i="1"/>
  <c r="BD237" i="1"/>
  <c r="AZ228" i="1"/>
  <c r="AZ239" i="1"/>
  <c r="AJ234" i="1"/>
  <c r="AJ215" i="1"/>
  <c r="AF205" i="1"/>
  <c r="AU217" i="1"/>
  <c r="AJ209" i="1"/>
  <c r="BD204" i="1"/>
  <c r="BC207" i="1"/>
  <c r="AJ202" i="1"/>
  <c r="BB214" i="1"/>
  <c r="AX170" i="1"/>
  <c r="AL168" i="1"/>
  <c r="AL186" i="1"/>
  <c r="AL171" i="1"/>
  <c r="AL185" i="1"/>
  <c r="AZ173" i="1"/>
  <c r="AV169" i="1"/>
  <c r="AR167" i="1"/>
  <c r="AN165" i="1"/>
  <c r="AN185" i="1"/>
  <c r="AJ183" i="1"/>
  <c r="AL187" i="1"/>
  <c r="AV181" i="1"/>
  <c r="AR177" i="1"/>
  <c r="AN175" i="1"/>
  <c r="AJ173" i="1"/>
  <c r="AU137" i="1"/>
  <c r="AX136" i="1"/>
  <c r="AR144" i="1"/>
  <c r="AN143" i="1"/>
  <c r="AX148" i="1"/>
  <c r="AU149" i="1"/>
  <c r="AU138" i="1"/>
  <c r="AU151" i="1"/>
  <c r="AU134" i="1"/>
  <c r="AU152" i="1"/>
  <c r="AX134" i="1"/>
  <c r="AR139" i="1"/>
  <c r="AN147" i="1"/>
  <c r="AU133" i="1"/>
  <c r="AU140" i="1"/>
  <c r="AR133" i="1"/>
  <c r="AN144" i="1"/>
  <c r="AJ136" i="1"/>
  <c r="AU156" i="1"/>
  <c r="AU154" i="1"/>
  <c r="AU150" i="1"/>
  <c r="AU141" i="1"/>
  <c r="AR140" i="1"/>
  <c r="AN156" i="1"/>
  <c r="AU147" i="1"/>
  <c r="AN137" i="1"/>
  <c r="BE115" i="1"/>
  <c r="BA107" i="1"/>
  <c r="BA123" i="1"/>
  <c r="AW115" i="1"/>
  <c r="AS107" i="1"/>
  <c r="AS123" i="1"/>
  <c r="AO115" i="1"/>
  <c r="AK107" i="1"/>
  <c r="AK123" i="1"/>
  <c r="AG115" i="1"/>
  <c r="AQ118" i="1"/>
  <c r="BE107" i="1"/>
  <c r="BE123" i="1"/>
  <c r="BA115" i="1"/>
  <c r="AW107" i="1"/>
  <c r="AW123" i="1"/>
  <c r="AS115" i="1"/>
  <c r="AO107" i="1"/>
  <c r="AO123" i="1"/>
  <c r="AK115" i="1"/>
  <c r="AG107" i="1"/>
  <c r="AG123" i="1"/>
  <c r="AS87" i="1"/>
  <c r="BA77" i="1"/>
  <c r="BA85" i="1"/>
  <c r="BA93" i="1"/>
  <c r="BE79" i="1"/>
  <c r="BE90" i="1"/>
  <c r="AK72" i="1"/>
  <c r="AK82" i="1"/>
  <c r="AK89" i="1"/>
  <c r="AO79" i="1"/>
  <c r="AO90" i="1"/>
  <c r="AW74" i="1"/>
  <c r="AG87" i="1"/>
  <c r="AG76" i="1"/>
  <c r="BA73" i="1"/>
  <c r="BA81" i="1"/>
  <c r="BA89" i="1"/>
  <c r="BE74" i="1"/>
  <c r="BE84" i="1"/>
  <c r="AK73" i="1"/>
  <c r="AO76" i="1"/>
  <c r="AW90" i="1"/>
  <c r="BC90" i="1"/>
  <c r="AR51" i="1"/>
  <c r="BA42" i="1"/>
  <c r="BA60" i="1"/>
  <c r="BA61" i="1"/>
  <c r="BE49" i="1"/>
  <c r="BE58" i="1"/>
  <c r="AF45" i="1"/>
  <c r="AF46" i="1"/>
  <c r="AF54" i="1"/>
  <c r="AF53" i="1"/>
  <c r="AF60" i="1"/>
  <c r="AF61" i="1"/>
  <c r="AH49" i="1"/>
  <c r="AH62" i="1"/>
  <c r="AJ41" i="1"/>
  <c r="AJ49" i="1"/>
  <c r="AJ48" i="1"/>
  <c r="AJ55" i="1"/>
  <c r="AJ63" i="1"/>
  <c r="AJ62" i="1"/>
  <c r="AL54" i="1"/>
  <c r="AN42" i="1"/>
  <c r="AN45" i="1"/>
  <c r="AN53" i="1"/>
  <c r="AN52" i="1"/>
  <c r="AN59" i="1"/>
  <c r="AN58" i="1"/>
  <c r="AP44" i="1"/>
  <c r="AP61" i="1"/>
  <c r="AU45" i="1"/>
  <c r="AU46" i="1"/>
  <c r="AU54" i="1"/>
  <c r="AU53" i="1"/>
  <c r="AU62" i="1"/>
  <c r="AU61" i="1"/>
  <c r="AY51" i="1"/>
  <c r="AY57" i="1"/>
  <c r="BC49" i="1"/>
  <c r="AS44" i="1"/>
  <c r="AR43" i="1"/>
  <c r="AR59" i="1"/>
  <c r="BA52" i="1"/>
  <c r="BE42" i="1"/>
  <c r="AF41" i="1"/>
  <c r="AF42" i="1"/>
  <c r="AF50" i="1"/>
  <c r="AF49" i="1"/>
  <c r="AF56" i="1"/>
  <c r="AH44" i="1"/>
  <c r="AJ42" i="1"/>
  <c r="AJ45" i="1"/>
  <c r="AJ53" i="1"/>
  <c r="AJ52" i="1"/>
  <c r="AJ59" i="1"/>
  <c r="AL43" i="1"/>
  <c r="AN41" i="1"/>
  <c r="AN49" i="1"/>
  <c r="AN48" i="1"/>
  <c r="AN55" i="1"/>
  <c r="AN63" i="1"/>
  <c r="AP48" i="1"/>
  <c r="AU41" i="1"/>
  <c r="AU42" i="1"/>
  <c r="AU50" i="1"/>
  <c r="AU49" i="1"/>
  <c r="AU58" i="1"/>
  <c r="AY44" i="1"/>
  <c r="BC53" i="1"/>
  <c r="AR15" i="1"/>
  <c r="AF11" i="1"/>
  <c r="AL21" i="1"/>
  <c r="AV21" i="1"/>
  <c r="AV27" i="1"/>
  <c r="BD12" i="1"/>
  <c r="BD21" i="1"/>
  <c r="BD9" i="1"/>
  <c r="AN23" i="1"/>
  <c r="AN10" i="1"/>
  <c r="AR16" i="1"/>
  <c r="AV31" i="1"/>
  <c r="BB29" i="1"/>
  <c r="AR23" i="1"/>
  <c r="BD11" i="1"/>
  <c r="AV22" i="1"/>
  <c r="AH26" i="1"/>
  <c r="AL27" i="1"/>
  <c r="AL9" i="1"/>
  <c r="AX10" i="1"/>
  <c r="BB12" i="1"/>
  <c r="BC950" i="1"/>
  <c r="BC953" i="1"/>
  <c r="BC943" i="1"/>
  <c r="BC947" i="1"/>
  <c r="AH923" i="1"/>
  <c r="BB931" i="1"/>
  <c r="BB918" i="1"/>
  <c r="BB929" i="1"/>
  <c r="AW926" i="1"/>
  <c r="AW925" i="1"/>
  <c r="AS915" i="1"/>
  <c r="AO928" i="1"/>
  <c r="AO927" i="1"/>
  <c r="AK913" i="1"/>
  <c r="AG930" i="1"/>
  <c r="AG922" i="1"/>
  <c r="AG915" i="1"/>
  <c r="AG927" i="1"/>
  <c r="AG919" i="1"/>
  <c r="AG917" i="1"/>
  <c r="BB908" i="1"/>
  <c r="BB919" i="1"/>
  <c r="AH931" i="1"/>
  <c r="AW914" i="1"/>
  <c r="AW929" i="1"/>
  <c r="AS908" i="1"/>
  <c r="AO910" i="1"/>
  <c r="AO931" i="1"/>
  <c r="AK927" i="1"/>
  <c r="AG911" i="1"/>
  <c r="AG914" i="1"/>
  <c r="AG924" i="1"/>
  <c r="AG928" i="1"/>
  <c r="AG920" i="1"/>
  <c r="AV911" i="1"/>
  <c r="AV923" i="1"/>
  <c r="AV910" i="1"/>
  <c r="AR922" i="1"/>
  <c r="AR920" i="1"/>
  <c r="AR909" i="1"/>
  <c r="AN909" i="1"/>
  <c r="AN926" i="1"/>
  <c r="AN912" i="1"/>
  <c r="AJ916" i="1"/>
  <c r="AJ913" i="1"/>
  <c r="AJ911" i="1"/>
  <c r="AF921" i="1"/>
  <c r="AF911" i="1"/>
  <c r="AF910" i="1"/>
  <c r="BC922" i="1"/>
  <c r="AH911" i="1"/>
  <c r="AH927" i="1"/>
  <c r="AV908" i="1"/>
  <c r="AV917" i="1"/>
  <c r="AV926" i="1"/>
  <c r="AR914" i="1"/>
  <c r="AR912" i="1"/>
  <c r="AR925" i="1"/>
  <c r="AN910" i="1"/>
  <c r="AN917" i="1"/>
  <c r="AN928" i="1"/>
  <c r="AJ922" i="1"/>
  <c r="AJ910" i="1"/>
  <c r="AJ927" i="1"/>
  <c r="AF913" i="1"/>
  <c r="AF925" i="1"/>
  <c r="AF926" i="1"/>
  <c r="BC923" i="1"/>
  <c r="AH919" i="1"/>
  <c r="AV925" i="1"/>
  <c r="AV909" i="1"/>
  <c r="AV916" i="1"/>
  <c r="AV921" i="1"/>
  <c r="AV922" i="1"/>
  <c r="AV931" i="1"/>
  <c r="AR918" i="1"/>
  <c r="AR915" i="1"/>
  <c r="AR911" i="1"/>
  <c r="AR928" i="1"/>
  <c r="AR921" i="1"/>
  <c r="AR931" i="1"/>
  <c r="AN927" i="1"/>
  <c r="AN913" i="1"/>
  <c r="AN923" i="1"/>
  <c r="AN908" i="1"/>
  <c r="AN924" i="1"/>
  <c r="AN931" i="1"/>
  <c r="AJ917" i="1"/>
  <c r="AJ912" i="1"/>
  <c r="AJ909" i="1"/>
  <c r="AJ926" i="1"/>
  <c r="AJ923" i="1"/>
  <c r="AJ931" i="1"/>
  <c r="AF912" i="1"/>
  <c r="AF928" i="1"/>
  <c r="AF924" i="1"/>
  <c r="AF917" i="1"/>
  <c r="AF922" i="1"/>
  <c r="AF931" i="1"/>
  <c r="BC929" i="1"/>
  <c r="AH908" i="1"/>
  <c r="AH912" i="1"/>
  <c r="AH916" i="1"/>
  <c r="AH920" i="1"/>
  <c r="AH924" i="1"/>
  <c r="AH928" i="1"/>
  <c r="AH929" i="1"/>
  <c r="AH909" i="1"/>
  <c r="AH913" i="1"/>
  <c r="AH917" i="1"/>
  <c r="AH921" i="1"/>
  <c r="AH925" i="1"/>
  <c r="AV912" i="1"/>
  <c r="AV913" i="1"/>
  <c r="AV928" i="1"/>
  <c r="AV919" i="1"/>
  <c r="AV914" i="1"/>
  <c r="AR923" i="1"/>
  <c r="AR919" i="1"/>
  <c r="AR908" i="1"/>
  <c r="AR926" i="1"/>
  <c r="AR913" i="1"/>
  <c r="AN914" i="1"/>
  <c r="AN911" i="1"/>
  <c r="AN921" i="1"/>
  <c r="AN918" i="1"/>
  <c r="AN916" i="1"/>
  <c r="AJ920" i="1"/>
  <c r="AJ918" i="1"/>
  <c r="AJ914" i="1"/>
  <c r="AJ924" i="1"/>
  <c r="AJ915" i="1"/>
  <c r="AF927" i="1"/>
  <c r="AF909" i="1"/>
  <c r="AF920" i="1"/>
  <c r="AF915" i="1"/>
  <c r="AF914" i="1"/>
  <c r="BC911" i="1"/>
  <c r="AH930" i="1"/>
  <c r="AH910" i="1"/>
  <c r="AH914" i="1"/>
  <c r="AH918" i="1"/>
  <c r="AH922" i="1"/>
  <c r="BB910" i="1"/>
  <c r="BB915" i="1"/>
  <c r="BB920" i="1"/>
  <c r="BB926" i="1"/>
  <c r="AW928" i="1"/>
  <c r="AW918" i="1"/>
  <c r="AW909" i="1"/>
  <c r="AS926" i="1"/>
  <c r="AS910" i="1"/>
  <c r="AS920" i="1"/>
  <c r="AO914" i="1"/>
  <c r="AO917" i="1"/>
  <c r="AO911" i="1"/>
  <c r="AK925" i="1"/>
  <c r="AK916" i="1"/>
  <c r="AK914" i="1"/>
  <c r="BA923" i="1"/>
  <c r="BB930" i="1"/>
  <c r="BB911" i="1"/>
  <c r="BB916" i="1"/>
  <c r="BB922" i="1"/>
  <c r="BB927" i="1"/>
  <c r="AW915" i="1"/>
  <c r="AW919" i="1"/>
  <c r="AW913" i="1"/>
  <c r="AS917" i="1"/>
  <c r="AS911" i="1"/>
  <c r="AS924" i="1"/>
  <c r="AO918" i="1"/>
  <c r="AO930" i="1"/>
  <c r="AO915" i="1"/>
  <c r="AK931" i="1"/>
  <c r="AK917" i="1"/>
  <c r="AK918" i="1"/>
  <c r="BA926" i="1"/>
  <c r="BA910" i="1"/>
  <c r="BA916" i="1"/>
  <c r="BA908" i="1"/>
  <c r="BA920" i="1"/>
  <c r="BA919" i="1"/>
  <c r="BA922" i="1"/>
  <c r="BA929" i="1"/>
  <c r="BA915" i="1"/>
  <c r="BA921" i="1"/>
  <c r="BA911" i="1"/>
  <c r="BA913" i="1"/>
  <c r="BA930" i="1"/>
  <c r="BA918" i="1"/>
  <c r="BA928" i="1"/>
  <c r="BA927" i="1"/>
  <c r="BA912" i="1"/>
  <c r="BA924" i="1"/>
  <c r="BA917" i="1"/>
  <c r="BA909" i="1"/>
  <c r="BA931" i="1"/>
  <c r="BA925" i="1"/>
  <c r="BE923" i="1"/>
  <c r="BE926" i="1"/>
  <c r="BE909" i="1"/>
  <c r="BE916" i="1"/>
  <c r="BE922" i="1"/>
  <c r="BE912" i="1"/>
  <c r="BE919" i="1"/>
  <c r="BE925" i="1"/>
  <c r="BE908" i="1"/>
  <c r="BE930" i="1"/>
  <c r="BE913" i="1"/>
  <c r="BE929" i="1"/>
  <c r="BE931" i="1"/>
  <c r="BE915" i="1"/>
  <c r="BE927" i="1"/>
  <c r="BE918" i="1"/>
  <c r="BE921" i="1"/>
  <c r="BE911" i="1"/>
  <c r="BE917" i="1"/>
  <c r="BE928" i="1"/>
  <c r="BE924" i="1"/>
  <c r="BE920" i="1"/>
  <c r="AX925" i="1"/>
  <c r="AX921" i="1"/>
  <c r="AX917" i="1"/>
  <c r="AX913" i="1"/>
  <c r="AX909" i="1"/>
  <c r="AX931" i="1"/>
  <c r="AX926" i="1"/>
  <c r="AX920" i="1"/>
  <c r="AX915" i="1"/>
  <c r="AX910" i="1"/>
  <c r="AX924" i="1"/>
  <c r="AX919" i="1"/>
  <c r="AX914" i="1"/>
  <c r="AX908" i="1"/>
  <c r="AX928" i="1"/>
  <c r="AX923" i="1"/>
  <c r="AX918" i="1"/>
  <c r="AX912" i="1"/>
  <c r="AX929" i="1"/>
  <c r="AT927" i="1"/>
  <c r="AT923" i="1"/>
  <c r="AT926" i="1"/>
  <c r="AT922" i="1"/>
  <c r="AT918" i="1"/>
  <c r="AT914" i="1"/>
  <c r="AT910" i="1"/>
  <c r="AT930" i="1"/>
  <c r="AT925" i="1"/>
  <c r="AT919" i="1"/>
  <c r="AT913" i="1"/>
  <c r="AT908" i="1"/>
  <c r="AT924" i="1"/>
  <c r="AT917" i="1"/>
  <c r="AT912" i="1"/>
  <c r="AT929" i="1"/>
  <c r="AT931" i="1"/>
  <c r="AT921" i="1"/>
  <c r="AT916" i="1"/>
  <c r="AT911" i="1"/>
  <c r="AP927" i="1"/>
  <c r="AP923" i="1"/>
  <c r="AP919" i="1"/>
  <c r="AP915" i="1"/>
  <c r="AP911" i="1"/>
  <c r="AP929" i="1"/>
  <c r="AP926" i="1"/>
  <c r="AP922" i="1"/>
  <c r="AP918" i="1"/>
  <c r="AP914" i="1"/>
  <c r="AP910" i="1"/>
  <c r="AP931" i="1"/>
  <c r="AP925" i="1"/>
  <c r="AP917" i="1"/>
  <c r="AP909" i="1"/>
  <c r="AP924" i="1"/>
  <c r="AP916" i="1"/>
  <c r="AP908" i="1"/>
  <c r="AP930" i="1"/>
  <c r="AP921" i="1"/>
  <c r="AP913" i="1"/>
  <c r="AL927" i="1"/>
  <c r="AL923" i="1"/>
  <c r="AL919" i="1"/>
  <c r="AL915" i="1"/>
  <c r="AL911" i="1"/>
  <c r="AL931" i="1"/>
  <c r="AL926" i="1"/>
  <c r="AL922" i="1"/>
  <c r="AL918" i="1"/>
  <c r="AL914" i="1"/>
  <c r="AL910" i="1"/>
  <c r="AL930" i="1"/>
  <c r="AL925" i="1"/>
  <c r="AL917" i="1"/>
  <c r="AL909" i="1"/>
  <c r="AL924" i="1"/>
  <c r="AL916" i="1"/>
  <c r="AL908" i="1"/>
  <c r="AL929" i="1"/>
  <c r="AL921" i="1"/>
  <c r="AL913" i="1"/>
  <c r="AX916" i="1"/>
  <c r="AT915" i="1"/>
  <c r="AP920" i="1"/>
  <c r="AL928" i="1"/>
  <c r="AX922" i="1"/>
  <c r="AT920" i="1"/>
  <c r="AP928" i="1"/>
  <c r="BE914" i="1"/>
  <c r="AX930" i="1"/>
  <c r="AX927" i="1"/>
  <c r="AT928" i="1"/>
  <c r="AL912" i="1"/>
  <c r="BE910" i="1"/>
  <c r="BB928" i="1"/>
  <c r="BB909" i="1"/>
  <c r="BB913" i="1"/>
  <c r="BB917" i="1"/>
  <c r="BB921" i="1"/>
  <c r="AW910" i="1"/>
  <c r="AW916" i="1"/>
  <c r="AW927" i="1"/>
  <c r="AW920" i="1"/>
  <c r="AW923" i="1"/>
  <c r="AW917" i="1"/>
  <c r="AS921" i="1"/>
  <c r="AS927" i="1"/>
  <c r="AS925" i="1"/>
  <c r="AS913" i="1"/>
  <c r="AS912" i="1"/>
  <c r="AS928" i="1"/>
  <c r="AO908" i="1"/>
  <c r="AO929" i="1"/>
  <c r="AO916" i="1"/>
  <c r="AO924" i="1"/>
  <c r="AO921" i="1"/>
  <c r="AO919" i="1"/>
  <c r="AK919" i="1"/>
  <c r="AK920" i="1"/>
  <c r="AK923" i="1"/>
  <c r="AK911" i="1"/>
  <c r="AK928" i="1"/>
  <c r="AK922" i="1"/>
  <c r="AW911" i="1"/>
  <c r="AW912" i="1"/>
  <c r="AW931" i="1"/>
  <c r="AW930" i="1"/>
  <c r="AW924" i="1"/>
  <c r="AS922" i="1"/>
  <c r="AS918" i="1"/>
  <c r="AS909" i="1"/>
  <c r="AS914" i="1"/>
  <c r="AS916" i="1"/>
  <c r="AO913" i="1"/>
  <c r="AO909" i="1"/>
  <c r="AO912" i="1"/>
  <c r="AO925" i="1"/>
  <c r="AO922" i="1"/>
  <c r="AK924" i="1"/>
  <c r="AK908" i="1"/>
  <c r="AK915" i="1"/>
  <c r="AK912" i="1"/>
  <c r="AK910" i="1"/>
  <c r="AH882" i="1"/>
  <c r="AH893" i="1"/>
  <c r="AH880" i="1"/>
  <c r="AL900" i="1"/>
  <c r="AL885" i="1"/>
  <c r="AP878" i="1"/>
  <c r="AP900" i="1"/>
  <c r="AT885" i="1"/>
  <c r="AT894" i="1"/>
  <c r="AX896" i="1"/>
  <c r="AX881" i="1"/>
  <c r="BB899" i="1"/>
  <c r="BB881" i="1"/>
  <c r="AS887" i="1"/>
  <c r="AI900" i="1"/>
  <c r="AI896" i="1"/>
  <c r="AI892" i="1"/>
  <c r="AI878" i="1"/>
  <c r="AI877" i="1"/>
  <c r="AI888" i="1"/>
  <c r="AI901" i="1" s="1"/>
  <c r="AM900" i="1"/>
  <c r="AM896" i="1"/>
  <c r="AM892" i="1"/>
  <c r="AM879" i="1"/>
  <c r="AM886" i="1"/>
  <c r="AM880" i="1"/>
  <c r="AQ900" i="1"/>
  <c r="AQ896" i="1"/>
  <c r="AQ892" i="1"/>
  <c r="AQ880" i="1"/>
  <c r="AQ879" i="1"/>
  <c r="AQ885" i="1"/>
  <c r="AU900" i="1"/>
  <c r="AU896" i="1"/>
  <c r="AU892" i="1"/>
  <c r="AU881" i="1"/>
  <c r="AU883" i="1"/>
  <c r="AU886" i="1"/>
  <c r="AY900" i="1"/>
  <c r="AY896" i="1"/>
  <c r="AY892" i="1"/>
  <c r="AY882" i="1"/>
  <c r="AY883" i="1"/>
  <c r="AY889" i="1"/>
  <c r="BC900" i="1"/>
  <c r="BC896" i="1"/>
  <c r="BC892" i="1"/>
  <c r="BC879" i="1"/>
  <c r="BC881" i="1"/>
  <c r="BC884" i="1"/>
  <c r="AG892" i="1"/>
  <c r="AO897" i="1"/>
  <c r="AW899" i="1"/>
  <c r="BA879" i="1"/>
  <c r="BE894" i="1"/>
  <c r="AU851" i="1"/>
  <c r="BC863" i="1"/>
  <c r="AP861" i="1"/>
  <c r="AG848" i="1"/>
  <c r="AN846" i="1"/>
  <c r="AJ846" i="1"/>
  <c r="AJ867" i="1"/>
  <c r="BC849" i="1"/>
  <c r="BC860" i="1"/>
  <c r="BC868" i="1"/>
  <c r="AY853" i="1"/>
  <c r="AY864" i="1"/>
  <c r="AU848" i="1"/>
  <c r="AU858" i="1"/>
  <c r="AU869" i="1"/>
  <c r="AT862" i="1"/>
  <c r="AU867" i="1"/>
  <c r="AU859" i="1"/>
  <c r="AY855" i="1"/>
  <c r="BC847" i="1"/>
  <c r="AP862" i="1"/>
  <c r="AR864" i="1"/>
  <c r="AN857" i="1"/>
  <c r="AJ858" i="1"/>
  <c r="BC854" i="1"/>
  <c r="AY849" i="1"/>
  <c r="AY858" i="1"/>
  <c r="AU853" i="1"/>
  <c r="BE822" i="1"/>
  <c r="BE830" i="1"/>
  <c r="BE820" i="1"/>
  <c r="AU788" i="1"/>
  <c r="AV790" i="1"/>
  <c r="AQ784" i="1"/>
  <c r="AJ805" i="1"/>
  <c r="AM800" i="1"/>
  <c r="AS801" i="1"/>
  <c r="AK784" i="1"/>
  <c r="BE758" i="1"/>
  <c r="BE755" i="1"/>
  <c r="BE776" i="1"/>
  <c r="BE766" i="1"/>
  <c r="BE763" i="1"/>
  <c r="BE761" i="1"/>
  <c r="BA765" i="1"/>
  <c r="BA762" i="1"/>
  <c r="BA759" i="1"/>
  <c r="BA753" i="1"/>
  <c r="BA770" i="1"/>
  <c r="BA764" i="1"/>
  <c r="AW772" i="1"/>
  <c r="AW769" i="1"/>
  <c r="AW758" i="1"/>
  <c r="AW765" i="1"/>
  <c r="AW762" i="1"/>
  <c r="AW763" i="1"/>
  <c r="AS763" i="1"/>
  <c r="AS760" i="1"/>
  <c r="AS755" i="1"/>
  <c r="AS772" i="1"/>
  <c r="AS768" i="1"/>
  <c r="AS762" i="1"/>
  <c r="AO754" i="1"/>
  <c r="AO771" i="1"/>
  <c r="AO768" i="1"/>
  <c r="AO758" i="1"/>
  <c r="AO775" i="1"/>
  <c r="AO761" i="1"/>
  <c r="AK773" i="1"/>
  <c r="AK762" i="1"/>
  <c r="AK759" i="1"/>
  <c r="AK769" i="1"/>
  <c r="AK766" i="1"/>
  <c r="AK764" i="1"/>
  <c r="AG768" i="1"/>
  <c r="AG765" i="1"/>
  <c r="AG760" i="1"/>
  <c r="AG756" i="1"/>
  <c r="AG773" i="1"/>
  <c r="AG763" i="1"/>
  <c r="BC757" i="1"/>
  <c r="BC773" i="1"/>
  <c r="BC763" i="1"/>
  <c r="BC760" i="1"/>
  <c r="BC754" i="1"/>
  <c r="BC770" i="1"/>
  <c r="AY776" i="1"/>
  <c r="AY758" i="1"/>
  <c r="AY755" i="1"/>
  <c r="AY772" i="1"/>
  <c r="AY753" i="1"/>
  <c r="AY769" i="1"/>
  <c r="AU771" i="1"/>
  <c r="AU753" i="1"/>
  <c r="AU762" i="1"/>
  <c r="AU759" i="1"/>
  <c r="AU756" i="1"/>
  <c r="AU772" i="1"/>
  <c r="AQ762" i="1"/>
  <c r="AQ776" i="1"/>
  <c r="AQ753" i="1"/>
  <c r="AQ770" i="1"/>
  <c r="AQ755" i="1"/>
  <c r="AQ771" i="1"/>
  <c r="AM768" i="1"/>
  <c r="AM765" i="1"/>
  <c r="AM775" i="1"/>
  <c r="AM757" i="1"/>
  <c r="AM754" i="1"/>
  <c r="AM770" i="1"/>
  <c r="AI776" i="1"/>
  <c r="AI758" i="1"/>
  <c r="AI755" i="1"/>
  <c r="AI768" i="1"/>
  <c r="AI753" i="1"/>
  <c r="AI769" i="1"/>
  <c r="BE760" i="1"/>
  <c r="BE774" i="1"/>
  <c r="BE771" i="1"/>
  <c r="BE768" i="1"/>
  <c r="BE753" i="1"/>
  <c r="BA767" i="1"/>
  <c r="BA757" i="1"/>
  <c r="BA774" i="1"/>
  <c r="BA755" i="1"/>
  <c r="BA756" i="1"/>
  <c r="AW774" i="1"/>
  <c r="AW756" i="1"/>
  <c r="AW754" i="1"/>
  <c r="AW760" i="1"/>
  <c r="AW755" i="1"/>
  <c r="AS765" i="1"/>
  <c r="AS775" i="1"/>
  <c r="AS757" i="1"/>
  <c r="AS753" i="1"/>
  <c r="AS754" i="1"/>
  <c r="AO756" i="1"/>
  <c r="AO766" i="1"/>
  <c r="AO763" i="1"/>
  <c r="AO760" i="1"/>
  <c r="AO753" i="1"/>
  <c r="AK775" i="1"/>
  <c r="AK757" i="1"/>
  <c r="AK754" i="1"/>
  <c r="AK771" i="1"/>
  <c r="AK756" i="1"/>
  <c r="AG770" i="1"/>
  <c r="AG753" i="1"/>
  <c r="AG762" i="1"/>
  <c r="AG758" i="1"/>
  <c r="AG755" i="1"/>
  <c r="BC755" i="1"/>
  <c r="BC771" i="1"/>
  <c r="BC768" i="1"/>
  <c r="BC765" i="1"/>
  <c r="BC775" i="1"/>
  <c r="AY774" i="1"/>
  <c r="AY763" i="1"/>
  <c r="AY760" i="1"/>
  <c r="AY770" i="1"/>
  <c r="AY767" i="1"/>
  <c r="AU769" i="1"/>
  <c r="AU766" i="1"/>
  <c r="AU755" i="1"/>
  <c r="AU757" i="1"/>
  <c r="AU774" i="1"/>
  <c r="AQ760" i="1"/>
  <c r="AQ757" i="1"/>
  <c r="AQ773" i="1"/>
  <c r="AQ768" i="1"/>
  <c r="AQ765" i="1"/>
  <c r="AM753" i="1"/>
  <c r="AM763" i="1"/>
  <c r="AM760" i="1"/>
  <c r="AM755" i="1"/>
  <c r="AM772" i="1"/>
  <c r="AI774" i="1"/>
  <c r="AI771" i="1"/>
  <c r="AI760" i="1"/>
  <c r="AI766" i="1"/>
  <c r="AI763" i="1"/>
  <c r="BC731" i="1"/>
  <c r="AY732" i="1"/>
  <c r="AU727" i="1"/>
  <c r="AU738" i="1"/>
  <c r="AQ729" i="1"/>
  <c r="AM731" i="1"/>
  <c r="AI722" i="1"/>
  <c r="BC725" i="1"/>
  <c r="AY733" i="1"/>
  <c r="AU729" i="1"/>
  <c r="AU742" i="1"/>
  <c r="AQ733" i="1"/>
  <c r="AM724" i="1"/>
  <c r="AI736" i="1"/>
  <c r="BG733" i="1"/>
  <c r="BC734" i="1"/>
  <c r="AY726" i="1"/>
  <c r="AU741" i="1"/>
  <c r="AQ728" i="1"/>
  <c r="AM725" i="1"/>
  <c r="AI728" i="1"/>
  <c r="AN702" i="1"/>
  <c r="AG680" i="1"/>
  <c r="AG664" i="1"/>
  <c r="AG681" i="1"/>
  <c r="AG671" i="1"/>
  <c r="AG662" i="1"/>
  <c r="AG673" i="1"/>
  <c r="AG676" i="1"/>
  <c r="AG660" i="1"/>
  <c r="AG667" i="1"/>
  <c r="AG670" i="1"/>
  <c r="AG661" i="1"/>
  <c r="AG679" i="1"/>
  <c r="AK681" i="1"/>
  <c r="AK665" i="1"/>
  <c r="AK674" i="1"/>
  <c r="AK678" i="1"/>
  <c r="AK668" i="1"/>
  <c r="AK671" i="1"/>
  <c r="AK677" i="1"/>
  <c r="AK661" i="1"/>
  <c r="AK660" i="1"/>
  <c r="AK664" i="1"/>
  <c r="AK667" i="1"/>
  <c r="AK670" i="1"/>
  <c r="AO682" i="1"/>
  <c r="AO666" i="1"/>
  <c r="AO668" i="1"/>
  <c r="AO671" i="1"/>
  <c r="AO681" i="1"/>
  <c r="AO660" i="1"/>
  <c r="AO678" i="1"/>
  <c r="AO662" i="1"/>
  <c r="AO667" i="1"/>
  <c r="AO677" i="1"/>
  <c r="AO680" i="1"/>
  <c r="AO665" i="1"/>
  <c r="AS683" i="1"/>
  <c r="AS667" i="1"/>
  <c r="AS676" i="1"/>
  <c r="AS682" i="1"/>
  <c r="AS665" i="1"/>
  <c r="AS668" i="1"/>
  <c r="AS679" i="1"/>
  <c r="AS663" i="1"/>
  <c r="AS662" i="1"/>
  <c r="AS681" i="1"/>
  <c r="AS664" i="1"/>
  <c r="AW680" i="1"/>
  <c r="AW664" i="1"/>
  <c r="AW669" i="1"/>
  <c r="AW663" i="1"/>
  <c r="AW666" i="1"/>
  <c r="AW677" i="1"/>
  <c r="BA681" i="1"/>
  <c r="BA665" i="1"/>
  <c r="BA678" i="1"/>
  <c r="BA683" i="1"/>
  <c r="BA666" i="1"/>
  <c r="BA676" i="1"/>
  <c r="BE682" i="1"/>
  <c r="BE666" i="1"/>
  <c r="BE671" i="1"/>
  <c r="BE661" i="1"/>
  <c r="BE679" i="1"/>
  <c r="BE663" i="1"/>
  <c r="BE667" i="1"/>
  <c r="BE665" i="1"/>
  <c r="BE660" i="1"/>
  <c r="BE672" i="1"/>
  <c r="BE674" i="1"/>
  <c r="BA675" i="1"/>
  <c r="BA667" i="1"/>
  <c r="BA663" i="1"/>
  <c r="BA661" i="1"/>
  <c r="AW681" i="1"/>
  <c r="AW679" i="1"/>
  <c r="AW662" i="1"/>
  <c r="AW670" i="1"/>
  <c r="AW672" i="1"/>
  <c r="AS674" i="1"/>
  <c r="AS680" i="1"/>
  <c r="AS678" i="1"/>
  <c r="AO664" i="1"/>
  <c r="AO676" i="1"/>
  <c r="AO683" i="1"/>
  <c r="AK683" i="1"/>
  <c r="AK663" i="1"/>
  <c r="AK676" i="1"/>
  <c r="AG678" i="1"/>
  <c r="AG669" i="1"/>
  <c r="AG683" i="1"/>
  <c r="AH675" i="1"/>
  <c r="AH669" i="1"/>
  <c r="AH666" i="1"/>
  <c r="AH680" i="1"/>
  <c r="AL672" i="1"/>
  <c r="AL678" i="1"/>
  <c r="AL667" i="1"/>
  <c r="AL673" i="1"/>
  <c r="AP673" i="1"/>
  <c r="AP671" i="1"/>
  <c r="AP678" i="1"/>
  <c r="AP666" i="1"/>
  <c r="AT674" i="1"/>
  <c r="AT680" i="1"/>
  <c r="AT667" i="1"/>
  <c r="AT675" i="1"/>
  <c r="AX675" i="1"/>
  <c r="AX673" i="1"/>
  <c r="AX666" i="1"/>
  <c r="AX680" i="1"/>
  <c r="BB672" i="1"/>
  <c r="BB682" i="1"/>
  <c r="BB675" i="1"/>
  <c r="BB661" i="1"/>
  <c r="BB663" i="1"/>
  <c r="BB665" i="1"/>
  <c r="BB676" i="1"/>
  <c r="AX661" i="1"/>
  <c r="AX671" i="1"/>
  <c r="AT660" i="1"/>
  <c r="AT662" i="1"/>
  <c r="AP663" i="1"/>
  <c r="AP676" i="1"/>
  <c r="AL675" i="1"/>
  <c r="AL661" i="1"/>
  <c r="AL676" i="1"/>
  <c r="AH661" i="1"/>
  <c r="AH671" i="1"/>
  <c r="BE668" i="1"/>
  <c r="BE683" i="1"/>
  <c r="BE675" i="1"/>
  <c r="BE673" i="1"/>
  <c r="BE678" i="1"/>
  <c r="BA670" i="1"/>
  <c r="BA668" i="1"/>
  <c r="BA664" i="1"/>
  <c r="BA669" i="1"/>
  <c r="AW682" i="1"/>
  <c r="AW665" i="1"/>
  <c r="AW673" i="1"/>
  <c r="AW671" i="1"/>
  <c r="AW676" i="1"/>
  <c r="AS669" i="1"/>
  <c r="AS660" i="1"/>
  <c r="AS671" i="1"/>
  <c r="AO661" i="1"/>
  <c r="AO672" i="1"/>
  <c r="AO670" i="1"/>
  <c r="AK672" i="1"/>
  <c r="AK679" i="1"/>
  <c r="AK669" i="1"/>
  <c r="AG674" i="1"/>
  <c r="AG665" i="1"/>
  <c r="AG668" i="1"/>
  <c r="BB678" i="1"/>
  <c r="BB667" i="1"/>
  <c r="AX682" i="1"/>
  <c r="AX676" i="1"/>
  <c r="AX679" i="1"/>
  <c r="AT669" i="1"/>
  <c r="AT670" i="1"/>
  <c r="AP682" i="1"/>
  <c r="AP661" i="1"/>
  <c r="AL670" i="1"/>
  <c r="AL663" i="1"/>
  <c r="AH682" i="1"/>
  <c r="AH672" i="1"/>
  <c r="AH679" i="1"/>
  <c r="BE669" i="1"/>
  <c r="BE680" i="1"/>
  <c r="BE676" i="1"/>
  <c r="BE662" i="1"/>
  <c r="BE684" i="1" s="1"/>
  <c r="BA660" i="1"/>
  <c r="BA671" i="1"/>
  <c r="BA682" i="1"/>
  <c r="BA679" i="1"/>
  <c r="BA673" i="1"/>
  <c r="AW683" i="1"/>
  <c r="AW667" i="1"/>
  <c r="AW674" i="1"/>
  <c r="AW660" i="1"/>
  <c r="AS672" i="1"/>
  <c r="AS670" i="1"/>
  <c r="AS661" i="1"/>
  <c r="AS675" i="1"/>
  <c r="AO679" i="1"/>
  <c r="AO673" i="1"/>
  <c r="AO674" i="1"/>
  <c r="AK666" i="1"/>
  <c r="AK680" i="1"/>
  <c r="AK673" i="1"/>
  <c r="AG675" i="1"/>
  <c r="AG666" i="1"/>
  <c r="AG672" i="1"/>
  <c r="BA647" i="1"/>
  <c r="BB651" i="1"/>
  <c r="BB634" i="1"/>
  <c r="AX643" i="1"/>
  <c r="AX648" i="1"/>
  <c r="AT634" i="1"/>
  <c r="AT631" i="1"/>
  <c r="AP636" i="1"/>
  <c r="AP645" i="1"/>
  <c r="AP639" i="1"/>
  <c r="AL647" i="1"/>
  <c r="AL634" i="1"/>
  <c r="AH639" i="1"/>
  <c r="AH648" i="1"/>
  <c r="BB631" i="1"/>
  <c r="BB648" i="1"/>
  <c r="AX650" i="1"/>
  <c r="AT642" i="1"/>
  <c r="AP633" i="1"/>
  <c r="AL635" i="1"/>
  <c r="AL652" i="1"/>
  <c r="AH646" i="1"/>
  <c r="BE569" i="1"/>
  <c r="BE575" i="1"/>
  <c r="BE582" i="1"/>
  <c r="BE590" i="1"/>
  <c r="BA573" i="1"/>
  <c r="BA579" i="1"/>
  <c r="BA589" i="1"/>
  <c r="AW574" i="1"/>
  <c r="AW585" i="1"/>
  <c r="AS573" i="1"/>
  <c r="AS582" i="1"/>
  <c r="AO569" i="1"/>
  <c r="AO581" i="1"/>
  <c r="AO590" i="1"/>
  <c r="AK577" i="1"/>
  <c r="AK589" i="1"/>
  <c r="AG574" i="1"/>
  <c r="AG585" i="1"/>
  <c r="BE571" i="1"/>
  <c r="BE579" i="1"/>
  <c r="BA569" i="1"/>
  <c r="BA577" i="1"/>
  <c r="AW569" i="1"/>
  <c r="AW581" i="1"/>
  <c r="AS577" i="1"/>
  <c r="AO574" i="1"/>
  <c r="AK573" i="1"/>
  <c r="AG569" i="1"/>
  <c r="AG581" i="1"/>
  <c r="AG588" i="1"/>
  <c r="AG584" i="1"/>
  <c r="AG580" i="1"/>
  <c r="AG576" i="1"/>
  <c r="AG572" i="1"/>
  <c r="AG568" i="1"/>
  <c r="AG587" i="1"/>
  <c r="AG583" i="1"/>
  <c r="AG579" i="1"/>
  <c r="AG575" i="1"/>
  <c r="AG571" i="1"/>
  <c r="AG567" i="1"/>
  <c r="AK588" i="1"/>
  <c r="AK584" i="1"/>
  <c r="AK580" i="1"/>
  <c r="AK576" i="1"/>
  <c r="AK572" i="1"/>
  <c r="AK568" i="1"/>
  <c r="AK587" i="1"/>
  <c r="AK583" i="1"/>
  <c r="AK579" i="1"/>
  <c r="AK575" i="1"/>
  <c r="AK571" i="1"/>
  <c r="AK567" i="1"/>
  <c r="AO588" i="1"/>
  <c r="AO584" i="1"/>
  <c r="AO580" i="1"/>
  <c r="AO576" i="1"/>
  <c r="AO572" i="1"/>
  <c r="AO568" i="1"/>
  <c r="AO587" i="1"/>
  <c r="AO583" i="1"/>
  <c r="AO579" i="1"/>
  <c r="AO575" i="1"/>
  <c r="AO571" i="1"/>
  <c r="AO567" i="1"/>
  <c r="AS588" i="1"/>
  <c r="AS584" i="1"/>
  <c r="AS580" i="1"/>
  <c r="AS576" i="1"/>
  <c r="AS572" i="1"/>
  <c r="AS568" i="1"/>
  <c r="AS587" i="1"/>
  <c r="AS583" i="1"/>
  <c r="AS579" i="1"/>
  <c r="AS575" i="1"/>
  <c r="AS571" i="1"/>
  <c r="AS567" i="1"/>
  <c r="AW588" i="1"/>
  <c r="AW584" i="1"/>
  <c r="AW580" i="1"/>
  <c r="AW576" i="1"/>
  <c r="AW572" i="1"/>
  <c r="AW568" i="1"/>
  <c r="AW587" i="1"/>
  <c r="AW583" i="1"/>
  <c r="AW579" i="1"/>
  <c r="AW575" i="1"/>
  <c r="AW571" i="1"/>
  <c r="AW567" i="1"/>
  <c r="BA588" i="1"/>
  <c r="BA584" i="1"/>
  <c r="BA580" i="1"/>
  <c r="BA576" i="1"/>
  <c r="BA572" i="1"/>
  <c r="BA568" i="1"/>
  <c r="BA587" i="1"/>
  <c r="BE588" i="1"/>
  <c r="BE584" i="1"/>
  <c r="BE580" i="1"/>
  <c r="BE576" i="1"/>
  <c r="BE572" i="1"/>
  <c r="BE568" i="1"/>
  <c r="BE567" i="1"/>
  <c r="BE573" i="1"/>
  <c r="BE578" i="1"/>
  <c r="BE583" i="1"/>
  <c r="BE589" i="1"/>
  <c r="BA570" i="1"/>
  <c r="BA575" i="1"/>
  <c r="BA581" i="1"/>
  <c r="BA586" i="1"/>
  <c r="AW570" i="1"/>
  <c r="AW578" i="1"/>
  <c r="AW586" i="1"/>
  <c r="AS570" i="1"/>
  <c r="AS578" i="1"/>
  <c r="AS586" i="1"/>
  <c r="AO570" i="1"/>
  <c r="AO578" i="1"/>
  <c r="AO586" i="1"/>
  <c r="AK570" i="1"/>
  <c r="AK578" i="1"/>
  <c r="AK586" i="1"/>
  <c r="AG570" i="1"/>
  <c r="AG578" i="1"/>
  <c r="AG586" i="1"/>
  <c r="AH577" i="1"/>
  <c r="AT576" i="1"/>
  <c r="AI585" i="1"/>
  <c r="AY602" i="1"/>
  <c r="BD545" i="1"/>
  <c r="AZ538" i="1"/>
  <c r="AZ553" i="1"/>
  <c r="AV547" i="1"/>
  <c r="AR536" i="1"/>
  <c r="AR555" i="1"/>
  <c r="AN545" i="1"/>
  <c r="AJ542" i="1"/>
  <c r="AJ553" i="1"/>
  <c r="AF547" i="1"/>
  <c r="BD559" i="1"/>
  <c r="BD538" i="1"/>
  <c r="AZ551" i="1"/>
  <c r="AV557" i="1"/>
  <c r="AV536" i="1"/>
  <c r="AR549" i="1"/>
  <c r="AN555" i="1"/>
  <c r="AN538" i="1"/>
  <c r="AJ547" i="1"/>
  <c r="AF553" i="1"/>
  <c r="AF536" i="1"/>
  <c r="AS545" i="1"/>
  <c r="AX505" i="1"/>
  <c r="AT524" i="1"/>
  <c r="AP521" i="1"/>
  <c r="AH509" i="1"/>
  <c r="BB506" i="1"/>
  <c r="BB524" i="1"/>
  <c r="AX525" i="1"/>
  <c r="AT512" i="1"/>
  <c r="AT522" i="1"/>
  <c r="AP523" i="1"/>
  <c r="AL510" i="1"/>
  <c r="AL524" i="1"/>
  <c r="AH521" i="1"/>
  <c r="AQ523" i="1"/>
  <c r="BB526" i="1"/>
  <c r="AX523" i="1"/>
  <c r="AP511" i="1"/>
  <c r="AL522" i="1"/>
  <c r="AH523" i="1"/>
  <c r="BB508" i="1"/>
  <c r="AX518" i="1"/>
  <c r="AX516" i="1"/>
  <c r="AT506" i="1"/>
  <c r="AP516" i="1"/>
  <c r="AP514" i="1"/>
  <c r="AL508" i="1"/>
  <c r="AH514" i="1"/>
  <c r="AH516" i="1"/>
  <c r="AP461" i="1"/>
  <c r="AH449" i="1"/>
  <c r="AP443" i="1"/>
  <c r="AL462" i="1"/>
  <c r="AH459" i="1"/>
  <c r="AX452" i="1"/>
  <c r="AP456" i="1"/>
  <c r="AH452" i="1"/>
  <c r="BE447" i="1"/>
  <c r="BE455" i="1"/>
  <c r="BE463" i="1"/>
  <c r="BA447" i="1"/>
  <c r="BA455" i="1"/>
  <c r="BA463" i="1"/>
  <c r="AW447" i="1"/>
  <c r="AW459" i="1"/>
  <c r="AS443" i="1"/>
  <c r="AS451" i="1"/>
  <c r="AS459" i="1"/>
  <c r="AS463" i="1"/>
  <c r="AO447" i="1"/>
  <c r="AO455" i="1"/>
  <c r="AO463" i="1"/>
  <c r="AK447" i="1"/>
  <c r="AK459" i="1"/>
  <c r="AG443" i="1"/>
  <c r="AG451" i="1"/>
  <c r="AG459" i="1"/>
  <c r="AP463" i="1"/>
  <c r="AH461" i="1"/>
  <c r="BE444" i="1"/>
  <c r="BE448" i="1"/>
  <c r="BE452" i="1"/>
  <c r="BE456" i="1"/>
  <c r="BE460" i="1"/>
  <c r="BE464" i="1"/>
  <c r="BA444" i="1"/>
  <c r="BA448" i="1"/>
  <c r="BA452" i="1"/>
  <c r="BA456" i="1"/>
  <c r="BA460" i="1"/>
  <c r="BA464" i="1"/>
  <c r="AW444" i="1"/>
  <c r="AW448" i="1"/>
  <c r="AW452" i="1"/>
  <c r="AW456" i="1"/>
  <c r="AW460" i="1"/>
  <c r="AW464" i="1"/>
  <c r="AS444" i="1"/>
  <c r="AS448" i="1"/>
  <c r="AS452" i="1"/>
  <c r="AS456" i="1"/>
  <c r="AS460" i="1"/>
  <c r="AS464" i="1"/>
  <c r="AO444" i="1"/>
  <c r="AO448" i="1"/>
  <c r="AO452" i="1"/>
  <c r="AO456" i="1"/>
  <c r="AO460" i="1"/>
  <c r="AO464" i="1"/>
  <c r="AK444" i="1"/>
  <c r="AK448" i="1"/>
  <c r="AK452" i="1"/>
  <c r="AK456" i="1"/>
  <c r="AK460" i="1"/>
  <c r="AK464" i="1"/>
  <c r="AG444" i="1"/>
  <c r="AG448" i="1"/>
  <c r="AG452" i="1"/>
  <c r="AG456" i="1"/>
  <c r="AG460" i="1"/>
  <c r="AG464" i="1"/>
  <c r="BE443" i="1"/>
  <c r="BE451" i="1"/>
  <c r="BE459" i="1"/>
  <c r="BA443" i="1"/>
  <c r="BA451" i="1"/>
  <c r="BA459" i="1"/>
  <c r="AW443" i="1"/>
  <c r="AW451" i="1"/>
  <c r="AW455" i="1"/>
  <c r="AW463" i="1"/>
  <c r="AS447" i="1"/>
  <c r="AS455" i="1"/>
  <c r="AO443" i="1"/>
  <c r="AO451" i="1"/>
  <c r="AO459" i="1"/>
  <c r="AK443" i="1"/>
  <c r="AK451" i="1"/>
  <c r="AK455" i="1"/>
  <c r="AK463" i="1"/>
  <c r="AG447" i="1"/>
  <c r="AG455" i="1"/>
  <c r="AG463" i="1"/>
  <c r="AT451" i="1"/>
  <c r="AH443" i="1"/>
  <c r="BE445" i="1"/>
  <c r="BE449" i="1"/>
  <c r="BE453" i="1"/>
  <c r="BE457" i="1"/>
  <c r="BE461" i="1"/>
  <c r="BA445" i="1"/>
  <c r="BA449" i="1"/>
  <c r="BA453" i="1"/>
  <c r="BA457" i="1"/>
  <c r="BA461" i="1"/>
  <c r="AW445" i="1"/>
  <c r="AW449" i="1"/>
  <c r="AW453" i="1"/>
  <c r="AW457" i="1"/>
  <c r="AW461" i="1"/>
  <c r="AS445" i="1"/>
  <c r="AS449" i="1"/>
  <c r="AS453" i="1"/>
  <c r="AS457" i="1"/>
  <c r="AS461" i="1"/>
  <c r="AO445" i="1"/>
  <c r="AO449" i="1"/>
  <c r="AO453" i="1"/>
  <c r="AO457" i="1"/>
  <c r="AO461" i="1"/>
  <c r="AK445" i="1"/>
  <c r="AK449" i="1"/>
  <c r="AK453" i="1"/>
  <c r="AK457" i="1"/>
  <c r="AK461" i="1"/>
  <c r="AG445" i="1"/>
  <c r="AG449" i="1"/>
  <c r="AG453" i="1"/>
  <c r="AG457" i="1"/>
  <c r="AG461" i="1"/>
  <c r="AI413" i="1"/>
  <c r="AI417" i="1"/>
  <c r="AI421" i="1"/>
  <c r="AI425" i="1"/>
  <c r="AI429" i="1"/>
  <c r="AI414" i="1"/>
  <c r="AI418" i="1"/>
  <c r="AI422" i="1"/>
  <c r="AI426" i="1"/>
  <c r="AI430" i="1"/>
  <c r="AI415" i="1"/>
  <c r="AI419" i="1"/>
  <c r="AI420" i="1"/>
  <c r="AI424" i="1"/>
  <c r="AI432" i="1"/>
  <c r="AI416" i="1"/>
  <c r="AI427" i="1"/>
  <c r="AI428" i="1"/>
  <c r="AI423" i="1"/>
  <c r="AI431" i="1"/>
  <c r="BC412" i="1"/>
  <c r="BC418" i="1"/>
  <c r="AY431" i="1"/>
  <c r="AU416" i="1"/>
  <c r="AQ429" i="1"/>
  <c r="AM419" i="1"/>
  <c r="AM424" i="1"/>
  <c r="AM431" i="1"/>
  <c r="AM413" i="1"/>
  <c r="AM429" i="1"/>
  <c r="AM422" i="1"/>
  <c r="AI434" i="1"/>
  <c r="AF420" i="1"/>
  <c r="AF428" i="1"/>
  <c r="AF413" i="1"/>
  <c r="AF421" i="1"/>
  <c r="AF429" i="1"/>
  <c r="AF418" i="1"/>
  <c r="AF422" i="1"/>
  <c r="AF430" i="1"/>
  <c r="AF423" i="1"/>
  <c r="AF431" i="1"/>
  <c r="AJ416" i="1"/>
  <c r="AJ420" i="1"/>
  <c r="AJ424" i="1"/>
  <c r="AJ428" i="1"/>
  <c r="AJ432" i="1"/>
  <c r="AJ413" i="1"/>
  <c r="AJ417" i="1"/>
  <c r="AJ421" i="1"/>
  <c r="AJ425" i="1"/>
  <c r="AJ429" i="1"/>
  <c r="AJ414" i="1"/>
  <c r="AJ418" i="1"/>
  <c r="AJ423" i="1"/>
  <c r="AJ426" i="1"/>
  <c r="AJ431" i="1"/>
  <c r="AJ419" i="1"/>
  <c r="AJ415" i="1"/>
  <c r="AJ422" i="1"/>
  <c r="AJ427" i="1"/>
  <c r="AJ430" i="1"/>
  <c r="AN435" i="1"/>
  <c r="BC427" i="1"/>
  <c r="BC434" i="1"/>
  <c r="AY424" i="1"/>
  <c r="AU432" i="1"/>
  <c r="AQ426" i="1"/>
  <c r="AM427" i="1"/>
  <c r="AM432" i="1"/>
  <c r="AM412" i="1"/>
  <c r="AM417" i="1"/>
  <c r="AM433" i="1"/>
  <c r="AM426" i="1"/>
  <c r="AI435" i="1"/>
  <c r="AG415" i="1"/>
  <c r="AG419" i="1"/>
  <c r="AG423" i="1"/>
  <c r="AG427" i="1"/>
  <c r="AG431" i="1"/>
  <c r="AG416" i="1"/>
  <c r="AG420" i="1"/>
  <c r="AG424" i="1"/>
  <c r="AG428" i="1"/>
  <c r="AG432" i="1"/>
  <c r="AG413" i="1"/>
  <c r="AG417" i="1"/>
  <c r="AG421" i="1"/>
  <c r="AG418" i="1"/>
  <c r="AG425" i="1"/>
  <c r="AG414" i="1"/>
  <c r="AG422" i="1"/>
  <c r="AG430" i="1"/>
  <c r="AG429" i="1"/>
  <c r="AG426" i="1"/>
  <c r="AK427" i="1"/>
  <c r="AK424" i="1"/>
  <c r="AK417" i="1"/>
  <c r="AK426" i="1"/>
  <c r="AK430" i="1"/>
  <c r="BC432" i="1"/>
  <c r="AY419" i="1"/>
  <c r="AY417" i="1"/>
  <c r="AU430" i="1"/>
  <c r="AQ417" i="1"/>
  <c r="AQ419" i="1"/>
  <c r="AM435" i="1"/>
  <c r="AM415" i="1"/>
  <c r="AM420" i="1"/>
  <c r="AM421" i="1"/>
  <c r="AM414" i="1"/>
  <c r="AI412" i="1"/>
  <c r="AI436" i="1" s="1"/>
  <c r="BE415" i="1"/>
  <c r="AS423" i="1"/>
  <c r="AO422" i="1"/>
  <c r="AO420" i="1"/>
  <c r="AH431" i="1"/>
  <c r="AL414" i="1"/>
  <c r="AL418" i="1"/>
  <c r="AL422" i="1"/>
  <c r="AL426" i="1"/>
  <c r="AL430" i="1"/>
  <c r="AL415" i="1"/>
  <c r="AL419" i="1"/>
  <c r="AL423" i="1"/>
  <c r="AL427" i="1"/>
  <c r="AL431" i="1"/>
  <c r="AL416" i="1"/>
  <c r="AL420" i="1"/>
  <c r="AL417" i="1"/>
  <c r="AL421" i="1"/>
  <c r="AL424" i="1"/>
  <c r="AL429" i="1"/>
  <c r="AL432" i="1"/>
  <c r="AL413" i="1"/>
  <c r="AL425" i="1"/>
  <c r="AL428" i="1"/>
  <c r="BD432" i="1"/>
  <c r="BE430" i="1"/>
  <c r="BA419" i="1"/>
  <c r="AW428" i="1"/>
  <c r="AS415" i="1"/>
  <c r="AS417" i="1"/>
  <c r="AV424" i="1"/>
  <c r="AV417" i="1"/>
  <c r="BE426" i="1"/>
  <c r="BE420" i="1"/>
  <c r="BA414" i="1"/>
  <c r="AW424" i="1"/>
  <c r="AW422" i="1"/>
  <c r="AS412" i="1"/>
  <c r="BC420" i="1"/>
  <c r="BC413" i="1"/>
  <c r="BC422" i="1"/>
  <c r="AY427" i="1"/>
  <c r="AY412" i="1"/>
  <c r="AY421" i="1"/>
  <c r="AU420" i="1"/>
  <c r="AQ425" i="1"/>
  <c r="AQ414" i="1"/>
  <c r="AQ423" i="1"/>
  <c r="BD426" i="1"/>
  <c r="AZ418" i="1"/>
  <c r="BC423" i="1"/>
  <c r="BC428" i="1"/>
  <c r="BC416" i="1"/>
  <c r="BC417" i="1"/>
  <c r="BC433" i="1"/>
  <c r="BC426" i="1"/>
  <c r="AY422" i="1"/>
  <c r="AY435" i="1"/>
  <c r="AY415" i="1"/>
  <c r="AY416" i="1"/>
  <c r="AY432" i="1"/>
  <c r="AY425" i="1"/>
  <c r="AU421" i="1"/>
  <c r="AU414" i="1"/>
  <c r="AU435" i="1"/>
  <c r="AQ420" i="1"/>
  <c r="AQ433" i="1"/>
  <c r="AQ413" i="1"/>
  <c r="AQ418" i="1"/>
  <c r="AQ434" i="1"/>
  <c r="AQ427" i="1"/>
  <c r="BC415" i="1"/>
  <c r="BC435" i="1"/>
  <c r="BC429" i="1"/>
  <c r="AY414" i="1"/>
  <c r="AY434" i="1"/>
  <c r="AY428" i="1"/>
  <c r="AU413" i="1"/>
  <c r="AU431" i="1"/>
  <c r="AQ412" i="1"/>
  <c r="AQ432" i="1"/>
  <c r="AQ430" i="1"/>
  <c r="BC431" i="1"/>
  <c r="BC419" i="1"/>
  <c r="BC424" i="1"/>
  <c r="BC421" i="1"/>
  <c r="BC414" i="1"/>
  <c r="AY430" i="1"/>
  <c r="AY418" i="1"/>
  <c r="AY423" i="1"/>
  <c r="AY420" i="1"/>
  <c r="AY413" i="1"/>
  <c r="AU429" i="1"/>
  <c r="AU422" i="1"/>
  <c r="AU412" i="1"/>
  <c r="AQ428" i="1"/>
  <c r="AQ416" i="1"/>
  <c r="AQ421" i="1"/>
  <c r="AQ422" i="1"/>
  <c r="AQ415" i="1"/>
  <c r="BC381" i="1"/>
  <c r="AU381" i="1"/>
  <c r="AM381" i="1"/>
  <c r="AI389" i="1"/>
  <c r="BC388" i="1"/>
  <c r="BC404" i="1"/>
  <c r="AY396" i="1"/>
  <c r="AU388" i="1"/>
  <c r="AU404" i="1"/>
  <c r="AQ396" i="1"/>
  <c r="AM388" i="1"/>
  <c r="AM404" i="1"/>
  <c r="AI396" i="1"/>
  <c r="BC397" i="1"/>
  <c r="AY389" i="1"/>
  <c r="AU397" i="1"/>
  <c r="AQ389" i="1"/>
  <c r="AM397" i="1"/>
  <c r="BE400" i="1"/>
  <c r="AZ399" i="1"/>
  <c r="BC389" i="1"/>
  <c r="AY381" i="1"/>
  <c r="AU389" i="1"/>
  <c r="AQ381" i="1"/>
  <c r="AM389" i="1"/>
  <c r="AI381" i="1"/>
  <c r="BE351" i="1"/>
  <c r="BE357" i="1"/>
  <c r="BA370" i="1"/>
  <c r="AW357" i="1"/>
  <c r="AW355" i="1"/>
  <c r="AS368" i="1"/>
  <c r="AO355" i="1"/>
  <c r="AO357" i="1"/>
  <c r="AK366" i="1"/>
  <c r="AG353" i="1"/>
  <c r="AG355" i="1"/>
  <c r="BB367" i="1"/>
  <c r="AT361" i="1"/>
  <c r="BE358" i="1"/>
  <c r="BE373" i="1"/>
  <c r="BA363" i="1"/>
  <c r="AW364" i="1"/>
  <c r="AW371" i="1"/>
  <c r="AS365" i="1"/>
  <c r="AO362" i="1"/>
  <c r="AO373" i="1"/>
  <c r="AK363" i="1"/>
  <c r="AG360" i="1"/>
  <c r="AG371" i="1"/>
  <c r="AT359" i="1"/>
  <c r="BE371" i="1"/>
  <c r="BA350" i="1"/>
  <c r="BA356" i="1"/>
  <c r="AW369" i="1"/>
  <c r="AS356" i="1"/>
  <c r="AS354" i="1"/>
  <c r="AO367" i="1"/>
  <c r="AK354" i="1"/>
  <c r="AK356" i="1"/>
  <c r="AG373" i="1"/>
  <c r="BC322" i="1"/>
  <c r="BC330" i="1"/>
  <c r="BC338" i="1"/>
  <c r="AY322" i="1"/>
  <c r="AY334" i="1"/>
  <c r="AU341" i="1"/>
  <c r="AU326" i="1"/>
  <c r="AU334" i="1"/>
  <c r="AQ340" i="1"/>
  <c r="AQ326" i="1"/>
  <c r="AQ334" i="1"/>
  <c r="AM339" i="1"/>
  <c r="AM326" i="1"/>
  <c r="AM334" i="1"/>
  <c r="AI342" i="1"/>
  <c r="BD328" i="1"/>
  <c r="AR328" i="1"/>
  <c r="AJ321" i="1"/>
  <c r="BC319" i="1"/>
  <c r="BC323" i="1"/>
  <c r="BC327" i="1"/>
  <c r="BC331" i="1"/>
  <c r="BC335" i="1"/>
  <c r="BC340" i="1"/>
  <c r="AY319" i="1"/>
  <c r="AY323" i="1"/>
  <c r="AY327" i="1"/>
  <c r="AY331" i="1"/>
  <c r="AY335" i="1"/>
  <c r="AY339" i="1"/>
  <c r="AU319" i="1"/>
  <c r="AU323" i="1"/>
  <c r="AU327" i="1"/>
  <c r="AU331" i="1"/>
  <c r="AU335" i="1"/>
  <c r="AU342" i="1"/>
  <c r="AQ319" i="1"/>
  <c r="AQ323" i="1"/>
  <c r="AQ327" i="1"/>
  <c r="AQ331" i="1"/>
  <c r="AQ335" i="1"/>
  <c r="AQ341" i="1"/>
  <c r="AM319" i="1"/>
  <c r="AM323" i="1"/>
  <c r="AM327" i="1"/>
  <c r="AM331" i="1"/>
  <c r="AM335" i="1"/>
  <c r="AM340" i="1"/>
  <c r="AI319" i="1"/>
  <c r="AI331" i="1"/>
  <c r="AI335" i="1"/>
  <c r="BC339" i="1"/>
  <c r="BC326" i="1"/>
  <c r="BC334" i="1"/>
  <c r="AY342" i="1"/>
  <c r="AY326" i="1"/>
  <c r="AY330" i="1"/>
  <c r="AY338" i="1"/>
  <c r="AU322" i="1"/>
  <c r="AU330" i="1"/>
  <c r="AU338" i="1"/>
  <c r="AQ322" i="1"/>
  <c r="AQ330" i="1"/>
  <c r="AQ338" i="1"/>
  <c r="AM322" i="1"/>
  <c r="AM330" i="1"/>
  <c r="AM338" i="1"/>
  <c r="AI330" i="1"/>
  <c r="AI338" i="1"/>
  <c r="AW328" i="1"/>
  <c r="AO320" i="1"/>
  <c r="AK321" i="1"/>
  <c r="AK328" i="1"/>
  <c r="AG329" i="1"/>
  <c r="AG337" i="1"/>
  <c r="AV329" i="1"/>
  <c r="AN322" i="1"/>
  <c r="AF329" i="1"/>
  <c r="BC341" i="1"/>
  <c r="BC320" i="1"/>
  <c r="BC324" i="1"/>
  <c r="BC328" i="1"/>
  <c r="BC332" i="1"/>
  <c r="AY340" i="1"/>
  <c r="AY320" i="1"/>
  <c r="AY324" i="1"/>
  <c r="AY328" i="1"/>
  <c r="AY332" i="1"/>
  <c r="AU339" i="1"/>
  <c r="AU320" i="1"/>
  <c r="AU324" i="1"/>
  <c r="AU328" i="1"/>
  <c r="AU332" i="1"/>
  <c r="AQ342" i="1"/>
  <c r="AQ320" i="1"/>
  <c r="AQ324" i="1"/>
  <c r="AQ328" i="1"/>
  <c r="AQ332" i="1"/>
  <c r="AM342" i="1"/>
  <c r="AM320" i="1"/>
  <c r="AM324" i="1"/>
  <c r="AM328" i="1"/>
  <c r="AM332" i="1"/>
  <c r="AI324" i="1"/>
  <c r="AI328" i="1"/>
  <c r="BE301" i="1"/>
  <c r="BA302" i="1"/>
  <c r="AS307" i="1"/>
  <c r="AO300" i="1"/>
  <c r="AG300" i="1"/>
  <c r="BD295" i="1"/>
  <c r="AZ291" i="1"/>
  <c r="AZ307" i="1"/>
  <c r="AV303" i="1"/>
  <c r="AR311" i="1"/>
  <c r="AJ291" i="1"/>
  <c r="AJ307" i="1"/>
  <c r="AF288" i="1"/>
  <c r="AF293" i="1"/>
  <c r="AF299" i="1"/>
  <c r="AF304" i="1"/>
  <c r="AL299" i="1"/>
  <c r="BE306" i="1"/>
  <c r="AW311" i="1"/>
  <c r="AS308" i="1"/>
  <c r="AK308" i="1"/>
  <c r="AG310" i="1"/>
  <c r="BA292" i="1"/>
  <c r="AW293" i="1"/>
  <c r="AS309" i="1"/>
  <c r="AK291" i="1"/>
  <c r="BD263" i="1"/>
  <c r="BD279" i="1"/>
  <c r="BD272" i="1"/>
  <c r="BD261" i="1"/>
  <c r="BD277" i="1"/>
  <c r="BD270" i="1"/>
  <c r="AV263" i="1"/>
  <c r="AR264" i="1"/>
  <c r="AR280" i="1"/>
  <c r="AR269" i="1"/>
  <c r="AR262" i="1"/>
  <c r="AR278" i="1"/>
  <c r="AR271" i="1"/>
  <c r="AN263" i="1"/>
  <c r="AN279" i="1"/>
  <c r="AN272" i="1"/>
  <c r="AN261" i="1"/>
  <c r="AN277" i="1"/>
  <c r="AN270" i="1"/>
  <c r="AJ262" i="1"/>
  <c r="AJ278" i="1"/>
  <c r="AJ271" i="1"/>
  <c r="AJ264" i="1"/>
  <c r="AJ280" i="1"/>
  <c r="AJ269" i="1"/>
  <c r="BD271" i="1"/>
  <c r="BD264" i="1"/>
  <c r="BD280" i="1"/>
  <c r="BD269" i="1"/>
  <c r="BD262" i="1"/>
  <c r="BD278" i="1"/>
  <c r="AZ279" i="1"/>
  <c r="AV262" i="1"/>
  <c r="AV280" i="1"/>
  <c r="AR272" i="1"/>
  <c r="AR261" i="1"/>
  <c r="AR277" i="1"/>
  <c r="AR270" i="1"/>
  <c r="AR263" i="1"/>
  <c r="AR279" i="1"/>
  <c r="AN271" i="1"/>
  <c r="AN264" i="1"/>
  <c r="AN280" i="1"/>
  <c r="AN269" i="1"/>
  <c r="AN262" i="1"/>
  <c r="AN278" i="1"/>
  <c r="AJ270" i="1"/>
  <c r="AJ263" i="1"/>
  <c r="AJ279" i="1"/>
  <c r="AJ272" i="1"/>
  <c r="AJ261" i="1"/>
  <c r="AJ277" i="1"/>
  <c r="AF262" i="1"/>
  <c r="BD259" i="1"/>
  <c r="BD275" i="1"/>
  <c r="BD268" i="1"/>
  <c r="BD257" i="1"/>
  <c r="BD273" i="1"/>
  <c r="AV273" i="1"/>
  <c r="AR260" i="1"/>
  <c r="AR276" i="1"/>
  <c r="AR265" i="1"/>
  <c r="AR258" i="1"/>
  <c r="AR274" i="1"/>
  <c r="AN259" i="1"/>
  <c r="AN275" i="1"/>
  <c r="AN268" i="1"/>
  <c r="AN257" i="1"/>
  <c r="AN273" i="1"/>
  <c r="AJ258" i="1"/>
  <c r="AJ274" i="1"/>
  <c r="AJ267" i="1"/>
  <c r="AJ260" i="1"/>
  <c r="AJ276" i="1"/>
  <c r="AF273" i="1"/>
  <c r="AL200" i="1"/>
  <c r="AL216" i="1"/>
  <c r="AL209" i="1"/>
  <c r="AL202" i="1"/>
  <c r="AL218" i="1"/>
  <c r="AL207" i="1"/>
  <c r="AT218" i="1"/>
  <c r="AX199" i="1"/>
  <c r="AX215" i="1"/>
  <c r="AX208" i="1"/>
  <c r="AX201" i="1"/>
  <c r="AX217" i="1"/>
  <c r="AX210" i="1"/>
  <c r="BB200" i="1"/>
  <c r="BB216" i="1"/>
  <c r="BB209" i="1"/>
  <c r="BB202" i="1"/>
  <c r="BB218" i="1"/>
  <c r="BB207" i="1"/>
  <c r="AL204" i="1"/>
  <c r="AL197" i="1"/>
  <c r="AL213" i="1"/>
  <c r="AL206" i="1"/>
  <c r="AL195" i="1"/>
  <c r="AL211" i="1"/>
  <c r="AP203" i="1"/>
  <c r="AT213" i="1"/>
  <c r="AX203" i="1"/>
  <c r="AX196" i="1"/>
  <c r="AX212" i="1"/>
  <c r="AX205" i="1"/>
  <c r="AX198" i="1"/>
  <c r="AX214" i="1"/>
  <c r="BB204" i="1"/>
  <c r="BB197" i="1"/>
  <c r="BB213" i="1"/>
  <c r="BB206" i="1"/>
  <c r="BB195" i="1"/>
  <c r="BB211" i="1"/>
  <c r="AL208" i="1"/>
  <c r="AL201" i="1"/>
  <c r="AL217" i="1"/>
  <c r="AL210" i="1"/>
  <c r="AL199" i="1"/>
  <c r="AP209" i="1"/>
  <c r="AT208" i="1"/>
  <c r="AX207" i="1"/>
  <c r="AX200" i="1"/>
  <c r="AX216" i="1"/>
  <c r="AX209" i="1"/>
  <c r="AX202" i="1"/>
  <c r="BB208" i="1"/>
  <c r="BB201" i="1"/>
  <c r="BB217" i="1"/>
  <c r="BB210" i="1"/>
  <c r="BB199" i="1"/>
  <c r="BC230" i="1"/>
  <c r="BC246" i="1"/>
  <c r="BC239" i="1"/>
  <c r="BC232" i="1"/>
  <c r="BC248" i="1"/>
  <c r="BC241" i="1"/>
  <c r="AY233" i="1"/>
  <c r="AY249" i="1"/>
  <c r="AY242" i="1"/>
  <c r="AY231" i="1"/>
  <c r="AY247" i="1"/>
  <c r="AY240" i="1"/>
  <c r="AU248" i="1"/>
  <c r="AU239" i="1"/>
  <c r="AQ231" i="1"/>
  <c r="AQ247" i="1"/>
  <c r="AQ240" i="1"/>
  <c r="AQ233" i="1"/>
  <c r="AQ249" i="1"/>
  <c r="AQ238" i="1"/>
  <c r="AM230" i="1"/>
  <c r="AM246" i="1"/>
  <c r="AM239" i="1"/>
  <c r="AM232" i="1"/>
  <c r="AM248" i="1"/>
  <c r="AM241" i="1"/>
  <c r="AI233" i="1"/>
  <c r="AI249" i="1"/>
  <c r="AI238" i="1"/>
  <c r="AI231" i="1"/>
  <c r="AI247" i="1"/>
  <c r="AI240" i="1"/>
  <c r="BC226" i="1"/>
  <c r="BC242" i="1"/>
  <c r="BC235" i="1"/>
  <c r="BC228" i="1"/>
  <c r="BC244" i="1"/>
  <c r="AY229" i="1"/>
  <c r="AY245" i="1"/>
  <c r="AY238" i="1"/>
  <c r="AY226" i="1"/>
  <c r="AY243" i="1"/>
  <c r="AU237" i="1"/>
  <c r="AQ227" i="1"/>
  <c r="AQ243" i="1"/>
  <c r="AQ236" i="1"/>
  <c r="AQ229" i="1"/>
  <c r="AQ245" i="1"/>
  <c r="AM226" i="1"/>
  <c r="AM242" i="1"/>
  <c r="AM235" i="1"/>
  <c r="AM228" i="1"/>
  <c r="AM244" i="1"/>
  <c r="AI229" i="1"/>
  <c r="AI245" i="1"/>
  <c r="AI234" i="1"/>
  <c r="AI227" i="1"/>
  <c r="AI243" i="1"/>
  <c r="AV165" i="1"/>
  <c r="AV175" i="1"/>
  <c r="AV185" i="1"/>
  <c r="AR173" i="1"/>
  <c r="AR183" i="1"/>
  <c r="AN169" i="1"/>
  <c r="AN181" i="1"/>
  <c r="AJ167" i="1"/>
  <c r="AJ177" i="1"/>
  <c r="AF185" i="1"/>
  <c r="AV167" i="1"/>
  <c r="AV177" i="1"/>
  <c r="AR165" i="1"/>
  <c r="AR175" i="1"/>
  <c r="AR185" i="1"/>
  <c r="AN173" i="1"/>
  <c r="AN183" i="1"/>
  <c r="AJ169" i="1"/>
  <c r="AJ181" i="1"/>
  <c r="AF187" i="1"/>
  <c r="AX149" i="1"/>
  <c r="AX156" i="1"/>
  <c r="AX147" i="1"/>
  <c r="AX146" i="1"/>
  <c r="AX141" i="1"/>
  <c r="BB140" i="1"/>
  <c r="AX151" i="1"/>
  <c r="AM150" i="1"/>
  <c r="BB149" i="1"/>
  <c r="AI155" i="1"/>
  <c r="BB136" i="1"/>
  <c r="AX138" i="1"/>
  <c r="AX137" i="1"/>
  <c r="AX155" i="1"/>
  <c r="BB146" i="1"/>
  <c r="AI138" i="1"/>
  <c r="AX143" i="1"/>
  <c r="AX150" i="1"/>
  <c r="AX135" i="1"/>
  <c r="AX140" i="1"/>
  <c r="AX154" i="1"/>
  <c r="AX153" i="1"/>
  <c r="BB145" i="1"/>
  <c r="AM153" i="1"/>
  <c r="AI137" i="1"/>
  <c r="AX142" i="1"/>
  <c r="AR114" i="1"/>
  <c r="AT102" i="1"/>
  <c r="AV122" i="1"/>
  <c r="AN122" i="1"/>
  <c r="AF108" i="1"/>
  <c r="AX121" i="1"/>
  <c r="AL120" i="1"/>
  <c r="AN124" i="1"/>
  <c r="AR118" i="1"/>
  <c r="BB113" i="1"/>
  <c r="AT120" i="1"/>
  <c r="AV117" i="1"/>
  <c r="AN105" i="1"/>
  <c r="AN115" i="1"/>
  <c r="AF117" i="1"/>
  <c r="BD124" i="1"/>
  <c r="AZ114" i="1"/>
  <c r="AN108" i="1"/>
  <c r="AN106" i="1"/>
  <c r="AF122" i="1"/>
  <c r="AH112" i="1"/>
  <c r="AH103" i="1"/>
  <c r="AH121" i="1"/>
  <c r="AH108" i="1"/>
  <c r="AH122" i="1"/>
  <c r="AH117" i="1"/>
  <c r="AL113" i="1"/>
  <c r="AL104" i="1"/>
  <c r="AL118" i="1"/>
  <c r="AL109" i="1"/>
  <c r="AL123" i="1"/>
  <c r="AL114" i="1"/>
  <c r="AP110" i="1"/>
  <c r="AP105" i="1"/>
  <c r="AP119" i="1"/>
  <c r="AP106" i="1"/>
  <c r="AP124" i="1"/>
  <c r="AP115" i="1"/>
  <c r="AT119" i="1"/>
  <c r="AT103" i="1"/>
  <c r="AT110" i="1"/>
  <c r="AT121" i="1"/>
  <c r="AT105" i="1"/>
  <c r="AT112" i="1"/>
  <c r="AT115" i="1"/>
  <c r="AT122" i="1"/>
  <c r="AT106" i="1"/>
  <c r="AT117" i="1"/>
  <c r="AT124" i="1"/>
  <c r="AT108" i="1"/>
  <c r="AX120" i="1"/>
  <c r="AX104" i="1"/>
  <c r="AX111" i="1"/>
  <c r="AX118" i="1"/>
  <c r="AX102" i="1"/>
  <c r="AX113" i="1"/>
  <c r="AX116" i="1"/>
  <c r="AX123" i="1"/>
  <c r="AX107" i="1"/>
  <c r="AX114" i="1"/>
  <c r="AX125" i="1"/>
  <c r="AX109" i="1"/>
  <c r="BB121" i="1"/>
  <c r="BB105" i="1"/>
  <c r="BB112" i="1"/>
  <c r="BB119" i="1"/>
  <c r="BB103" i="1"/>
  <c r="BB110" i="1"/>
  <c r="BB117" i="1"/>
  <c r="BB124" i="1"/>
  <c r="BB108" i="1"/>
  <c r="BB115" i="1"/>
  <c r="BB122" i="1"/>
  <c r="BB102" i="1"/>
  <c r="BB107" i="1"/>
  <c r="BB116" i="1"/>
  <c r="BB125" i="1"/>
  <c r="AX106" i="1"/>
  <c r="AX115" i="1"/>
  <c r="AX124" i="1"/>
  <c r="AT109" i="1"/>
  <c r="AT114" i="1"/>
  <c r="AT123" i="1"/>
  <c r="AP117" i="1"/>
  <c r="AL107" i="1"/>
  <c r="AL125" i="1"/>
  <c r="AH115" i="1"/>
  <c r="AI123" i="1"/>
  <c r="AI114" i="1"/>
  <c r="AI109" i="1"/>
  <c r="AI111" i="1"/>
  <c r="AI102" i="1"/>
  <c r="AI120" i="1"/>
  <c r="AM119" i="1"/>
  <c r="AM124" i="1"/>
  <c r="AM103" i="1"/>
  <c r="AM117" i="1"/>
  <c r="AM112" i="1"/>
  <c r="AM122" i="1"/>
  <c r="AQ120" i="1"/>
  <c r="AQ111" i="1"/>
  <c r="AQ102" i="1"/>
  <c r="AQ125" i="1"/>
  <c r="AQ116" i="1"/>
  <c r="AQ107" i="1"/>
  <c r="BC105" i="1"/>
  <c r="BC119" i="1"/>
  <c r="BC110" i="1"/>
  <c r="BB106" i="1"/>
  <c r="BB111" i="1"/>
  <c r="BB120" i="1"/>
  <c r="AX105" i="1"/>
  <c r="AX110" i="1"/>
  <c r="AX119" i="1"/>
  <c r="AT104" i="1"/>
  <c r="AT113" i="1"/>
  <c r="AT118" i="1"/>
  <c r="AP103" i="1"/>
  <c r="AP121" i="1"/>
  <c r="AL111" i="1"/>
  <c r="AH105" i="1"/>
  <c r="AH119" i="1"/>
  <c r="AY113" i="1"/>
  <c r="AQ123" i="1"/>
  <c r="AM121" i="1"/>
  <c r="AI104" i="1"/>
  <c r="AI118" i="1"/>
  <c r="BB114" i="1"/>
  <c r="BB123" i="1"/>
  <c r="BB109" i="1"/>
  <c r="AX117" i="1"/>
  <c r="AX122" i="1"/>
  <c r="AX108" i="1"/>
  <c r="AT116" i="1"/>
  <c r="AT125" i="1"/>
  <c r="AT107" i="1"/>
  <c r="AP108" i="1"/>
  <c r="AP122" i="1"/>
  <c r="AL116" i="1"/>
  <c r="AH106" i="1"/>
  <c r="AH124" i="1"/>
  <c r="AU103" i="1"/>
  <c r="AQ104" i="1"/>
  <c r="AM106" i="1"/>
  <c r="AI116" i="1"/>
  <c r="AI107" i="1"/>
  <c r="AR106" i="1"/>
  <c r="AZ123" i="1"/>
  <c r="AV108" i="1"/>
  <c r="AN112" i="1"/>
  <c r="AQ81" i="1"/>
  <c r="AU93" i="1"/>
  <c r="BC77" i="1"/>
  <c r="BD82" i="1"/>
  <c r="AF93" i="1"/>
  <c r="AJ76" i="1"/>
  <c r="AJ89" i="1"/>
  <c r="AN72" i="1"/>
  <c r="AN84" i="1"/>
  <c r="AV73" i="1"/>
  <c r="AV89" i="1"/>
  <c r="AZ79" i="1"/>
  <c r="AU77" i="1"/>
  <c r="AY84" i="1"/>
  <c r="BC93" i="1"/>
  <c r="AF84" i="1"/>
  <c r="AF72" i="1"/>
  <c r="BD92" i="1"/>
  <c r="AJ77" i="1"/>
  <c r="AJ84" i="1"/>
  <c r="AN73" i="1"/>
  <c r="AN80" i="1"/>
  <c r="AN94" i="1"/>
  <c r="AV80" i="1"/>
  <c r="AZ84" i="1"/>
  <c r="BC72" i="1"/>
  <c r="AF86" i="1"/>
  <c r="AF76" i="1"/>
  <c r="AH75" i="1"/>
  <c r="AM79" i="1"/>
  <c r="AU85" i="1"/>
  <c r="AY78" i="1"/>
  <c r="AY94" i="1"/>
  <c r="BC85" i="1"/>
  <c r="AH80" i="1"/>
  <c r="AT81" i="1"/>
  <c r="AX84" i="1"/>
  <c r="AM90" i="1"/>
  <c r="AU73" i="1"/>
  <c r="AU89" i="1"/>
  <c r="AY73" i="1"/>
  <c r="AY89" i="1"/>
  <c r="BC82" i="1"/>
  <c r="AH72" i="1"/>
  <c r="AH84" i="1"/>
  <c r="AL94" i="1"/>
  <c r="AT88" i="1"/>
  <c r="AH76" i="1"/>
  <c r="AH91" i="1"/>
  <c r="AP75" i="1"/>
  <c r="BB80" i="1"/>
  <c r="AI81" i="1"/>
  <c r="AU74" i="1"/>
  <c r="AU80" i="1"/>
  <c r="AU90" i="1"/>
  <c r="AY77" i="1"/>
  <c r="AY85" i="1"/>
  <c r="AY93" i="1"/>
  <c r="BC76" i="1"/>
  <c r="BC86" i="1"/>
  <c r="BC94" i="1"/>
  <c r="AF94" i="1"/>
  <c r="AH83" i="1"/>
  <c r="AH90" i="1"/>
  <c r="AJ72" i="1"/>
  <c r="AJ80" i="1"/>
  <c r="AJ90" i="1"/>
  <c r="AN77" i="1"/>
  <c r="AN85" i="1"/>
  <c r="AN93" i="1"/>
  <c r="AR93" i="1"/>
  <c r="AV79" i="1"/>
  <c r="AX79" i="1"/>
  <c r="BB87" i="1"/>
  <c r="AQ76" i="1"/>
  <c r="AU78" i="1"/>
  <c r="AU84" i="1"/>
  <c r="AU94" i="1"/>
  <c r="AY74" i="1"/>
  <c r="AY80" i="1"/>
  <c r="AY90" i="1"/>
  <c r="BC73" i="1"/>
  <c r="BC81" i="1"/>
  <c r="BC89" i="1"/>
  <c r="AF90" i="1"/>
  <c r="AF82" i="1"/>
  <c r="AF74" i="1"/>
  <c r="AX40" i="1"/>
  <c r="AX53" i="1"/>
  <c r="BB47" i="1"/>
  <c r="BB56" i="1"/>
  <c r="AI47" i="1"/>
  <c r="AM50" i="1"/>
  <c r="AM63" i="1"/>
  <c r="AV50" i="1"/>
  <c r="AX46" i="1"/>
  <c r="AX61" i="1"/>
  <c r="AZ63" i="1"/>
  <c r="BB54" i="1"/>
  <c r="AI40" i="1"/>
  <c r="AI62" i="1"/>
  <c r="AM45" i="1"/>
  <c r="AM58" i="1"/>
  <c r="AW17" i="1"/>
  <c r="BE26" i="1"/>
  <c r="AS10" i="1"/>
  <c r="BE21" i="1"/>
  <c r="BE23" i="1"/>
  <c r="AS18" i="1"/>
  <c r="AS25" i="1"/>
  <c r="BE15" i="1"/>
  <c r="AS17" i="1"/>
  <c r="AS27" i="1"/>
  <c r="BE12" i="1"/>
  <c r="AK20" i="1"/>
  <c r="AK29" i="1"/>
  <c r="AK16" i="1"/>
  <c r="AO29" i="1"/>
  <c r="AO23" i="1"/>
  <c r="BA24" i="1"/>
  <c r="BA27" i="1"/>
  <c r="BA12" i="1"/>
  <c r="AS11" i="1"/>
  <c r="AK26" i="1"/>
  <c r="AK19" i="1"/>
  <c r="AO32" i="1"/>
  <c r="AO24" i="1"/>
  <c r="AO16" i="1"/>
  <c r="AS9" i="1"/>
  <c r="BA18" i="1"/>
  <c r="BA19" i="1"/>
  <c r="AW867" i="1"/>
  <c r="AP856" i="1"/>
  <c r="AP848" i="1"/>
  <c r="AP846" i="1"/>
  <c r="AP851" i="1"/>
  <c r="AP867" i="1"/>
  <c r="AP850" i="1"/>
  <c r="AT855" i="1"/>
  <c r="AT858" i="1"/>
  <c r="AT847" i="1"/>
  <c r="AT868" i="1"/>
  <c r="AT852" i="1"/>
  <c r="AT854" i="1"/>
  <c r="AP853" i="1"/>
  <c r="AT849" i="1"/>
  <c r="AT853" i="1"/>
  <c r="AP852" i="1"/>
  <c r="AP847" i="1"/>
  <c r="AL861" i="1"/>
  <c r="AW865" i="1"/>
  <c r="AT857" i="1"/>
  <c r="AT867" i="1"/>
  <c r="AP863" i="1"/>
  <c r="AL857" i="1"/>
  <c r="AT851" i="1"/>
  <c r="AT866" i="1"/>
  <c r="AT850" i="1"/>
  <c r="AP864" i="1"/>
  <c r="AP868" i="1"/>
  <c r="AT848" i="1"/>
  <c r="AP859" i="1"/>
  <c r="AP855" i="1"/>
  <c r="AY867" i="1"/>
  <c r="AY866" i="1"/>
  <c r="AY861" i="1"/>
  <c r="AY856" i="1"/>
  <c r="AY850" i="1"/>
  <c r="AY847" i="1"/>
  <c r="AY863" i="1"/>
  <c r="BC867" i="1"/>
  <c r="BC869" i="1"/>
  <c r="BC864" i="1"/>
  <c r="BC858" i="1"/>
  <c r="BC853" i="1"/>
  <c r="BC848" i="1"/>
  <c r="BC851" i="1"/>
  <c r="AY859" i="1"/>
  <c r="BC859" i="1"/>
  <c r="AL852" i="1"/>
  <c r="AT860" i="1"/>
  <c r="AT861" i="1"/>
  <c r="AT859" i="1"/>
  <c r="AT863" i="1"/>
  <c r="AP857" i="1"/>
  <c r="AP865" i="1"/>
  <c r="BC850" i="1"/>
  <c r="BC857" i="1"/>
  <c r="BC865" i="1"/>
  <c r="AY848" i="1"/>
  <c r="AY854" i="1"/>
  <c r="AY862" i="1"/>
  <c r="AY869" i="1"/>
  <c r="AT846" i="1"/>
  <c r="AT864" i="1"/>
  <c r="AP860" i="1"/>
  <c r="AP854" i="1"/>
  <c r="AH850" i="1"/>
  <c r="AH848" i="1"/>
  <c r="AH846" i="1"/>
  <c r="AH852" i="1"/>
  <c r="AK847" i="1"/>
  <c r="AS850" i="1"/>
  <c r="AV851" i="1"/>
  <c r="AV861" i="1"/>
  <c r="AZ861" i="1"/>
  <c r="AZ857" i="1"/>
  <c r="AZ856" i="1"/>
  <c r="AI855" i="1"/>
  <c r="AM859" i="1"/>
  <c r="AQ859" i="1"/>
  <c r="AX848" i="1"/>
  <c r="AF851" i="1"/>
  <c r="AF864" i="1"/>
  <c r="AQ866" i="1"/>
  <c r="AM850" i="1"/>
  <c r="AM856" i="1"/>
  <c r="AM861" i="1"/>
  <c r="AM866" i="1"/>
  <c r="AI848" i="1"/>
  <c r="AI853" i="1"/>
  <c r="AI858" i="1"/>
  <c r="AI864" i="1"/>
  <c r="AH819" i="1"/>
  <c r="AR802" i="1"/>
  <c r="AN788" i="1"/>
  <c r="BB769" i="1"/>
  <c r="BB766" i="1"/>
  <c r="BB776" i="1"/>
  <c r="BB772" i="1"/>
  <c r="BB759" i="1"/>
  <c r="BB775" i="1"/>
  <c r="AX772" i="1"/>
  <c r="AX761" i="1"/>
  <c r="AX753" i="1"/>
  <c r="AX763" i="1"/>
  <c r="AX758" i="1"/>
  <c r="AX774" i="1"/>
  <c r="AT762" i="1"/>
  <c r="AT759" i="1"/>
  <c r="AT776" i="1"/>
  <c r="AT770" i="1"/>
  <c r="AT757" i="1"/>
  <c r="AT773" i="1"/>
  <c r="AP753" i="1"/>
  <c r="AP774" i="1"/>
  <c r="AP771" i="1"/>
  <c r="AP761" i="1"/>
  <c r="AP760" i="1"/>
  <c r="AP776" i="1"/>
  <c r="AL766" i="1"/>
  <c r="AL756" i="1"/>
  <c r="AL773" i="1"/>
  <c r="AL768" i="1"/>
  <c r="AL759" i="1"/>
  <c r="AL775" i="1"/>
  <c r="AH767" i="1"/>
  <c r="AH756" i="1"/>
  <c r="AH764" i="1"/>
  <c r="AH761" i="1"/>
  <c r="AH758" i="1"/>
  <c r="AH774" i="1"/>
  <c r="BD758" i="1"/>
  <c r="BD774" i="1"/>
  <c r="AZ766" i="1"/>
  <c r="AV758" i="1"/>
  <c r="AV774" i="1"/>
  <c r="AR766" i="1"/>
  <c r="AN758" i="1"/>
  <c r="AN774" i="1"/>
  <c r="AJ766" i="1"/>
  <c r="AF758" i="1"/>
  <c r="AF775" i="1"/>
  <c r="BB754" i="1"/>
  <c r="BB764" i="1"/>
  <c r="BB761" i="1"/>
  <c r="BB757" i="1"/>
  <c r="BB774" i="1"/>
  <c r="AX776" i="1"/>
  <c r="AX759" i="1"/>
  <c r="AX756" i="1"/>
  <c r="AX768" i="1"/>
  <c r="AX765" i="1"/>
  <c r="AT767" i="1"/>
  <c r="AT764" i="1"/>
  <c r="AT774" i="1"/>
  <c r="AT755" i="1"/>
  <c r="AT772" i="1"/>
  <c r="AP758" i="1"/>
  <c r="AP755" i="1"/>
  <c r="AP769" i="1"/>
  <c r="AP766" i="1"/>
  <c r="AP763" i="1"/>
  <c r="AL764" i="1"/>
  <c r="AL761" i="1"/>
  <c r="AL758" i="1"/>
  <c r="AL753" i="1"/>
  <c r="AL770" i="1"/>
  <c r="AH772" i="1"/>
  <c r="AH769" i="1"/>
  <c r="AH753" i="1"/>
  <c r="AH759" i="1"/>
  <c r="AH776" i="1"/>
  <c r="BD766" i="1"/>
  <c r="AZ758" i="1"/>
  <c r="AZ774" i="1"/>
  <c r="AV766" i="1"/>
  <c r="AR758" i="1"/>
  <c r="AR774" i="1"/>
  <c r="AN766" i="1"/>
  <c r="AJ758" i="1"/>
  <c r="AJ774" i="1"/>
  <c r="AF767" i="1"/>
  <c r="AH744" i="1"/>
  <c r="AH728" i="1"/>
  <c r="AH733" i="1"/>
  <c r="AH723" i="1"/>
  <c r="AH741" i="1"/>
  <c r="AH725" i="1"/>
  <c r="AH735" i="1"/>
  <c r="AH743" i="1"/>
  <c r="AH740" i="1"/>
  <c r="AH724" i="1"/>
  <c r="AH739" i="1"/>
  <c r="AH722" i="1"/>
  <c r="AH745" i="1"/>
  <c r="AH731" i="1"/>
  <c r="AH736" i="1"/>
  <c r="AH738" i="1"/>
  <c r="AH727" i="1"/>
  <c r="AH730" i="1"/>
  <c r="AL745" i="1"/>
  <c r="AL729" i="1"/>
  <c r="AL742" i="1"/>
  <c r="AL732" i="1"/>
  <c r="AL723" i="1"/>
  <c r="AL734" i="1"/>
  <c r="AL737" i="1"/>
  <c r="AL727" i="1"/>
  <c r="AL736" i="1"/>
  <c r="AL741" i="1"/>
  <c r="AL725" i="1"/>
  <c r="AL728" i="1"/>
  <c r="AL731" i="1"/>
  <c r="AL722" i="1"/>
  <c r="AL740" i="1"/>
  <c r="AL744" i="1"/>
  <c r="AL730" i="1"/>
  <c r="AL739" i="1"/>
  <c r="AP742" i="1"/>
  <c r="AP726" i="1"/>
  <c r="AP735" i="1"/>
  <c r="AP725" i="1"/>
  <c r="AP728" i="1"/>
  <c r="AP731" i="1"/>
  <c r="AP734" i="1"/>
  <c r="AP740" i="1"/>
  <c r="AP733" i="1"/>
  <c r="AP738" i="1"/>
  <c r="AP722" i="1"/>
  <c r="AP741" i="1"/>
  <c r="AP724" i="1"/>
  <c r="AP727" i="1"/>
  <c r="AP745" i="1"/>
  <c r="AP737" i="1"/>
  <c r="AP723" i="1"/>
  <c r="AP744" i="1"/>
  <c r="AT743" i="1"/>
  <c r="AT727" i="1"/>
  <c r="AT730" i="1"/>
  <c r="AT733" i="1"/>
  <c r="AT736" i="1"/>
  <c r="AT722" i="1"/>
  <c r="AT735" i="1"/>
  <c r="AT728" i="1"/>
  <c r="AT741" i="1"/>
  <c r="AT739" i="1"/>
  <c r="AT723" i="1"/>
  <c r="AT729" i="1"/>
  <c r="AT732" i="1"/>
  <c r="AT742" i="1"/>
  <c r="AT726" i="1"/>
  <c r="AT745" i="1"/>
  <c r="AT738" i="1"/>
  <c r="AT725" i="1"/>
  <c r="AX744" i="1"/>
  <c r="AX728" i="1"/>
  <c r="AX737" i="1"/>
  <c r="AX742" i="1"/>
  <c r="AX725" i="1"/>
  <c r="AX729" i="1"/>
  <c r="AX739" i="1"/>
  <c r="AX731" i="1"/>
  <c r="AX740" i="1"/>
  <c r="AX724" i="1"/>
  <c r="AX723" i="1"/>
  <c r="AX741" i="1"/>
  <c r="AX745" i="1"/>
  <c r="AX735" i="1"/>
  <c r="AX736" i="1"/>
  <c r="AX722" i="1"/>
  <c r="AX727" i="1"/>
  <c r="AX734" i="1"/>
  <c r="BB745" i="1"/>
  <c r="BB729" i="1"/>
  <c r="BB730" i="1"/>
  <c r="BB724" i="1"/>
  <c r="BB727" i="1"/>
  <c r="BB738" i="1"/>
  <c r="BB737" i="1"/>
  <c r="BB722" i="1"/>
  <c r="BB740" i="1"/>
  <c r="BB741" i="1"/>
  <c r="BB725" i="1"/>
  <c r="BB736" i="1"/>
  <c r="BB723" i="1"/>
  <c r="BB726" i="1"/>
  <c r="BB744" i="1"/>
  <c r="BB732" i="1"/>
  <c r="BB735" i="1"/>
  <c r="BB743" i="1"/>
  <c r="BC745" i="1"/>
  <c r="BC723" i="1"/>
  <c r="BC740" i="1"/>
  <c r="AY729" i="1"/>
  <c r="AY727" i="1"/>
  <c r="AU743" i="1"/>
  <c r="AU732" i="1"/>
  <c r="AQ730" i="1"/>
  <c r="AQ724" i="1"/>
  <c r="AM741" i="1"/>
  <c r="AM733" i="1"/>
  <c r="AM740" i="1"/>
  <c r="AI724" i="1"/>
  <c r="AI727" i="1"/>
  <c r="BC742" i="1"/>
  <c r="BC737" i="1"/>
  <c r="AY744" i="1"/>
  <c r="AU744" i="1"/>
  <c r="AQ731" i="1"/>
  <c r="AM743" i="1"/>
  <c r="AM734" i="1"/>
  <c r="AI726" i="1"/>
  <c r="AF691" i="1"/>
  <c r="AN713" i="1"/>
  <c r="AV691" i="1"/>
  <c r="AZ707" i="1"/>
  <c r="BD698" i="1"/>
  <c r="AN709" i="1"/>
  <c r="AJ706" i="1"/>
  <c r="BB692" i="1"/>
  <c r="BB696" i="1"/>
  <c r="BB700" i="1"/>
  <c r="BB704" i="1"/>
  <c r="BB708" i="1"/>
  <c r="BB712" i="1"/>
  <c r="AX692" i="1"/>
  <c r="AX696" i="1"/>
  <c r="AX700" i="1"/>
  <c r="AX704" i="1"/>
  <c r="AX708" i="1"/>
  <c r="AX712" i="1"/>
  <c r="AT692" i="1"/>
  <c r="AT696" i="1"/>
  <c r="AT700" i="1"/>
  <c r="AT704" i="1"/>
  <c r="AT708" i="1"/>
  <c r="AT712" i="1"/>
  <c r="AP692" i="1"/>
  <c r="AP696" i="1"/>
  <c r="AP700" i="1"/>
  <c r="AP704" i="1"/>
  <c r="AP708" i="1"/>
  <c r="AP712" i="1"/>
  <c r="AL692" i="1"/>
  <c r="AL696" i="1"/>
  <c r="AL700" i="1"/>
  <c r="AL704" i="1"/>
  <c r="AL708" i="1"/>
  <c r="AL712" i="1"/>
  <c r="AH692" i="1"/>
  <c r="AH696" i="1"/>
  <c r="AH700" i="1"/>
  <c r="AH704" i="1"/>
  <c r="AH708" i="1"/>
  <c r="AH712" i="1"/>
  <c r="BB694" i="1"/>
  <c r="BB698" i="1"/>
  <c r="BB702" i="1"/>
  <c r="BB706" i="1"/>
  <c r="BB710" i="1"/>
  <c r="AX694" i="1"/>
  <c r="AX698" i="1"/>
  <c r="AX702" i="1"/>
  <c r="AX706" i="1"/>
  <c r="AX710" i="1"/>
  <c r="AT694" i="1"/>
  <c r="AT698" i="1"/>
  <c r="AT702" i="1"/>
  <c r="AT706" i="1"/>
  <c r="AT710" i="1"/>
  <c r="AP694" i="1"/>
  <c r="AP698" i="1"/>
  <c r="AP702" i="1"/>
  <c r="AP706" i="1"/>
  <c r="AP710" i="1"/>
  <c r="AL694" i="1"/>
  <c r="AL698" i="1"/>
  <c r="AL702" i="1"/>
  <c r="AL706" i="1"/>
  <c r="AL710" i="1"/>
  <c r="AH694" i="1"/>
  <c r="AH698" i="1"/>
  <c r="AH702" i="1"/>
  <c r="AH706" i="1"/>
  <c r="AH710" i="1"/>
  <c r="BE709" i="1"/>
  <c r="BE707" i="1"/>
  <c r="BE702" i="1"/>
  <c r="BE713" i="1"/>
  <c r="BE704" i="1"/>
  <c r="BA696" i="1"/>
  <c r="BA714" i="1"/>
  <c r="BA709" i="1"/>
  <c r="BA695" i="1"/>
  <c r="AW691" i="1"/>
  <c r="AW709" i="1"/>
  <c r="AW701" i="1"/>
  <c r="AW712" i="1"/>
  <c r="AW706" i="1"/>
  <c r="AS712" i="1"/>
  <c r="AS695" i="1"/>
  <c r="AS707" i="1"/>
  <c r="AS697" i="1"/>
  <c r="AO705" i="1"/>
  <c r="AO703" i="1"/>
  <c r="AO714" i="1"/>
  <c r="AO710" i="1"/>
  <c r="AO704" i="1"/>
  <c r="AK692" i="1"/>
  <c r="AK714" i="1"/>
  <c r="AK705" i="1"/>
  <c r="AK695" i="1"/>
  <c r="AG704" i="1"/>
  <c r="AG697" i="1"/>
  <c r="AG708" i="1"/>
  <c r="BD664" i="1"/>
  <c r="BD662" i="1"/>
  <c r="BD678" i="1"/>
  <c r="BD669" i="1"/>
  <c r="BD675" i="1"/>
  <c r="AZ673" i="1"/>
  <c r="AZ664" i="1"/>
  <c r="AZ660" i="1"/>
  <c r="AZ666" i="1"/>
  <c r="AV678" i="1"/>
  <c r="AV676" i="1"/>
  <c r="AV671" i="1"/>
  <c r="AV682" i="1"/>
  <c r="AV673" i="1"/>
  <c r="AR665" i="1"/>
  <c r="AR683" i="1"/>
  <c r="AR678" i="1"/>
  <c r="AR664" i="1"/>
  <c r="AN660" i="1"/>
  <c r="AN678" i="1"/>
  <c r="AN670" i="1"/>
  <c r="AN681" i="1"/>
  <c r="AN675" i="1"/>
  <c r="AJ681" i="1"/>
  <c r="AJ664" i="1"/>
  <c r="AJ676" i="1"/>
  <c r="AJ666" i="1"/>
  <c r="AF674" i="1"/>
  <c r="AF672" i="1"/>
  <c r="AF683" i="1"/>
  <c r="AF679" i="1"/>
  <c r="AF673" i="1"/>
  <c r="BB677" i="1"/>
  <c r="BB674" i="1"/>
  <c r="BB671" i="1"/>
  <c r="BB681" i="1"/>
  <c r="BB664" i="1"/>
  <c r="BB680" i="1"/>
  <c r="AX668" i="1"/>
  <c r="AX665" i="1"/>
  <c r="AX662" i="1"/>
  <c r="AX672" i="1"/>
  <c r="AX667" i="1"/>
  <c r="AX683" i="1"/>
  <c r="AT671" i="1"/>
  <c r="AT661" i="1"/>
  <c r="AT683" i="1"/>
  <c r="AT679" i="1"/>
  <c r="AT666" i="1"/>
  <c r="AT682" i="1"/>
  <c r="AP662" i="1"/>
  <c r="AP683" i="1"/>
  <c r="AP660" i="1"/>
  <c r="AP670" i="1"/>
  <c r="AP665" i="1"/>
  <c r="AP681" i="1"/>
  <c r="AL669" i="1"/>
  <c r="AL666" i="1"/>
  <c r="AL683" i="1"/>
  <c r="AL677" i="1"/>
  <c r="AL664" i="1"/>
  <c r="AL680" i="1"/>
  <c r="AH676" i="1"/>
  <c r="AH665" i="1"/>
  <c r="AH662" i="1"/>
  <c r="AH668" i="1"/>
  <c r="AH667" i="1"/>
  <c r="AH683" i="1"/>
  <c r="BD660" i="1"/>
  <c r="BD682" i="1"/>
  <c r="BD673" i="1"/>
  <c r="AZ683" i="1"/>
  <c r="AZ668" i="1"/>
  <c r="AZ680" i="1"/>
  <c r="AZ676" i="1"/>
  <c r="AV674" i="1"/>
  <c r="AV664" i="1"/>
  <c r="AV666" i="1"/>
  <c r="AR669" i="1"/>
  <c r="AR667" i="1"/>
  <c r="AR663" i="1"/>
  <c r="AR674" i="1"/>
  <c r="AN676" i="1"/>
  <c r="AN674" i="1"/>
  <c r="AN665" i="1"/>
  <c r="AJ683" i="1"/>
  <c r="AJ668" i="1"/>
  <c r="AJ661" i="1"/>
  <c r="AJ672" i="1"/>
  <c r="AF670" i="1"/>
  <c r="AF667" i="1"/>
  <c r="AF663" i="1"/>
  <c r="BB662" i="1"/>
  <c r="BB679" i="1"/>
  <c r="BB669" i="1"/>
  <c r="BB666" i="1"/>
  <c r="BB683" i="1"/>
  <c r="AX681" i="1"/>
  <c r="AX670" i="1"/>
  <c r="AX660" i="1"/>
  <c r="AX677" i="1"/>
  <c r="AX674" i="1"/>
  <c r="AT676" i="1"/>
  <c r="AT673" i="1"/>
  <c r="AT668" i="1"/>
  <c r="AT664" i="1"/>
  <c r="AT681" i="1"/>
  <c r="AP667" i="1"/>
  <c r="AP664" i="1"/>
  <c r="AP679" i="1"/>
  <c r="AP675" i="1"/>
  <c r="AP672" i="1"/>
  <c r="AL674" i="1"/>
  <c r="AL671" i="1"/>
  <c r="AL681" i="1"/>
  <c r="AL662" i="1"/>
  <c r="AL679" i="1"/>
  <c r="AH681" i="1"/>
  <c r="AH678" i="1"/>
  <c r="AH660" i="1"/>
  <c r="AH673" i="1"/>
  <c r="AH670" i="1"/>
  <c r="AI650" i="1"/>
  <c r="AI646" i="1"/>
  <c r="AI642" i="1"/>
  <c r="AI638" i="1"/>
  <c r="AI634" i="1"/>
  <c r="AI630" i="1"/>
  <c r="AI649" i="1"/>
  <c r="AI645" i="1"/>
  <c r="AI641" i="1"/>
  <c r="AI637" i="1"/>
  <c r="AI633" i="1"/>
  <c r="AI629" i="1"/>
  <c r="AM650" i="1"/>
  <c r="AM646" i="1"/>
  <c r="AM642" i="1"/>
  <c r="AM638" i="1"/>
  <c r="AM634" i="1"/>
  <c r="AM630" i="1"/>
  <c r="AM649" i="1"/>
  <c r="AM645" i="1"/>
  <c r="AM641" i="1"/>
  <c r="AM637" i="1"/>
  <c r="AM633" i="1"/>
  <c r="AM629" i="1"/>
  <c r="AQ650" i="1"/>
  <c r="AQ646" i="1"/>
  <c r="AQ642" i="1"/>
  <c r="AQ638" i="1"/>
  <c r="AQ634" i="1"/>
  <c r="AQ630" i="1"/>
  <c r="AU650" i="1"/>
  <c r="AU646" i="1"/>
  <c r="AU642" i="1"/>
  <c r="AU638" i="1"/>
  <c r="AU634" i="1"/>
  <c r="AU630" i="1"/>
  <c r="AY650" i="1"/>
  <c r="AY646" i="1"/>
  <c r="AY642" i="1"/>
  <c r="AY638" i="1"/>
  <c r="AY634" i="1"/>
  <c r="AY630" i="1"/>
  <c r="BC649" i="1"/>
  <c r="BC645" i="1"/>
  <c r="BC641" i="1"/>
  <c r="BC637" i="1"/>
  <c r="BC633" i="1"/>
  <c r="BC629" i="1"/>
  <c r="BC652" i="1"/>
  <c r="BC634" i="1"/>
  <c r="BC639" i="1"/>
  <c r="BC644" i="1"/>
  <c r="BC650" i="1"/>
  <c r="AY632" i="1"/>
  <c r="AY637" i="1"/>
  <c r="AY643" i="1"/>
  <c r="AY648" i="1"/>
  <c r="AU629" i="1"/>
  <c r="AU635" i="1"/>
  <c r="AU640" i="1"/>
  <c r="AU645" i="1"/>
  <c r="AU651" i="1"/>
  <c r="AQ632" i="1"/>
  <c r="AQ637" i="1"/>
  <c r="AQ643" i="1"/>
  <c r="AQ648" i="1"/>
  <c r="AM631" i="1"/>
  <c r="AM639" i="1"/>
  <c r="AM647" i="1"/>
  <c r="AI631" i="1"/>
  <c r="AI639" i="1"/>
  <c r="AI647" i="1"/>
  <c r="BC630" i="1"/>
  <c r="BC635" i="1"/>
  <c r="BC640" i="1"/>
  <c r="BC646" i="1"/>
  <c r="BC651" i="1"/>
  <c r="AY633" i="1"/>
  <c r="AY639" i="1"/>
  <c r="AY644" i="1"/>
  <c r="AY649" i="1"/>
  <c r="AU631" i="1"/>
  <c r="AU636" i="1"/>
  <c r="AU641" i="1"/>
  <c r="AU647" i="1"/>
  <c r="AU652" i="1"/>
  <c r="AQ633" i="1"/>
  <c r="AQ639" i="1"/>
  <c r="AQ644" i="1"/>
  <c r="AQ649" i="1"/>
  <c r="AM632" i="1"/>
  <c r="AM640" i="1"/>
  <c r="AM648" i="1"/>
  <c r="AI632" i="1"/>
  <c r="AI640" i="1"/>
  <c r="AI648" i="1"/>
  <c r="BC631" i="1"/>
  <c r="BC636" i="1"/>
  <c r="BC642" i="1"/>
  <c r="BC647" i="1"/>
  <c r="AY629" i="1"/>
  <c r="AY635" i="1"/>
  <c r="AY640" i="1"/>
  <c r="AY645" i="1"/>
  <c r="AY651" i="1"/>
  <c r="AU632" i="1"/>
  <c r="AU637" i="1"/>
  <c r="AU643" i="1"/>
  <c r="AU648" i="1"/>
  <c r="AQ629" i="1"/>
  <c r="AQ635" i="1"/>
  <c r="AQ640" i="1"/>
  <c r="AQ645" i="1"/>
  <c r="AQ651" i="1"/>
  <c r="AM635" i="1"/>
  <c r="AM643" i="1"/>
  <c r="AM651" i="1"/>
  <c r="AI635" i="1"/>
  <c r="AI643" i="1"/>
  <c r="AI651" i="1"/>
  <c r="AH645" i="1"/>
  <c r="AH649" i="1"/>
  <c r="AH644" i="1"/>
  <c r="AH638" i="1"/>
  <c r="AL646" i="1"/>
  <c r="AL650" i="1"/>
  <c r="AL641" i="1"/>
  <c r="AL639" i="1"/>
  <c r="AP647" i="1"/>
  <c r="AP651" i="1"/>
  <c r="AP642" i="1"/>
  <c r="AP640" i="1"/>
  <c r="AT648" i="1"/>
  <c r="AT652" i="1"/>
  <c r="AT643" i="1"/>
  <c r="AT641" i="1"/>
  <c r="AX645" i="1"/>
  <c r="AX649" i="1"/>
  <c r="AX644" i="1"/>
  <c r="AX642" i="1"/>
  <c r="BB646" i="1"/>
  <c r="BB650" i="1"/>
  <c r="BB641" i="1"/>
  <c r="BB643" i="1"/>
  <c r="BD613" i="1"/>
  <c r="BD619" i="1"/>
  <c r="AZ611" i="1"/>
  <c r="AZ616" i="1"/>
  <c r="AV608" i="1"/>
  <c r="AV613" i="1"/>
  <c r="AR605" i="1"/>
  <c r="AR611" i="1"/>
  <c r="AN603" i="1"/>
  <c r="AN608" i="1"/>
  <c r="AJ600" i="1"/>
  <c r="AJ605" i="1"/>
  <c r="AJ621" i="1"/>
  <c r="BD599" i="1"/>
  <c r="BD615" i="1"/>
  <c r="BD620" i="1"/>
  <c r="AZ612" i="1"/>
  <c r="AZ617" i="1"/>
  <c r="AV609" i="1"/>
  <c r="AV615" i="1"/>
  <c r="AR607" i="1"/>
  <c r="AR612" i="1"/>
  <c r="AN604" i="1"/>
  <c r="AN609" i="1"/>
  <c r="AJ601" i="1"/>
  <c r="AJ607" i="1"/>
  <c r="AF620" i="1"/>
  <c r="BD600" i="1"/>
  <c r="BD616" i="1"/>
  <c r="BD621" i="1"/>
  <c r="AZ613" i="1"/>
  <c r="AZ619" i="1"/>
  <c r="AV611" i="1"/>
  <c r="AV616" i="1"/>
  <c r="AR608" i="1"/>
  <c r="AR613" i="1"/>
  <c r="AN605" i="1"/>
  <c r="AN611" i="1"/>
  <c r="AJ603" i="1"/>
  <c r="AJ608" i="1"/>
  <c r="AF621" i="1"/>
  <c r="BB580" i="1"/>
  <c r="AX569" i="1"/>
  <c r="AP584" i="1"/>
  <c r="AL576" i="1"/>
  <c r="AH569" i="1"/>
  <c r="AX567" i="1"/>
  <c r="AT586" i="1"/>
  <c r="AP571" i="1"/>
  <c r="AH571" i="1"/>
  <c r="AQ587" i="1"/>
  <c r="AM579" i="1"/>
  <c r="AX590" i="1"/>
  <c r="AP568" i="1"/>
  <c r="AL569" i="1"/>
  <c r="BD540" i="1"/>
  <c r="BD552" i="1"/>
  <c r="BD549" i="1"/>
  <c r="BD558" i="1"/>
  <c r="AZ546" i="1"/>
  <c r="AZ548" i="1"/>
  <c r="AZ557" i="1"/>
  <c r="AV545" i="1"/>
  <c r="AV551" i="1"/>
  <c r="AV556" i="1"/>
  <c r="AR557" i="1"/>
  <c r="AR543" i="1"/>
  <c r="AN536" i="1"/>
  <c r="AN556" i="1"/>
  <c r="AN558" i="1"/>
  <c r="AJ550" i="1"/>
  <c r="AJ548" i="1"/>
  <c r="AJ557" i="1"/>
  <c r="AF549" i="1"/>
  <c r="AF551" i="1"/>
  <c r="AF556" i="1"/>
  <c r="BD543" i="1"/>
  <c r="BD548" i="1"/>
  <c r="BD555" i="1"/>
  <c r="BD537" i="1"/>
  <c r="BD553" i="1"/>
  <c r="BD546" i="1"/>
  <c r="AZ542" i="1"/>
  <c r="AZ547" i="1"/>
  <c r="AZ554" i="1"/>
  <c r="AZ536" i="1"/>
  <c r="AZ552" i="1"/>
  <c r="AZ545" i="1"/>
  <c r="AV541" i="1"/>
  <c r="AV546" i="1"/>
  <c r="AV553" i="1"/>
  <c r="AV539" i="1"/>
  <c r="AV555" i="1"/>
  <c r="AV544" i="1"/>
  <c r="AR540" i="1"/>
  <c r="AR545" i="1"/>
  <c r="AR552" i="1"/>
  <c r="AR538" i="1"/>
  <c r="AR554" i="1"/>
  <c r="AR547" i="1"/>
  <c r="AN539" i="1"/>
  <c r="AN544" i="1"/>
  <c r="AN559" i="1"/>
  <c r="AN537" i="1"/>
  <c r="AN553" i="1"/>
  <c r="AN546" i="1"/>
  <c r="AJ538" i="1"/>
  <c r="AJ551" i="1"/>
  <c r="AJ558" i="1"/>
  <c r="AJ536" i="1"/>
  <c r="AJ552" i="1"/>
  <c r="AJ545" i="1"/>
  <c r="AF537" i="1"/>
  <c r="AF550" i="1"/>
  <c r="AF557" i="1"/>
  <c r="AF539" i="1"/>
  <c r="AF555" i="1"/>
  <c r="AF544" i="1"/>
  <c r="BD547" i="1"/>
  <c r="BD542" i="1"/>
  <c r="AZ539" i="1"/>
  <c r="AZ559" i="1"/>
  <c r="AZ541" i="1"/>
  <c r="AV538" i="1"/>
  <c r="AV558" i="1"/>
  <c r="AV540" i="1"/>
  <c r="AR537" i="1"/>
  <c r="AR544" i="1"/>
  <c r="AR550" i="1"/>
  <c r="AR559" i="1"/>
  <c r="AN551" i="1"/>
  <c r="AN549" i="1"/>
  <c r="AN542" i="1"/>
  <c r="AJ543" i="1"/>
  <c r="AJ555" i="1"/>
  <c r="AJ541" i="1"/>
  <c r="AF542" i="1"/>
  <c r="AF554" i="1"/>
  <c r="AF540" i="1"/>
  <c r="BD551" i="1"/>
  <c r="BD556" i="1"/>
  <c r="BD536" i="1"/>
  <c r="BD541" i="1"/>
  <c r="BD557" i="1"/>
  <c r="AZ550" i="1"/>
  <c r="AZ555" i="1"/>
  <c r="AZ543" i="1"/>
  <c r="AZ540" i="1"/>
  <c r="AZ556" i="1"/>
  <c r="AV549" i="1"/>
  <c r="AV554" i="1"/>
  <c r="AV542" i="1"/>
  <c r="AV543" i="1"/>
  <c r="AV559" i="1"/>
  <c r="AR548" i="1"/>
  <c r="AR553" i="1"/>
  <c r="AR541" i="1"/>
  <c r="AR542" i="1"/>
  <c r="AR558" i="1"/>
  <c r="AN547" i="1"/>
  <c r="AN552" i="1"/>
  <c r="AN540" i="1"/>
  <c r="AN541" i="1"/>
  <c r="AN557" i="1"/>
  <c r="AJ546" i="1"/>
  <c r="AJ559" i="1"/>
  <c r="AJ539" i="1"/>
  <c r="AJ540" i="1"/>
  <c r="AJ556" i="1"/>
  <c r="AF545" i="1"/>
  <c r="AF558" i="1"/>
  <c r="AF538" i="1"/>
  <c r="AF543" i="1"/>
  <c r="AF559" i="1"/>
  <c r="BB522" i="1"/>
  <c r="BB515" i="1"/>
  <c r="BB505" i="1"/>
  <c r="AX521" i="1"/>
  <c r="AX514" i="1"/>
  <c r="AX508" i="1"/>
  <c r="AT528" i="1"/>
  <c r="AT513" i="1"/>
  <c r="AT507" i="1"/>
  <c r="AP527" i="1"/>
  <c r="AP520" i="1"/>
  <c r="AP506" i="1"/>
  <c r="AL526" i="1"/>
  <c r="AL519" i="1"/>
  <c r="AL505" i="1"/>
  <c r="AH525" i="1"/>
  <c r="AH518" i="1"/>
  <c r="AH508" i="1"/>
  <c r="AN511" i="1"/>
  <c r="BB510" i="1"/>
  <c r="BB516" i="1"/>
  <c r="BB521" i="1"/>
  <c r="AX509" i="1"/>
  <c r="AX515" i="1"/>
  <c r="AX524" i="1"/>
  <c r="AT508" i="1"/>
  <c r="AT514" i="1"/>
  <c r="AT523" i="1"/>
  <c r="AP507" i="1"/>
  <c r="AP513" i="1"/>
  <c r="AP522" i="1"/>
  <c r="AL506" i="1"/>
  <c r="AL516" i="1"/>
  <c r="AL521" i="1"/>
  <c r="AH505" i="1"/>
  <c r="AH515" i="1"/>
  <c r="AH524" i="1"/>
  <c r="AZ521" i="1"/>
  <c r="AF509" i="1"/>
  <c r="AF494" i="1"/>
  <c r="AF490" i="1"/>
  <c r="AF486" i="1"/>
  <c r="AF482" i="1"/>
  <c r="AF478" i="1"/>
  <c r="AF474" i="1"/>
  <c r="AF497" i="1"/>
  <c r="AF493" i="1"/>
  <c r="AF489" i="1"/>
  <c r="AF485" i="1"/>
  <c r="AF481" i="1"/>
  <c r="AF477" i="1"/>
  <c r="AF496" i="1"/>
  <c r="AF492" i="1"/>
  <c r="AF488" i="1"/>
  <c r="AF484" i="1"/>
  <c r="AF480" i="1"/>
  <c r="AF476" i="1"/>
  <c r="AJ494" i="1"/>
  <c r="AJ490" i="1"/>
  <c r="AJ486" i="1"/>
  <c r="AJ482" i="1"/>
  <c r="AJ478" i="1"/>
  <c r="AJ474" i="1"/>
  <c r="AJ497" i="1"/>
  <c r="AJ493" i="1"/>
  <c r="AJ489" i="1"/>
  <c r="AJ485" i="1"/>
  <c r="AJ481" i="1"/>
  <c r="AJ477" i="1"/>
  <c r="AJ496" i="1"/>
  <c r="AJ492" i="1"/>
  <c r="AJ488" i="1"/>
  <c r="AJ484" i="1"/>
  <c r="AJ480" i="1"/>
  <c r="AJ476" i="1"/>
  <c r="AN494" i="1"/>
  <c r="AN490" i="1"/>
  <c r="AN486" i="1"/>
  <c r="AN482" i="1"/>
  <c r="AN478" i="1"/>
  <c r="AN474" i="1"/>
  <c r="AN497" i="1"/>
  <c r="AN493" i="1"/>
  <c r="AN489" i="1"/>
  <c r="AN485" i="1"/>
  <c r="AN481" i="1"/>
  <c r="AN477" i="1"/>
  <c r="AN496" i="1"/>
  <c r="AN492" i="1"/>
  <c r="AN488" i="1"/>
  <c r="AN484" i="1"/>
  <c r="AN480" i="1"/>
  <c r="AN476" i="1"/>
  <c r="AR494" i="1"/>
  <c r="AR490" i="1"/>
  <c r="AR486" i="1"/>
  <c r="AR482" i="1"/>
  <c r="AR478" i="1"/>
  <c r="AR474" i="1"/>
  <c r="AR497" i="1"/>
  <c r="AR493" i="1"/>
  <c r="AR489" i="1"/>
  <c r="AR485" i="1"/>
  <c r="AR481" i="1"/>
  <c r="AR477" i="1"/>
  <c r="AR496" i="1"/>
  <c r="AR492" i="1"/>
  <c r="AR488" i="1"/>
  <c r="AR484" i="1"/>
  <c r="AR480" i="1"/>
  <c r="AR476" i="1"/>
  <c r="AV494" i="1"/>
  <c r="AV490" i="1"/>
  <c r="AV486" i="1"/>
  <c r="AV482" i="1"/>
  <c r="AV478" i="1"/>
  <c r="AV474" i="1"/>
  <c r="AV497" i="1"/>
  <c r="AV493" i="1"/>
  <c r="AV489" i="1"/>
  <c r="AV485" i="1"/>
  <c r="AV481" i="1"/>
  <c r="AV477" i="1"/>
  <c r="AV496" i="1"/>
  <c r="AV492" i="1"/>
  <c r="AV488" i="1"/>
  <c r="AV484" i="1"/>
  <c r="AV480" i="1"/>
  <c r="AV476" i="1"/>
  <c r="AZ494" i="1"/>
  <c r="AZ490" i="1"/>
  <c r="AZ486" i="1"/>
  <c r="AZ482" i="1"/>
  <c r="AZ478" i="1"/>
  <c r="AZ474" i="1"/>
  <c r="AZ497" i="1"/>
  <c r="AZ493" i="1"/>
  <c r="AZ489" i="1"/>
  <c r="AZ496" i="1"/>
  <c r="AZ492" i="1"/>
  <c r="AZ488" i="1"/>
  <c r="AZ484" i="1"/>
  <c r="AZ480" i="1"/>
  <c r="AZ476" i="1"/>
  <c r="BD494" i="1"/>
  <c r="BD490" i="1"/>
  <c r="BD486" i="1"/>
  <c r="BD482" i="1"/>
  <c r="BD478" i="1"/>
  <c r="BD474" i="1"/>
  <c r="BD496" i="1"/>
  <c r="BD492" i="1"/>
  <c r="BD488" i="1"/>
  <c r="BD484" i="1"/>
  <c r="BD480" i="1"/>
  <c r="BD476" i="1"/>
  <c r="BD475" i="1"/>
  <c r="BD483" i="1"/>
  <c r="BD491" i="1"/>
  <c r="AZ475" i="1"/>
  <c r="AZ483" i="1"/>
  <c r="AZ495" i="1"/>
  <c r="AV487" i="1"/>
  <c r="AR479" i="1"/>
  <c r="AR495" i="1"/>
  <c r="AN487" i="1"/>
  <c r="AJ479" i="1"/>
  <c r="AJ495" i="1"/>
  <c r="AF487" i="1"/>
  <c r="BD477" i="1"/>
  <c r="BD485" i="1"/>
  <c r="BD493" i="1"/>
  <c r="AZ477" i="1"/>
  <c r="AZ485" i="1"/>
  <c r="AV475" i="1"/>
  <c r="AV491" i="1"/>
  <c r="AR483" i="1"/>
  <c r="AN475" i="1"/>
  <c r="AN491" i="1"/>
  <c r="AJ483" i="1"/>
  <c r="AF475" i="1"/>
  <c r="AF491" i="1"/>
  <c r="BD479" i="1"/>
  <c r="BD487" i="1"/>
  <c r="BD495" i="1"/>
  <c r="AZ479" i="1"/>
  <c r="AZ487" i="1"/>
  <c r="AV479" i="1"/>
  <c r="AV495" i="1"/>
  <c r="AR487" i="1"/>
  <c r="AN479" i="1"/>
  <c r="AN495" i="1"/>
  <c r="AJ487" i="1"/>
  <c r="AF479" i="1"/>
  <c r="AF495" i="1"/>
  <c r="BB485" i="1"/>
  <c r="BB479" i="1"/>
  <c r="AX496" i="1"/>
  <c r="AT490" i="1"/>
  <c r="AP490" i="1"/>
  <c r="AL481" i="1"/>
  <c r="AH475" i="1"/>
  <c r="AH486" i="1"/>
  <c r="AX487" i="1"/>
  <c r="AX453" i="1"/>
  <c r="AX446" i="1"/>
  <c r="AP465" i="1"/>
  <c r="AL458" i="1"/>
  <c r="AH457" i="1"/>
  <c r="AH450" i="1"/>
  <c r="AH463" i="1"/>
  <c r="BB450" i="1"/>
  <c r="AX461" i="1"/>
  <c r="AX451" i="1"/>
  <c r="AX444" i="1"/>
  <c r="AT459" i="1"/>
  <c r="AP459" i="1"/>
  <c r="AP453" i="1"/>
  <c r="AP446" i="1"/>
  <c r="AL446" i="1"/>
  <c r="AH465" i="1"/>
  <c r="AH445" i="1"/>
  <c r="AH458" i="1"/>
  <c r="AH451" i="1"/>
  <c r="AH444" i="1"/>
  <c r="AH460" i="1"/>
  <c r="BC461" i="1"/>
  <c r="BC448" i="1"/>
  <c r="AY452" i="1"/>
  <c r="AY462" i="1"/>
  <c r="AU444" i="1"/>
  <c r="AU457" i="1"/>
  <c r="AQ446" i="1"/>
  <c r="AQ463" i="1"/>
  <c r="AQ465" i="1"/>
  <c r="AM465" i="1"/>
  <c r="AM448" i="1"/>
  <c r="BB459" i="1"/>
  <c r="AX447" i="1"/>
  <c r="AX456" i="1"/>
  <c r="AT455" i="1"/>
  <c r="AP464" i="1"/>
  <c r="AH462" i="1"/>
  <c r="AH447" i="1"/>
  <c r="AH456" i="1"/>
  <c r="BB456" i="1"/>
  <c r="AX457" i="1"/>
  <c r="AX462" i="1"/>
  <c r="AT456" i="1"/>
  <c r="AP448" i="1"/>
  <c r="AP457" i="1"/>
  <c r="AP450" i="1"/>
  <c r="AH446" i="1"/>
  <c r="AH453" i="1"/>
  <c r="AH466" i="1"/>
  <c r="AH455" i="1"/>
  <c r="AH448" i="1"/>
  <c r="BC449" i="1"/>
  <c r="BC466" i="1"/>
  <c r="AY460" i="1"/>
  <c r="AU451" i="1"/>
  <c r="AQ443" i="1"/>
  <c r="AM445" i="1"/>
  <c r="AM462" i="1"/>
  <c r="AF435" i="1"/>
  <c r="AJ433" i="1"/>
  <c r="AJ412" i="1"/>
  <c r="AN421" i="1"/>
  <c r="AN428" i="1"/>
  <c r="AN412" i="1"/>
  <c r="AN434" i="1"/>
  <c r="AN427" i="1"/>
  <c r="AN414" i="1"/>
  <c r="AN433" i="1"/>
  <c r="AN417" i="1"/>
  <c r="AN424" i="1"/>
  <c r="AN431" i="1"/>
  <c r="AN426" i="1"/>
  <c r="AN419" i="1"/>
  <c r="AN429" i="1"/>
  <c r="AN413" i="1"/>
  <c r="AN420" i="1"/>
  <c r="AN423" i="1"/>
  <c r="AN418" i="1"/>
  <c r="AN430" i="1"/>
  <c r="AR422" i="1"/>
  <c r="AR429" i="1"/>
  <c r="AR413" i="1"/>
  <c r="AR435" i="1"/>
  <c r="AR420" i="1"/>
  <c r="AR415" i="1"/>
  <c r="AR434" i="1"/>
  <c r="AR418" i="1"/>
  <c r="AR425" i="1"/>
  <c r="AR432" i="1"/>
  <c r="AR427" i="1"/>
  <c r="AR412" i="1"/>
  <c r="AR430" i="1"/>
  <c r="AV423" i="1"/>
  <c r="AV430" i="1"/>
  <c r="AV414" i="1"/>
  <c r="AV428" i="1"/>
  <c r="AV421" i="1"/>
  <c r="AV416" i="1"/>
  <c r="AV435" i="1"/>
  <c r="AV419" i="1"/>
  <c r="AV426" i="1"/>
  <c r="AV433" i="1"/>
  <c r="AV420" i="1"/>
  <c r="AV413" i="1"/>
  <c r="AZ420" i="1"/>
  <c r="AZ431" i="1"/>
  <c r="AZ415" i="1"/>
  <c r="AZ429" i="1"/>
  <c r="AZ422" i="1"/>
  <c r="AZ417" i="1"/>
  <c r="AZ432" i="1"/>
  <c r="AZ416" i="1"/>
  <c r="AZ427" i="1"/>
  <c r="AZ434" i="1"/>
  <c r="AZ421" i="1"/>
  <c r="AZ414" i="1"/>
  <c r="BD421" i="1"/>
  <c r="BD428" i="1"/>
  <c r="BD412" i="1"/>
  <c r="BD430" i="1"/>
  <c r="BD423" i="1"/>
  <c r="BD418" i="1"/>
  <c r="BD433" i="1"/>
  <c r="BD417" i="1"/>
  <c r="BD424" i="1"/>
  <c r="BD435" i="1"/>
  <c r="BD422" i="1"/>
  <c r="BD415" i="1"/>
  <c r="BD434" i="1"/>
  <c r="BD427" i="1"/>
  <c r="BD413" i="1"/>
  <c r="AZ433" i="1"/>
  <c r="AZ426" i="1"/>
  <c r="AZ412" i="1"/>
  <c r="AV432" i="1"/>
  <c r="AV425" i="1"/>
  <c r="AV415" i="1"/>
  <c r="AR431" i="1"/>
  <c r="AR424" i="1"/>
  <c r="AR414" i="1"/>
  <c r="AN415" i="1"/>
  <c r="AJ435" i="1"/>
  <c r="BD431" i="1"/>
  <c r="BD416" i="1"/>
  <c r="BD425" i="1"/>
  <c r="AZ430" i="1"/>
  <c r="AZ419" i="1"/>
  <c r="AZ424" i="1"/>
  <c r="AV429" i="1"/>
  <c r="AV418" i="1"/>
  <c r="AV427" i="1"/>
  <c r="AR428" i="1"/>
  <c r="AR417" i="1"/>
  <c r="AR426" i="1"/>
  <c r="AN416" i="1"/>
  <c r="AJ434" i="1"/>
  <c r="BD414" i="1"/>
  <c r="BD420" i="1"/>
  <c r="BD429" i="1"/>
  <c r="AZ413" i="1"/>
  <c r="AZ423" i="1"/>
  <c r="AZ428" i="1"/>
  <c r="AV412" i="1"/>
  <c r="AV422" i="1"/>
  <c r="AV431" i="1"/>
  <c r="AR419" i="1"/>
  <c r="AR421" i="1"/>
  <c r="AN422" i="1"/>
  <c r="AN432" i="1"/>
  <c r="AF434" i="1"/>
  <c r="BE425" i="1"/>
  <c r="BE427" i="1"/>
  <c r="BE432" i="1"/>
  <c r="BA424" i="1"/>
  <c r="BA426" i="1"/>
  <c r="BA435" i="1"/>
  <c r="AW423" i="1"/>
  <c r="AW425" i="1"/>
  <c r="AW434" i="1"/>
  <c r="AS422" i="1"/>
  <c r="AS424" i="1"/>
  <c r="AS433" i="1"/>
  <c r="AO421" i="1"/>
  <c r="AO427" i="1"/>
  <c r="AO432" i="1"/>
  <c r="AK435" i="1"/>
  <c r="AG434" i="1"/>
  <c r="BE413" i="1"/>
  <c r="BE433" i="1"/>
  <c r="BA412" i="1"/>
  <c r="BA432" i="1"/>
  <c r="AW419" i="1"/>
  <c r="AW431" i="1"/>
  <c r="AS418" i="1"/>
  <c r="AS430" i="1"/>
  <c r="AO417" i="1"/>
  <c r="AO429" i="1"/>
  <c r="AG435" i="1"/>
  <c r="AG396" i="1"/>
  <c r="AG401" i="1"/>
  <c r="AG383" i="1"/>
  <c r="AK393" i="1"/>
  <c r="AK402" i="1"/>
  <c r="AK384" i="1"/>
  <c r="AO394" i="1"/>
  <c r="AO403" i="1"/>
  <c r="AO381" i="1"/>
  <c r="AS395" i="1"/>
  <c r="AS404" i="1"/>
  <c r="AS382" i="1"/>
  <c r="AW396" i="1"/>
  <c r="AW397" i="1"/>
  <c r="AW383" i="1"/>
  <c r="BA386" i="1"/>
  <c r="BE401" i="1"/>
  <c r="BE392" i="1"/>
  <c r="BE386" i="1"/>
  <c r="BA400" i="1"/>
  <c r="AW395" i="1"/>
  <c r="AS403" i="1"/>
  <c r="AK391" i="1"/>
  <c r="AG395" i="1"/>
  <c r="BE393" i="1"/>
  <c r="BA384" i="1"/>
  <c r="AW393" i="1"/>
  <c r="AS383" i="1"/>
  <c r="AK403" i="1"/>
  <c r="AG389" i="1"/>
  <c r="BE403" i="1"/>
  <c r="BA403" i="1"/>
  <c r="AW386" i="1"/>
  <c r="AS400" i="1"/>
  <c r="AO386" i="1"/>
  <c r="AG385" i="1"/>
  <c r="AJ393" i="1"/>
  <c r="AV398" i="1"/>
  <c r="BD403" i="1"/>
  <c r="AT395" i="1"/>
  <c r="AH397" i="1"/>
  <c r="AH350" i="1"/>
  <c r="AH367" i="1"/>
  <c r="AH371" i="1"/>
  <c r="AH366" i="1"/>
  <c r="AH355" i="1"/>
  <c r="AL351" i="1"/>
  <c r="AL368" i="1"/>
  <c r="AL372" i="1"/>
  <c r="AL367" i="1"/>
  <c r="AL356" i="1"/>
  <c r="AP352" i="1"/>
  <c r="AP369" i="1"/>
  <c r="AP373" i="1"/>
  <c r="AP368" i="1"/>
  <c r="AT365" i="1"/>
  <c r="AT363" i="1"/>
  <c r="AT368" i="1"/>
  <c r="AT354" i="1"/>
  <c r="AX350" i="1"/>
  <c r="AX371" i="1"/>
  <c r="AX367" i="1"/>
  <c r="BB363" i="1"/>
  <c r="BB365" i="1"/>
  <c r="BB366" i="1"/>
  <c r="BB356" i="1"/>
  <c r="BB358" i="1"/>
  <c r="AX366" i="1"/>
  <c r="AP357" i="1"/>
  <c r="AH358" i="1"/>
  <c r="BC356" i="1"/>
  <c r="BC354" i="1"/>
  <c r="AY367" i="1"/>
  <c r="AU354" i="1"/>
  <c r="AU356" i="1"/>
  <c r="AQ373" i="1"/>
  <c r="AM352" i="1"/>
  <c r="AM354" i="1"/>
  <c r="AI371" i="1"/>
  <c r="AN364" i="1"/>
  <c r="BC363" i="1"/>
  <c r="AU361" i="1"/>
  <c r="AM359" i="1"/>
  <c r="BD332" i="1"/>
  <c r="BD326" i="1"/>
  <c r="AZ324" i="1"/>
  <c r="AV334" i="1"/>
  <c r="AV324" i="1"/>
  <c r="AR330" i="1"/>
  <c r="AN332" i="1"/>
  <c r="AN330" i="1"/>
  <c r="AJ335" i="1"/>
  <c r="AJ324" i="1"/>
  <c r="AJ329" i="1"/>
  <c r="AF336" i="1"/>
  <c r="AF331" i="1"/>
  <c r="AF328" i="1"/>
  <c r="BE335" i="1"/>
  <c r="BA341" i="1"/>
  <c r="AS331" i="1"/>
  <c r="AO332" i="1"/>
  <c r="AK326" i="1"/>
  <c r="AK327" i="1"/>
  <c r="AK338" i="1"/>
  <c r="AG328" i="1"/>
  <c r="AG336" i="1"/>
  <c r="AG331" i="1"/>
  <c r="AG342" i="1"/>
  <c r="BD329" i="1"/>
  <c r="AZ319" i="1"/>
  <c r="AZ341" i="1"/>
  <c r="AV327" i="1"/>
  <c r="AR341" i="1"/>
  <c r="AR339" i="1"/>
  <c r="AN329" i="1"/>
  <c r="AJ339" i="1"/>
  <c r="AJ332" i="1"/>
  <c r="AJ341" i="1"/>
  <c r="AF322" i="1"/>
  <c r="AF335" i="1"/>
  <c r="AF340" i="1"/>
  <c r="BE324" i="1"/>
  <c r="AW334" i="1"/>
  <c r="AO330" i="1"/>
  <c r="AK333" i="1"/>
  <c r="AK324" i="1"/>
  <c r="AG332" i="1"/>
  <c r="AG326" i="1"/>
  <c r="BD319" i="1"/>
  <c r="BD335" i="1"/>
  <c r="AZ327" i="1"/>
  <c r="AV321" i="1"/>
  <c r="AV333" i="1"/>
  <c r="AR325" i="1"/>
  <c r="AN319" i="1"/>
  <c r="AN335" i="1"/>
  <c r="AJ322" i="1"/>
  <c r="AJ323" i="1"/>
  <c r="AJ336" i="1"/>
  <c r="AF321" i="1"/>
  <c r="AF330" i="1"/>
  <c r="AF339" i="1"/>
  <c r="AH301" i="1"/>
  <c r="AH308" i="1"/>
  <c r="AH292" i="1"/>
  <c r="AH303" i="1"/>
  <c r="AH310" i="1"/>
  <c r="AH294" i="1"/>
  <c r="AH297" i="1"/>
  <c r="AH304" i="1"/>
  <c r="AH288" i="1"/>
  <c r="AH299" i="1"/>
  <c r="AH306" i="1"/>
  <c r="AH290" i="1"/>
  <c r="AH309" i="1"/>
  <c r="AH293" i="1"/>
  <c r="AH300" i="1"/>
  <c r="AH311" i="1"/>
  <c r="AH295" i="1"/>
  <c r="AH302" i="1"/>
  <c r="AL302" i="1"/>
  <c r="AL309" i="1"/>
  <c r="AL293" i="1"/>
  <c r="AL300" i="1"/>
  <c r="AL311" i="1"/>
  <c r="AL295" i="1"/>
  <c r="AL298" i="1"/>
  <c r="AL305" i="1"/>
  <c r="AL289" i="1"/>
  <c r="AL296" i="1"/>
  <c r="AL307" i="1"/>
  <c r="AL291" i="1"/>
  <c r="AL310" i="1"/>
  <c r="AL294" i="1"/>
  <c r="AL301" i="1"/>
  <c r="AL308" i="1"/>
  <c r="AL292" i="1"/>
  <c r="AL303" i="1"/>
  <c r="AP303" i="1"/>
  <c r="AP310" i="1"/>
  <c r="AP294" i="1"/>
  <c r="AP301" i="1"/>
  <c r="AP308" i="1"/>
  <c r="AP292" i="1"/>
  <c r="AP299" i="1"/>
  <c r="AP306" i="1"/>
  <c r="AP290" i="1"/>
  <c r="AP297" i="1"/>
  <c r="AP304" i="1"/>
  <c r="AP288" i="1"/>
  <c r="AP311" i="1"/>
  <c r="AP295" i="1"/>
  <c r="AP302" i="1"/>
  <c r="AP309" i="1"/>
  <c r="AP293" i="1"/>
  <c r="AP300" i="1"/>
  <c r="AT300" i="1"/>
  <c r="AT311" i="1"/>
  <c r="AT295" i="1"/>
  <c r="AT302" i="1"/>
  <c r="AT309" i="1"/>
  <c r="AT293" i="1"/>
  <c r="AT296" i="1"/>
  <c r="AT307" i="1"/>
  <c r="AT291" i="1"/>
  <c r="AT298" i="1"/>
  <c r="AT305" i="1"/>
  <c r="AT289" i="1"/>
  <c r="AT308" i="1"/>
  <c r="AT292" i="1"/>
  <c r="AT303" i="1"/>
  <c r="AT310" i="1"/>
  <c r="AT294" i="1"/>
  <c r="AT301" i="1"/>
  <c r="AX301" i="1"/>
  <c r="AX308" i="1"/>
  <c r="AX292" i="1"/>
  <c r="AX303" i="1"/>
  <c r="AX310" i="1"/>
  <c r="AX294" i="1"/>
  <c r="AX297" i="1"/>
  <c r="AX304" i="1"/>
  <c r="AX288" i="1"/>
  <c r="AX299" i="1"/>
  <c r="AX306" i="1"/>
  <c r="AX290" i="1"/>
  <c r="AX309" i="1"/>
  <c r="AX293" i="1"/>
  <c r="AX300" i="1"/>
  <c r="AX311" i="1"/>
  <c r="AX295" i="1"/>
  <c r="AX302" i="1"/>
  <c r="BB302" i="1"/>
  <c r="BB309" i="1"/>
  <c r="BB293" i="1"/>
  <c r="BB300" i="1"/>
  <c r="BB311" i="1"/>
  <c r="BB295" i="1"/>
  <c r="BB298" i="1"/>
  <c r="BB305" i="1"/>
  <c r="BB289" i="1"/>
  <c r="BB296" i="1"/>
  <c r="BB307" i="1"/>
  <c r="BB291" i="1"/>
  <c r="BB310" i="1"/>
  <c r="BB294" i="1"/>
  <c r="BB301" i="1"/>
  <c r="BB308" i="1"/>
  <c r="BB292" i="1"/>
  <c r="BB306" i="1"/>
  <c r="AX296" i="1"/>
  <c r="AT290" i="1"/>
  <c r="AT304" i="1"/>
  <c r="AP298" i="1"/>
  <c r="AL288" i="1"/>
  <c r="AL306" i="1"/>
  <c r="AH296" i="1"/>
  <c r="BB299" i="1"/>
  <c r="BB304" i="1"/>
  <c r="AX298" i="1"/>
  <c r="AX289" i="1"/>
  <c r="AT306" i="1"/>
  <c r="AP296" i="1"/>
  <c r="AP291" i="1"/>
  <c r="AL304" i="1"/>
  <c r="AH298" i="1"/>
  <c r="AH289" i="1"/>
  <c r="BB303" i="1"/>
  <c r="BB297" i="1"/>
  <c r="AX291" i="1"/>
  <c r="AX305" i="1"/>
  <c r="AT299" i="1"/>
  <c r="AP289" i="1"/>
  <c r="AP307" i="1"/>
  <c r="AL297" i="1"/>
  <c r="AH291" i="1"/>
  <c r="AH305" i="1"/>
  <c r="BC292" i="1"/>
  <c r="AY297" i="1"/>
  <c r="AY311" i="1"/>
  <c r="AU293" i="1"/>
  <c r="AU303" i="1"/>
  <c r="AI297" i="1"/>
  <c r="AI311" i="1"/>
  <c r="BE288" i="1"/>
  <c r="BA307" i="1"/>
  <c r="AS298" i="1"/>
  <c r="AO294" i="1"/>
  <c r="AK309" i="1"/>
  <c r="AG301" i="1"/>
  <c r="BC298" i="1"/>
  <c r="AY290" i="1"/>
  <c r="AQ292" i="1"/>
  <c r="AI290" i="1"/>
  <c r="AX258" i="1"/>
  <c r="AX273" i="1"/>
  <c r="AX278" i="1"/>
  <c r="AX279" i="1"/>
  <c r="BC268" i="1"/>
  <c r="BC257" i="1"/>
  <c r="BC273" i="1"/>
  <c r="BC266" i="1"/>
  <c r="BC259" i="1"/>
  <c r="AY265" i="1"/>
  <c r="AU266" i="1"/>
  <c r="AU259" i="1"/>
  <c r="AU275" i="1"/>
  <c r="AU268" i="1"/>
  <c r="AU257" i="1"/>
  <c r="AQ258" i="1"/>
  <c r="AQ267" i="1"/>
  <c r="AQ276" i="1"/>
  <c r="AM257" i="1"/>
  <c r="AM266" i="1"/>
  <c r="AM275" i="1"/>
  <c r="AI265" i="1"/>
  <c r="AL243" i="1"/>
  <c r="AL235" i="1"/>
  <c r="AL227" i="1"/>
  <c r="AL242" i="1"/>
  <c r="AL234" i="1"/>
  <c r="AL226" i="1"/>
  <c r="AL245" i="1"/>
  <c r="AL237" i="1"/>
  <c r="AL229" i="1"/>
  <c r="AP247" i="1"/>
  <c r="AP243" i="1"/>
  <c r="AP239" i="1"/>
  <c r="AP235" i="1"/>
  <c r="AP231" i="1"/>
  <c r="AP227" i="1"/>
  <c r="AP246" i="1"/>
  <c r="AP242" i="1"/>
  <c r="AP238" i="1"/>
  <c r="AP234" i="1"/>
  <c r="AP230" i="1"/>
  <c r="AP226" i="1"/>
  <c r="AP249" i="1"/>
  <c r="AP245" i="1"/>
  <c r="AP241" i="1"/>
  <c r="AP237" i="1"/>
  <c r="AP233" i="1"/>
  <c r="AP229" i="1"/>
  <c r="AT247" i="1"/>
  <c r="AT243" i="1"/>
  <c r="AT239" i="1"/>
  <c r="AT235" i="1"/>
  <c r="AT231" i="1"/>
  <c r="AT227" i="1"/>
  <c r="AT246" i="1"/>
  <c r="AT242" i="1"/>
  <c r="AT238" i="1"/>
  <c r="AT234" i="1"/>
  <c r="AT230" i="1"/>
  <c r="AT226" i="1"/>
  <c r="AT249" i="1"/>
  <c r="AT245" i="1"/>
  <c r="AT241" i="1"/>
  <c r="AT237" i="1"/>
  <c r="AT233" i="1"/>
  <c r="AT229" i="1"/>
  <c r="AX247" i="1"/>
  <c r="AX243" i="1"/>
  <c r="AX239" i="1"/>
  <c r="AX235" i="1"/>
  <c r="AX231" i="1"/>
  <c r="AX227" i="1"/>
  <c r="AX246" i="1"/>
  <c r="AX242" i="1"/>
  <c r="AX238" i="1"/>
  <c r="AX234" i="1"/>
  <c r="AX230" i="1"/>
  <c r="AX226" i="1"/>
  <c r="AX249" i="1"/>
  <c r="AX245" i="1"/>
  <c r="AX241" i="1"/>
  <c r="AX237" i="1"/>
  <c r="AX233" i="1"/>
  <c r="AX229" i="1"/>
  <c r="BB243" i="1"/>
  <c r="BB227" i="1"/>
  <c r="BB234" i="1"/>
  <c r="BB237" i="1"/>
  <c r="BB240" i="1"/>
  <c r="AX232" i="1"/>
  <c r="AX248" i="1"/>
  <c r="AT240" i="1"/>
  <c r="AP232" i="1"/>
  <c r="AP248" i="1"/>
  <c r="AL240" i="1"/>
  <c r="BB244" i="1"/>
  <c r="AX236" i="1"/>
  <c r="AT228" i="1"/>
  <c r="AT244" i="1"/>
  <c r="AP236" i="1"/>
  <c r="AL244" i="1"/>
  <c r="AX240" i="1"/>
  <c r="AT232" i="1"/>
  <c r="AT248" i="1"/>
  <c r="AP240" i="1"/>
  <c r="AL232" i="1"/>
  <c r="BD226" i="1"/>
  <c r="BD247" i="1"/>
  <c r="AZ244" i="1"/>
  <c r="AZ234" i="1"/>
  <c r="AV231" i="1"/>
  <c r="AV229" i="1"/>
  <c r="AV242" i="1"/>
  <c r="AR244" i="1"/>
  <c r="AJ248" i="1"/>
  <c r="AF235" i="1"/>
  <c r="BD233" i="1"/>
  <c r="BD227" i="1"/>
  <c r="BD244" i="1"/>
  <c r="AZ241" i="1"/>
  <c r="AZ235" i="1"/>
  <c r="AV228" i="1"/>
  <c r="AV249" i="1"/>
  <c r="AN237" i="1"/>
  <c r="AJ245" i="1"/>
  <c r="AF236" i="1"/>
  <c r="BD214" i="1"/>
  <c r="BD198" i="1"/>
  <c r="BD205" i="1"/>
  <c r="BD212" i="1"/>
  <c r="BD196" i="1"/>
  <c r="BD203" i="1"/>
  <c r="BD218" i="1"/>
  <c r="BD217" i="1"/>
  <c r="BD197" i="1"/>
  <c r="BD200" i="1"/>
  <c r="BD199" i="1"/>
  <c r="BD210" i="1"/>
  <c r="BD213" i="1"/>
  <c r="BD216" i="1"/>
  <c r="BD215" i="1"/>
  <c r="BD195" i="1"/>
  <c r="BD206" i="1"/>
  <c r="BD209" i="1"/>
  <c r="BD208" i="1"/>
  <c r="BD211" i="1"/>
  <c r="AZ213" i="1"/>
  <c r="AZ197" i="1"/>
  <c r="AZ204" i="1"/>
  <c r="AZ211" i="1"/>
  <c r="AZ195" i="1"/>
  <c r="AZ206" i="1"/>
  <c r="AZ205" i="1"/>
  <c r="AZ208" i="1"/>
  <c r="AZ207" i="1"/>
  <c r="AZ214" i="1"/>
  <c r="AZ201" i="1"/>
  <c r="AZ200" i="1"/>
  <c r="AZ203" i="1"/>
  <c r="AZ210" i="1"/>
  <c r="AZ217" i="1"/>
  <c r="AZ216" i="1"/>
  <c r="AZ196" i="1"/>
  <c r="AZ199" i="1"/>
  <c r="AZ202" i="1"/>
  <c r="AV212" i="1"/>
  <c r="AV196" i="1"/>
  <c r="AV203" i="1"/>
  <c r="AV214" i="1"/>
  <c r="AV198" i="1"/>
  <c r="AV205" i="1"/>
  <c r="AV216" i="1"/>
  <c r="AV215" i="1"/>
  <c r="AV195" i="1"/>
  <c r="AV202" i="1"/>
  <c r="AV201" i="1"/>
  <c r="AV208" i="1"/>
  <c r="AV211" i="1"/>
  <c r="AV218" i="1"/>
  <c r="AV217" i="1"/>
  <c r="AV197" i="1"/>
  <c r="AV204" i="1"/>
  <c r="AV207" i="1"/>
  <c r="AV210" i="1"/>
  <c r="AV213" i="1"/>
  <c r="AR211" i="1"/>
  <c r="AR217" i="1"/>
  <c r="AR196" i="1"/>
  <c r="AR198" i="1"/>
  <c r="AR195" i="1"/>
  <c r="AR208" i="1"/>
  <c r="AR210" i="1"/>
  <c r="AR204" i="1"/>
  <c r="AN213" i="1"/>
  <c r="AN195" i="1"/>
  <c r="AN196" i="1"/>
  <c r="AN212" i="1"/>
  <c r="AJ205" i="1"/>
  <c r="AJ212" i="1"/>
  <c r="AJ196" i="1"/>
  <c r="AJ203" i="1"/>
  <c r="AJ214" i="1"/>
  <c r="AJ198" i="1"/>
  <c r="AJ201" i="1"/>
  <c r="AJ204" i="1"/>
  <c r="AJ207" i="1"/>
  <c r="AJ210" i="1"/>
  <c r="AJ217" i="1"/>
  <c r="AJ197" i="1"/>
  <c r="AJ200" i="1"/>
  <c r="AJ199" i="1"/>
  <c r="AJ206" i="1"/>
  <c r="AF198" i="1"/>
  <c r="AF214" i="1"/>
  <c r="AF211" i="1"/>
  <c r="AF204" i="1"/>
  <c r="AF201" i="1"/>
  <c r="AF217" i="1"/>
  <c r="AF202" i="1"/>
  <c r="AF199" i="1"/>
  <c r="AF207" i="1"/>
  <c r="AF208" i="1"/>
  <c r="AF209" i="1"/>
  <c r="AF195" i="1"/>
  <c r="AF206" i="1"/>
  <c r="AF215" i="1"/>
  <c r="AF212" i="1"/>
  <c r="AF213" i="1"/>
  <c r="AF218" i="1"/>
  <c r="AF210" i="1"/>
  <c r="AF196" i="1"/>
  <c r="AF197" i="1"/>
  <c r="AJ218" i="1"/>
  <c r="AJ208" i="1"/>
  <c r="AN201" i="1"/>
  <c r="AV209" i="1"/>
  <c r="AZ198" i="1"/>
  <c r="AZ209" i="1"/>
  <c r="BD202" i="1"/>
  <c r="AF200" i="1"/>
  <c r="AJ195" i="1"/>
  <c r="AJ216" i="1"/>
  <c r="AV206" i="1"/>
  <c r="AZ218" i="1"/>
  <c r="BD207" i="1"/>
  <c r="AF203" i="1"/>
  <c r="BE198" i="1"/>
  <c r="AW203" i="1"/>
  <c r="AS213" i="1"/>
  <c r="AO211" i="1"/>
  <c r="AG203" i="1"/>
  <c r="AG196" i="1"/>
  <c r="AM212" i="1"/>
  <c r="BC201" i="1"/>
  <c r="AI184" i="1"/>
  <c r="AI168" i="1"/>
  <c r="AI179" i="1"/>
  <c r="AI186" i="1"/>
  <c r="AI170" i="1"/>
  <c r="AI177" i="1"/>
  <c r="AI180" i="1"/>
  <c r="AI164" i="1"/>
  <c r="AI175" i="1"/>
  <c r="AI182" i="1"/>
  <c r="AI166" i="1"/>
  <c r="AI173" i="1"/>
  <c r="AI176" i="1"/>
  <c r="AI187" i="1"/>
  <c r="AI171" i="1"/>
  <c r="AI178" i="1"/>
  <c r="AI185" i="1"/>
  <c r="AI169" i="1"/>
  <c r="AQ176" i="1"/>
  <c r="AY185" i="1"/>
  <c r="AY187" i="1"/>
  <c r="AY178" i="1"/>
  <c r="BC184" i="1"/>
  <c r="BC179" i="1"/>
  <c r="BC170" i="1"/>
  <c r="AI165" i="1"/>
  <c r="AI183" i="1"/>
  <c r="AY169" i="1"/>
  <c r="AI181" i="1"/>
  <c r="AI172" i="1"/>
  <c r="BE169" i="1"/>
  <c r="BE185" i="1"/>
  <c r="BE178" i="1"/>
  <c r="BE171" i="1"/>
  <c r="BE187" i="1"/>
  <c r="BE176" i="1"/>
  <c r="BA168" i="1"/>
  <c r="BA184" i="1"/>
  <c r="BA177" i="1"/>
  <c r="BA170" i="1"/>
  <c r="BA186" i="1"/>
  <c r="BA179" i="1"/>
  <c r="AS170" i="1"/>
  <c r="AO178" i="1"/>
  <c r="AK177" i="1"/>
  <c r="AG164" i="1"/>
  <c r="BE177" i="1"/>
  <c r="BE170" i="1"/>
  <c r="BE186" i="1"/>
  <c r="BE179" i="1"/>
  <c r="BE168" i="1"/>
  <c r="BA176" i="1"/>
  <c r="BA169" i="1"/>
  <c r="BA185" i="1"/>
  <c r="BA178" i="1"/>
  <c r="BA171" i="1"/>
  <c r="AW177" i="1"/>
  <c r="AO170" i="1"/>
  <c r="AK185" i="1"/>
  <c r="AZ171" i="1"/>
  <c r="AV171" i="1"/>
  <c r="AV179" i="1"/>
  <c r="AV187" i="1"/>
  <c r="AR171" i="1"/>
  <c r="AR179" i="1"/>
  <c r="AR187" i="1"/>
  <c r="AN171" i="1"/>
  <c r="AN179" i="1"/>
  <c r="AN187" i="1"/>
  <c r="AJ171" i="1"/>
  <c r="AJ179" i="1"/>
  <c r="AJ187" i="1"/>
  <c r="AK139" i="1"/>
  <c r="BA139" i="1"/>
  <c r="BA149" i="1"/>
  <c r="AH155" i="1"/>
  <c r="AO146" i="1"/>
  <c r="BA146" i="1"/>
  <c r="AW144" i="1"/>
  <c r="AS156" i="1"/>
  <c r="AS153" i="1"/>
  <c r="AK148" i="1"/>
  <c r="AK137" i="1"/>
  <c r="AK153" i="1"/>
  <c r="AV151" i="1"/>
  <c r="AV136" i="1"/>
  <c r="AJ143" i="1"/>
  <c r="AJ133" i="1"/>
  <c r="AH133" i="1"/>
  <c r="BA150" i="1"/>
  <c r="AK150" i="1"/>
  <c r="BC154" i="1"/>
  <c r="AQ136" i="1"/>
  <c r="AO135" i="1"/>
  <c r="AV147" i="1"/>
  <c r="AJ139" i="1"/>
  <c r="BC139" i="1"/>
  <c r="AS142" i="1"/>
  <c r="AW134" i="1"/>
  <c r="AK151" i="1"/>
  <c r="AK155" i="1"/>
  <c r="AS147" i="1"/>
  <c r="BA156" i="1"/>
  <c r="AO137" i="1"/>
  <c r="AK146" i="1"/>
  <c r="AS138" i="1"/>
  <c r="AS140" i="1"/>
  <c r="AK140" i="1"/>
  <c r="AK156" i="1"/>
  <c r="AV133" i="1"/>
  <c r="AV141" i="1"/>
  <c r="AJ142" i="1"/>
  <c r="AO154" i="1"/>
  <c r="AQ143" i="1"/>
  <c r="BC149" i="1"/>
  <c r="AV139" i="1"/>
  <c r="AJ137" i="1"/>
  <c r="AM155" i="1"/>
  <c r="AM142" i="1"/>
  <c r="AJ145" i="1"/>
  <c r="AW143" i="1"/>
  <c r="BE103" i="1"/>
  <c r="BE111" i="1"/>
  <c r="BA103" i="1"/>
  <c r="BA111" i="1"/>
  <c r="AW103" i="1"/>
  <c r="AW111" i="1"/>
  <c r="AS103" i="1"/>
  <c r="AS111" i="1"/>
  <c r="AO103" i="1"/>
  <c r="AO111" i="1"/>
  <c r="AK103" i="1"/>
  <c r="AK111" i="1"/>
  <c r="AG103" i="1"/>
  <c r="AG111" i="1"/>
  <c r="AZ107" i="1"/>
  <c r="AZ116" i="1"/>
  <c r="AV106" i="1"/>
  <c r="AV115" i="1"/>
  <c r="AH120" i="1"/>
  <c r="AH104" i="1"/>
  <c r="AH111" i="1"/>
  <c r="AH118" i="1"/>
  <c r="AH102" i="1"/>
  <c r="AH113" i="1"/>
  <c r="AH116" i="1"/>
  <c r="AH123" i="1"/>
  <c r="AH107" i="1"/>
  <c r="AH114" i="1"/>
  <c r="AH125" i="1"/>
  <c r="AH109" i="1"/>
  <c r="AL121" i="1"/>
  <c r="AL105" i="1"/>
  <c r="AL112" i="1"/>
  <c r="AL119" i="1"/>
  <c r="AL103" i="1"/>
  <c r="AL110" i="1"/>
  <c r="AL117" i="1"/>
  <c r="AL124" i="1"/>
  <c r="AL108" i="1"/>
  <c r="AL115" i="1"/>
  <c r="AL122" i="1"/>
  <c r="AL106" i="1"/>
  <c r="AP118" i="1"/>
  <c r="AP102" i="1"/>
  <c r="AP113" i="1"/>
  <c r="AP120" i="1"/>
  <c r="AP104" i="1"/>
  <c r="AP111" i="1"/>
  <c r="AP114" i="1"/>
  <c r="AP125" i="1"/>
  <c r="AP109" i="1"/>
  <c r="AP116" i="1"/>
  <c r="AP123" i="1"/>
  <c r="AP107" i="1"/>
  <c r="AR124" i="1"/>
  <c r="AR103" i="1"/>
  <c r="AR110" i="1"/>
  <c r="AR107" i="1"/>
  <c r="AR102" i="1"/>
  <c r="AR120" i="1"/>
  <c r="AV125" i="1"/>
  <c r="AV109" i="1"/>
  <c r="AV116" i="1"/>
  <c r="AV123" i="1"/>
  <c r="AV107" i="1"/>
  <c r="AV114" i="1"/>
  <c r="AV121" i="1"/>
  <c r="AV105" i="1"/>
  <c r="AV112" i="1"/>
  <c r="AV119" i="1"/>
  <c r="AV103" i="1"/>
  <c r="AV110" i="1"/>
  <c r="AZ122" i="1"/>
  <c r="AZ106" i="1"/>
  <c r="AZ117" i="1"/>
  <c r="AZ124" i="1"/>
  <c r="AZ108" i="1"/>
  <c r="AZ115" i="1"/>
  <c r="AZ118" i="1"/>
  <c r="AZ102" i="1"/>
  <c r="AZ113" i="1"/>
  <c r="AZ120" i="1"/>
  <c r="AZ104" i="1"/>
  <c r="AZ111" i="1"/>
  <c r="BD109" i="1"/>
  <c r="AR108" i="1"/>
  <c r="AR117" i="1"/>
  <c r="AR113" i="1"/>
  <c r="AR125" i="1"/>
  <c r="BD104" i="1"/>
  <c r="AZ103" i="1"/>
  <c r="AZ112" i="1"/>
  <c r="AZ121" i="1"/>
  <c r="AV102" i="1"/>
  <c r="AV111" i="1"/>
  <c r="AV120" i="1"/>
  <c r="AR105" i="1"/>
  <c r="AG125" i="1"/>
  <c r="AG121" i="1"/>
  <c r="AG117" i="1"/>
  <c r="AG113" i="1"/>
  <c r="AG109" i="1"/>
  <c r="AG105" i="1"/>
  <c r="AG124" i="1"/>
  <c r="AG120" i="1"/>
  <c r="AG116" i="1"/>
  <c r="AG112" i="1"/>
  <c r="AG108" i="1"/>
  <c r="AG104" i="1"/>
  <c r="AK125" i="1"/>
  <c r="AK121" i="1"/>
  <c r="AK117" i="1"/>
  <c r="AK113" i="1"/>
  <c r="AK109" i="1"/>
  <c r="AK105" i="1"/>
  <c r="AK124" i="1"/>
  <c r="AK120" i="1"/>
  <c r="AK116" i="1"/>
  <c r="AK112" i="1"/>
  <c r="AK108" i="1"/>
  <c r="AK104" i="1"/>
  <c r="AO125" i="1"/>
  <c r="AO121" i="1"/>
  <c r="AO117" i="1"/>
  <c r="AO113" i="1"/>
  <c r="AO109" i="1"/>
  <c r="AO105" i="1"/>
  <c r="AO124" i="1"/>
  <c r="AO120" i="1"/>
  <c r="AO116" i="1"/>
  <c r="AO112" i="1"/>
  <c r="AO108" i="1"/>
  <c r="AO104" i="1"/>
  <c r="AS125" i="1"/>
  <c r="AS121" i="1"/>
  <c r="AS117" i="1"/>
  <c r="AS113" i="1"/>
  <c r="AS109" i="1"/>
  <c r="AS105" i="1"/>
  <c r="AS124" i="1"/>
  <c r="AS120" i="1"/>
  <c r="AS116" i="1"/>
  <c r="AS112" i="1"/>
  <c r="AS108" i="1"/>
  <c r="AS104" i="1"/>
  <c r="AW125" i="1"/>
  <c r="AW121" i="1"/>
  <c r="AW117" i="1"/>
  <c r="AW113" i="1"/>
  <c r="AW109" i="1"/>
  <c r="AW105" i="1"/>
  <c r="AW124" i="1"/>
  <c r="AW120" i="1"/>
  <c r="AW116" i="1"/>
  <c r="AW112" i="1"/>
  <c r="AW108" i="1"/>
  <c r="AW104" i="1"/>
  <c r="BA125" i="1"/>
  <c r="BA121" i="1"/>
  <c r="BA117" i="1"/>
  <c r="BA113" i="1"/>
  <c r="BA109" i="1"/>
  <c r="BA105" i="1"/>
  <c r="BA124" i="1"/>
  <c r="BA120" i="1"/>
  <c r="BA116" i="1"/>
  <c r="BA112" i="1"/>
  <c r="BA108" i="1"/>
  <c r="BA104" i="1"/>
  <c r="BE125" i="1"/>
  <c r="BE121" i="1"/>
  <c r="BE117" i="1"/>
  <c r="BE113" i="1"/>
  <c r="BE109" i="1"/>
  <c r="BE105" i="1"/>
  <c r="BE124" i="1"/>
  <c r="BE120" i="1"/>
  <c r="BE116" i="1"/>
  <c r="BE112" i="1"/>
  <c r="BE108" i="1"/>
  <c r="BE104" i="1"/>
  <c r="AR115" i="1"/>
  <c r="AR104" i="1"/>
  <c r="AR116" i="1"/>
  <c r="AR109" i="1"/>
  <c r="AR122" i="1"/>
  <c r="AR111" i="1"/>
  <c r="AR123" i="1"/>
  <c r="BE106" i="1"/>
  <c r="BE114" i="1"/>
  <c r="BE122" i="1"/>
  <c r="BA106" i="1"/>
  <c r="BA114" i="1"/>
  <c r="BA122" i="1"/>
  <c r="AW106" i="1"/>
  <c r="AW114" i="1"/>
  <c r="AW122" i="1"/>
  <c r="AS106" i="1"/>
  <c r="AS114" i="1"/>
  <c r="AS122" i="1"/>
  <c r="AO106" i="1"/>
  <c r="AO114" i="1"/>
  <c r="AO122" i="1"/>
  <c r="AK106" i="1"/>
  <c r="AK114" i="1"/>
  <c r="AK122" i="1"/>
  <c r="AG106" i="1"/>
  <c r="AG114" i="1"/>
  <c r="AG122" i="1"/>
  <c r="AZ119" i="1"/>
  <c r="AZ105" i="1"/>
  <c r="AZ110" i="1"/>
  <c r="AV118" i="1"/>
  <c r="AV104" i="1"/>
  <c r="AV113" i="1"/>
  <c r="AR119" i="1"/>
  <c r="AR89" i="1"/>
  <c r="BA74" i="1"/>
  <c r="BA78" i="1"/>
  <c r="BA82" i="1"/>
  <c r="BA86" i="1"/>
  <c r="BA90" i="1"/>
  <c r="BE75" i="1"/>
  <c r="BE80" i="1"/>
  <c r="BE86" i="1"/>
  <c r="BE91" i="1"/>
  <c r="AF71" i="1"/>
  <c r="AH73" i="1"/>
  <c r="AH74" i="1"/>
  <c r="AH85" i="1"/>
  <c r="AH89" i="1"/>
  <c r="AH92" i="1"/>
  <c r="AJ75" i="1"/>
  <c r="AJ74" i="1"/>
  <c r="AJ83" i="1"/>
  <c r="AJ82" i="1"/>
  <c r="AJ91" i="1"/>
  <c r="AJ92" i="1"/>
  <c r="AL93" i="1"/>
  <c r="AN71" i="1"/>
  <c r="AN79" i="1"/>
  <c r="AN78" i="1"/>
  <c r="AN87" i="1"/>
  <c r="AN86" i="1"/>
  <c r="AN88" i="1"/>
  <c r="AP74" i="1"/>
  <c r="AS82" i="1"/>
  <c r="AU76" i="1"/>
  <c r="AU75" i="1"/>
  <c r="AU82" i="1"/>
  <c r="AU83" i="1"/>
  <c r="AU92" i="1"/>
  <c r="AU91" i="1"/>
  <c r="AW76" i="1"/>
  <c r="AY72" i="1"/>
  <c r="AY71" i="1"/>
  <c r="AY79" i="1"/>
  <c r="AY86" i="1"/>
  <c r="AY88" i="1"/>
  <c r="AY87" i="1"/>
  <c r="BC71" i="1"/>
  <c r="BC79" i="1"/>
  <c r="BC78" i="1"/>
  <c r="BC80" i="1"/>
  <c r="BC87" i="1"/>
  <c r="BC88" i="1"/>
  <c r="AF89" i="1"/>
  <c r="AF85" i="1"/>
  <c r="AF81" i="1"/>
  <c r="AF77" i="1"/>
  <c r="AF73" i="1"/>
  <c r="AR78" i="1"/>
  <c r="BA72" i="1"/>
  <c r="BA76" i="1"/>
  <c r="BA80" i="1"/>
  <c r="BA84" i="1"/>
  <c r="BA88" i="1"/>
  <c r="BA92" i="1"/>
  <c r="BE72" i="1"/>
  <c r="BE78" i="1"/>
  <c r="BE83" i="1"/>
  <c r="BE88" i="1"/>
  <c r="AF92" i="1"/>
  <c r="AH77" i="1"/>
  <c r="AH81" i="1"/>
  <c r="AH82" i="1"/>
  <c r="AJ71" i="1"/>
  <c r="AJ79" i="1"/>
  <c r="AJ78" i="1"/>
  <c r="AJ87" i="1"/>
  <c r="AJ86" i="1"/>
  <c r="AL73" i="1"/>
  <c r="AN75" i="1"/>
  <c r="AN74" i="1"/>
  <c r="AN83" i="1"/>
  <c r="AN82" i="1"/>
  <c r="AN91" i="1"/>
  <c r="AR83" i="1"/>
  <c r="AU72" i="1"/>
  <c r="AU71" i="1"/>
  <c r="AU79" i="1"/>
  <c r="AU86" i="1"/>
  <c r="AU88" i="1"/>
  <c r="AW72" i="1"/>
  <c r="AY76" i="1"/>
  <c r="AY75" i="1"/>
  <c r="AY82" i="1"/>
  <c r="AY83" i="1"/>
  <c r="AY92" i="1"/>
  <c r="BC75" i="1"/>
  <c r="BC74" i="1"/>
  <c r="BC83" i="1"/>
  <c r="BC84" i="1"/>
  <c r="BC91" i="1"/>
  <c r="AF91" i="1"/>
  <c r="AF87" i="1"/>
  <c r="AF83" i="1"/>
  <c r="AF79" i="1"/>
  <c r="BD60" i="1"/>
  <c r="AX45" i="1"/>
  <c r="AX52" i="1"/>
  <c r="AX58" i="1"/>
  <c r="AT57" i="1"/>
  <c r="BB40" i="1"/>
  <c r="BB51" i="1"/>
  <c r="BB55" i="1"/>
  <c r="BB60" i="1"/>
  <c r="AI46" i="1"/>
  <c r="AI49" i="1"/>
  <c r="AI55" i="1"/>
  <c r="AM40" i="1"/>
  <c r="AM47" i="1"/>
  <c r="AM62" i="1"/>
  <c r="AO42" i="1"/>
  <c r="AQ63" i="1"/>
  <c r="AV49" i="1"/>
  <c r="AX41" i="1"/>
  <c r="AX48" i="1"/>
  <c r="AX56" i="1"/>
  <c r="BB43" i="1"/>
  <c r="BB48" i="1"/>
  <c r="AI45" i="1"/>
  <c r="AI50" i="1"/>
  <c r="AI58" i="1"/>
  <c r="AM41" i="1"/>
  <c r="AM48" i="1"/>
  <c r="AM53" i="1"/>
  <c r="AQ49" i="1"/>
  <c r="AI13" i="1"/>
  <c r="AI28" i="1"/>
  <c r="AI22" i="1"/>
  <c r="AI20" i="1"/>
  <c r="AM13" i="1"/>
  <c r="AM11" i="1"/>
  <c r="AQ27" i="1"/>
  <c r="AQ17" i="1"/>
  <c r="AQ29" i="1"/>
  <c r="AU19" i="1"/>
  <c r="AU17" i="1"/>
  <c r="AU18" i="1"/>
  <c r="AY16" i="1"/>
  <c r="AY21" i="1"/>
  <c r="AY22" i="1"/>
  <c r="BC19" i="1"/>
  <c r="BC16" i="1"/>
  <c r="BC9" i="1"/>
  <c r="AM10" i="1"/>
  <c r="AM23" i="1"/>
  <c r="AI15" i="1"/>
  <c r="AM9" i="1"/>
  <c r="AQ13" i="1"/>
  <c r="AU14" i="1"/>
  <c r="AY27" i="1"/>
  <c r="BC17" i="1"/>
  <c r="AF12" i="1"/>
  <c r="AJ26" i="1"/>
  <c r="AJ18" i="1"/>
  <c r="AN15" i="1"/>
  <c r="AN22" i="1"/>
  <c r="AN29" i="1"/>
  <c r="AN27" i="1"/>
  <c r="AR20" i="1"/>
  <c r="AR19" i="1"/>
  <c r="AR29" i="1"/>
  <c r="AR31" i="1"/>
  <c r="AR9" i="1"/>
  <c r="AV29" i="1"/>
  <c r="AV10" i="1"/>
  <c r="AV26" i="1"/>
  <c r="AV14" i="1"/>
  <c r="AV12" i="1"/>
  <c r="AV9" i="1"/>
  <c r="AZ25" i="1"/>
  <c r="BD30" i="1"/>
  <c r="BD32" i="1"/>
  <c r="BD29" i="1"/>
  <c r="BD28" i="1"/>
  <c r="BD16" i="1"/>
  <c r="BD20" i="1"/>
  <c r="BD26" i="1"/>
  <c r="BD15" i="1"/>
  <c r="AR22" i="1"/>
  <c r="AR24" i="1"/>
  <c r="BD22" i="1"/>
  <c r="AV16" i="1"/>
  <c r="AM18" i="1"/>
  <c r="AV15" i="1"/>
  <c r="AV17" i="1"/>
  <c r="BD18" i="1"/>
  <c r="AI14" i="1"/>
  <c r="AV28" i="1"/>
  <c r="AV11" i="1"/>
  <c r="BD23" i="1"/>
  <c r="AM27" i="1"/>
  <c r="AJ31" i="1"/>
  <c r="AI31" i="1"/>
  <c r="AQ25" i="1"/>
  <c r="AU9" i="1"/>
  <c r="AY25" i="1"/>
  <c r="AN25" i="1"/>
  <c r="AN12" i="1"/>
  <c r="AN26" i="1"/>
  <c r="AN13" i="1"/>
  <c r="AR21" i="1"/>
  <c r="AR28" i="1"/>
  <c r="AR30" i="1"/>
  <c r="AR14" i="1"/>
  <c r="AI27" i="1"/>
  <c r="AM19" i="1"/>
  <c r="AI26" i="1"/>
  <c r="AF10" i="1"/>
  <c r="BD19" i="1"/>
  <c r="BD10" i="1"/>
  <c r="AM15" i="1"/>
  <c r="AF28" i="1"/>
  <c r="AV25" i="1"/>
  <c r="AV19" i="1"/>
  <c r="AV24" i="1"/>
  <c r="BD31" i="1"/>
  <c r="AQ16" i="1"/>
  <c r="AU30" i="1"/>
  <c r="AY10" i="1"/>
  <c r="BC22" i="1"/>
  <c r="AN16" i="1"/>
  <c r="AN31" i="1"/>
  <c r="AN20" i="1"/>
  <c r="AN9" i="1"/>
  <c r="AR17" i="1"/>
  <c r="AR26" i="1"/>
  <c r="AV30" i="1"/>
  <c r="AJ15" i="1"/>
  <c r="AS24" i="1"/>
  <c r="BE16" i="1"/>
  <c r="AG19" i="1"/>
  <c r="BE25" i="1"/>
  <c r="AK32" i="1"/>
  <c r="AK11" i="1"/>
  <c r="AK21" i="1"/>
  <c r="AO28" i="1"/>
  <c r="AO15" i="1"/>
  <c r="BA29" i="1"/>
  <c r="BA15" i="1"/>
  <c r="BD850" i="1"/>
  <c r="BD857" i="1"/>
  <c r="BD847" i="1"/>
  <c r="BD852" i="1"/>
  <c r="BD849" i="1"/>
  <c r="BD867" i="1"/>
  <c r="AL850" i="1"/>
  <c r="BD861" i="1"/>
  <c r="BD860" i="1"/>
  <c r="AX857" i="1"/>
  <c r="AX849" i="1"/>
  <c r="AX863" i="1"/>
  <c r="AX860" i="1"/>
  <c r="AX851" i="1"/>
  <c r="AX868" i="1"/>
  <c r="AX861" i="1"/>
  <c r="AX854" i="1"/>
  <c r="AX866" i="1"/>
  <c r="AX859" i="1"/>
  <c r="BE855" i="1"/>
  <c r="BE849" i="1"/>
  <c r="BE866" i="1"/>
  <c r="AQ851" i="1"/>
  <c r="AL853" i="1"/>
  <c r="AX853" i="1"/>
  <c r="AL854" i="1"/>
  <c r="AL848" i="1"/>
  <c r="BE857" i="1"/>
  <c r="BD866" i="1"/>
  <c r="BD864" i="1"/>
  <c r="AQ850" i="1"/>
  <c r="AX856" i="1"/>
  <c r="AN868" i="1"/>
  <c r="AN852" i="1"/>
  <c r="AN865" i="1"/>
  <c r="AN862" i="1"/>
  <c r="AN854" i="1"/>
  <c r="AN864" i="1"/>
  <c r="AN851" i="1"/>
  <c r="AN858" i="1"/>
  <c r="AN861" i="1"/>
  <c r="AR869" i="1"/>
  <c r="AR853" i="1"/>
  <c r="AR858" i="1"/>
  <c r="AR851" i="1"/>
  <c r="AR862" i="1"/>
  <c r="AR865" i="1"/>
  <c r="AR868" i="1"/>
  <c r="AR847" i="1"/>
  <c r="AR850" i="1"/>
  <c r="AU866" i="1"/>
  <c r="AU861" i="1"/>
  <c r="AU856" i="1"/>
  <c r="AU850" i="1"/>
  <c r="AU865" i="1"/>
  <c r="AU860" i="1"/>
  <c r="AU854" i="1"/>
  <c r="AU849" i="1"/>
  <c r="BB867" i="1"/>
  <c r="BB855" i="1"/>
  <c r="BB849" i="1"/>
  <c r="BB860" i="1"/>
  <c r="BB846" i="1"/>
  <c r="BB866" i="1"/>
  <c r="BB864" i="1"/>
  <c r="BB852" i="1"/>
  <c r="BB861" i="1"/>
  <c r="BB859" i="1"/>
  <c r="AL863" i="1"/>
  <c r="AL859" i="1"/>
  <c r="AL855" i="1"/>
  <c r="AL864" i="1"/>
  <c r="AL868" i="1"/>
  <c r="AL862" i="1"/>
  <c r="AL866" i="1"/>
  <c r="AL865" i="1"/>
  <c r="AL858" i="1"/>
  <c r="AL847" i="1"/>
  <c r="AL867" i="1"/>
  <c r="BD851" i="1"/>
  <c r="AL851" i="1"/>
  <c r="AL869" i="1"/>
  <c r="AQ867" i="1"/>
  <c r="AQ869" i="1"/>
  <c r="AQ864" i="1"/>
  <c r="AQ858" i="1"/>
  <c r="AQ853" i="1"/>
  <c r="AQ848" i="1"/>
  <c r="AQ868" i="1"/>
  <c r="AQ862" i="1"/>
  <c r="AQ857" i="1"/>
  <c r="AQ852" i="1"/>
  <c r="AQ846" i="1"/>
  <c r="BA858" i="1"/>
  <c r="BA852" i="1"/>
  <c r="BA864" i="1"/>
  <c r="AQ863" i="1"/>
  <c r="AL856" i="1"/>
  <c r="AX852" i="1"/>
  <c r="AX850" i="1"/>
  <c r="AX869" i="1"/>
  <c r="AL849" i="1"/>
  <c r="BE860" i="1"/>
  <c r="BD862" i="1"/>
  <c r="BD858" i="1"/>
  <c r="BD869" i="1"/>
  <c r="AQ854" i="1"/>
  <c r="AQ865" i="1"/>
  <c r="AX846" i="1"/>
  <c r="AX870" i="1" s="1"/>
  <c r="AL846" i="1"/>
  <c r="AH854" i="1"/>
  <c r="AH857" i="1"/>
  <c r="AH847" i="1"/>
  <c r="AH869" i="1"/>
  <c r="AH858" i="1"/>
  <c r="AH868" i="1"/>
  <c r="AH866" i="1"/>
  <c r="AH862" i="1"/>
  <c r="AH864" i="1"/>
  <c r="AH849" i="1"/>
  <c r="AH867" i="1"/>
  <c r="AK853" i="1"/>
  <c r="AK866" i="1"/>
  <c r="AK849" i="1"/>
  <c r="AO853" i="1"/>
  <c r="AO854" i="1"/>
  <c r="AO865" i="1"/>
  <c r="AO644" i="1"/>
  <c r="BB639" i="1"/>
  <c r="BB644" i="1"/>
  <c r="BB632" i="1"/>
  <c r="BB633" i="1"/>
  <c r="BB649" i="1"/>
  <c r="BB642" i="1"/>
  <c r="AX638" i="1"/>
  <c r="AX651" i="1"/>
  <c r="AX631" i="1"/>
  <c r="AX636" i="1"/>
  <c r="AX652" i="1"/>
  <c r="AX641" i="1"/>
  <c r="AT637" i="1"/>
  <c r="AT650" i="1"/>
  <c r="AT630" i="1"/>
  <c r="AT635" i="1"/>
  <c r="AT651" i="1"/>
  <c r="AT644" i="1"/>
  <c r="AP644" i="1"/>
  <c r="AP649" i="1"/>
  <c r="AP629" i="1"/>
  <c r="AP634" i="1"/>
  <c r="AP650" i="1"/>
  <c r="AP643" i="1"/>
  <c r="AL643" i="1"/>
  <c r="AL648" i="1"/>
  <c r="AL636" i="1"/>
  <c r="AL633" i="1"/>
  <c r="AL649" i="1"/>
  <c r="AL642" i="1"/>
  <c r="AH642" i="1"/>
  <c r="AH647" i="1"/>
  <c r="AH635" i="1"/>
  <c r="AH636" i="1"/>
  <c r="AH652" i="1"/>
  <c r="AH641" i="1"/>
  <c r="AK645" i="1"/>
  <c r="AR650" i="1"/>
  <c r="AG652" i="1"/>
  <c r="BB647" i="1"/>
  <c r="BB635" i="1"/>
  <c r="BB640" i="1"/>
  <c r="BB637" i="1"/>
  <c r="BB630" i="1"/>
  <c r="AX646" i="1"/>
  <c r="AX634" i="1"/>
  <c r="AX639" i="1"/>
  <c r="AX640" i="1"/>
  <c r="AX629" i="1"/>
  <c r="AT645" i="1"/>
  <c r="AT633" i="1"/>
  <c r="AT638" i="1"/>
  <c r="AT639" i="1"/>
  <c r="AT632" i="1"/>
  <c r="AP652" i="1"/>
  <c r="AP632" i="1"/>
  <c r="AP637" i="1"/>
  <c r="AP638" i="1"/>
  <c r="AP631" i="1"/>
  <c r="AP653" i="1" s="1"/>
  <c r="AL651" i="1"/>
  <c r="AL631" i="1"/>
  <c r="AL644" i="1"/>
  <c r="AL637" i="1"/>
  <c r="AL630" i="1"/>
  <c r="AH650" i="1"/>
  <c r="AH630" i="1"/>
  <c r="AH643" i="1"/>
  <c r="AH640" i="1"/>
  <c r="AH629" i="1"/>
  <c r="BA638" i="1"/>
  <c r="AG642" i="1"/>
  <c r="BB511" i="1"/>
  <c r="BB518" i="1"/>
  <c r="BB523" i="1"/>
  <c r="BB520" i="1"/>
  <c r="BB509" i="1"/>
  <c r="BB525" i="1"/>
  <c r="AX510" i="1"/>
  <c r="AX517" i="1"/>
  <c r="AX522" i="1"/>
  <c r="AX519" i="1"/>
  <c r="AX512" i="1"/>
  <c r="AX528" i="1"/>
  <c r="AT509" i="1"/>
  <c r="AT516" i="1"/>
  <c r="AT521" i="1"/>
  <c r="AT518" i="1"/>
  <c r="AT511" i="1"/>
  <c r="AT527" i="1"/>
  <c r="AP508" i="1"/>
  <c r="AP515" i="1"/>
  <c r="AP528" i="1"/>
  <c r="AP517" i="1"/>
  <c r="AP510" i="1"/>
  <c r="AP526" i="1"/>
  <c r="AL507" i="1"/>
  <c r="AL514" i="1"/>
  <c r="AL527" i="1"/>
  <c r="AL520" i="1"/>
  <c r="AL509" i="1"/>
  <c r="AL525" i="1"/>
  <c r="AH506" i="1"/>
  <c r="AH513" i="1"/>
  <c r="AH526" i="1"/>
  <c r="AH519" i="1"/>
  <c r="AH512" i="1"/>
  <c r="AH528" i="1"/>
  <c r="AZ524" i="1"/>
  <c r="AR505" i="1"/>
  <c r="AF520" i="1"/>
  <c r="BB514" i="1"/>
  <c r="BB527" i="1"/>
  <c r="BB507" i="1"/>
  <c r="BB512" i="1"/>
  <c r="BB528" i="1"/>
  <c r="AX513" i="1"/>
  <c r="AX526" i="1"/>
  <c r="AX506" i="1"/>
  <c r="AX511" i="1"/>
  <c r="AX527" i="1"/>
  <c r="AT520" i="1"/>
  <c r="AT525" i="1"/>
  <c r="AT505" i="1"/>
  <c r="AT510" i="1"/>
  <c r="AT526" i="1"/>
  <c r="AP519" i="1"/>
  <c r="AP524" i="1"/>
  <c r="AP512" i="1"/>
  <c r="AP509" i="1"/>
  <c r="AP525" i="1"/>
  <c r="AL518" i="1"/>
  <c r="AL523" i="1"/>
  <c r="AL511" i="1"/>
  <c r="AL512" i="1"/>
  <c r="AL528" i="1"/>
  <c r="AH517" i="1"/>
  <c r="AH522" i="1"/>
  <c r="AH510" i="1"/>
  <c r="AH511" i="1"/>
  <c r="AH527" i="1"/>
  <c r="AZ517" i="1"/>
  <c r="AN508" i="1"/>
  <c r="AU487" i="1"/>
  <c r="BD389" i="1"/>
  <c r="AF389" i="1"/>
  <c r="AF398" i="1"/>
  <c r="AJ385" i="1"/>
  <c r="AN395" i="1"/>
  <c r="AR398" i="1"/>
  <c r="AR384" i="1"/>
  <c r="AR402" i="1"/>
  <c r="AR381" i="1"/>
  <c r="AV400" i="1"/>
  <c r="AV387" i="1"/>
  <c r="AV390" i="1"/>
  <c r="AV404" i="1"/>
  <c r="AV395" i="1"/>
  <c r="AZ400" i="1"/>
  <c r="AZ382" i="1"/>
  <c r="AZ404" i="1"/>
  <c r="AZ383" i="1"/>
  <c r="BD398" i="1"/>
  <c r="BD381" i="1"/>
  <c r="BD392" i="1"/>
  <c r="BD400" i="1"/>
  <c r="AV396" i="1"/>
  <c r="BB384" i="1"/>
  <c r="AT400" i="1"/>
  <c r="AP394" i="1"/>
  <c r="BB402" i="1"/>
  <c r="AX396" i="1"/>
  <c r="AT382" i="1"/>
  <c r="AH392" i="1"/>
  <c r="AV355" i="1"/>
  <c r="AN371" i="1"/>
  <c r="BB360" i="1"/>
  <c r="BB362" i="1"/>
  <c r="BB371" i="1"/>
  <c r="AX359" i="1"/>
  <c r="AX365" i="1"/>
  <c r="AX370" i="1"/>
  <c r="AT358" i="1"/>
  <c r="AT364" i="1"/>
  <c r="AT373" i="1"/>
  <c r="AP350" i="1"/>
  <c r="AP365" i="1"/>
  <c r="AP363" i="1"/>
  <c r="AP356" i="1"/>
  <c r="AP372" i="1"/>
  <c r="AL364" i="1"/>
  <c r="AL369" i="1"/>
  <c r="AL362" i="1"/>
  <c r="AL371" i="1"/>
  <c r="AH356" i="1"/>
  <c r="AH363" i="1"/>
  <c r="AH365" i="1"/>
  <c r="AH354" i="1"/>
  <c r="AH370" i="1"/>
  <c r="AZ361" i="1"/>
  <c r="AR353" i="1"/>
  <c r="AN365" i="1"/>
  <c r="AF357" i="1"/>
  <c r="BB364" i="1"/>
  <c r="BB369" i="1"/>
  <c r="BB357" i="1"/>
  <c r="BB354" i="1"/>
  <c r="BB370" i="1"/>
  <c r="AX363" i="1"/>
  <c r="AX368" i="1"/>
  <c r="AX356" i="1"/>
  <c r="AX357" i="1"/>
  <c r="AX373" i="1"/>
  <c r="AT362" i="1"/>
  <c r="AT367" i="1"/>
  <c r="AT355" i="1"/>
  <c r="AT356" i="1"/>
  <c r="AT372" i="1"/>
  <c r="AP361" i="1"/>
  <c r="AP366" i="1"/>
  <c r="AP354" i="1"/>
  <c r="AP355" i="1"/>
  <c r="AP371" i="1"/>
  <c r="AL360" i="1"/>
  <c r="AL373" i="1"/>
  <c r="AL353" i="1"/>
  <c r="AL354" i="1"/>
  <c r="AL370" i="1"/>
  <c r="AH359" i="1"/>
  <c r="AH372" i="1"/>
  <c r="AH352" i="1"/>
  <c r="AH357" i="1"/>
  <c r="AH373" i="1"/>
  <c r="AT326" i="1"/>
  <c r="AT342" i="1"/>
  <c r="AL334" i="1"/>
  <c r="AH330" i="1"/>
  <c r="BD331" i="1"/>
  <c r="BD338" i="1"/>
  <c r="BD341" i="1"/>
  <c r="BD333" i="1"/>
  <c r="BD322" i="1"/>
  <c r="BD339" i="1"/>
  <c r="AZ333" i="1"/>
  <c r="AZ323" i="1"/>
  <c r="AZ320" i="1"/>
  <c r="AZ334" i="1"/>
  <c r="AZ321" i="1"/>
  <c r="AZ342" i="1"/>
  <c r="AV332" i="1"/>
  <c r="AV342" i="1"/>
  <c r="AV339" i="1"/>
  <c r="AV331" i="1"/>
  <c r="AV320" i="1"/>
  <c r="AV341" i="1"/>
  <c r="AR333" i="1"/>
  <c r="AR321" i="1"/>
  <c r="AR326" i="1"/>
  <c r="AR336" i="1"/>
  <c r="AR327" i="1"/>
  <c r="AR340" i="1"/>
  <c r="AN331" i="1"/>
  <c r="AN338" i="1"/>
  <c r="AN328" i="1"/>
  <c r="AN333" i="1"/>
  <c r="AN326" i="1"/>
  <c r="AN339" i="1"/>
  <c r="AJ333" i="1"/>
  <c r="AJ319" i="1"/>
  <c r="AJ320" i="1"/>
  <c r="AJ334" i="1"/>
  <c r="AJ325" i="1"/>
  <c r="AJ342" i="1"/>
  <c r="AF334" i="1"/>
  <c r="AF326" i="1"/>
  <c r="AF327" i="1"/>
  <c r="AF337" i="1"/>
  <c r="AF324" i="1"/>
  <c r="AF341" i="1"/>
  <c r="AX325" i="1"/>
  <c r="AT331" i="1"/>
  <c r="AL324" i="1"/>
  <c r="AL340" i="1"/>
  <c r="BD323" i="1"/>
  <c r="BD334" i="1"/>
  <c r="BD324" i="1"/>
  <c r="BD325" i="1"/>
  <c r="BD337" i="1"/>
  <c r="AZ326" i="1"/>
  <c r="AZ337" i="1"/>
  <c r="AZ331" i="1"/>
  <c r="AZ328" i="1"/>
  <c r="AZ338" i="1"/>
  <c r="AV325" i="1"/>
  <c r="AV336" i="1"/>
  <c r="AV326" i="1"/>
  <c r="AV323" i="1"/>
  <c r="AV335" i="1"/>
  <c r="AR324" i="1"/>
  <c r="AR337" i="1"/>
  <c r="AR329" i="1"/>
  <c r="AR332" i="1"/>
  <c r="AR319" i="1"/>
  <c r="AN323" i="1"/>
  <c r="AN334" i="1"/>
  <c r="AN320" i="1"/>
  <c r="AN325" i="1"/>
  <c r="AN337" i="1"/>
  <c r="AJ326" i="1"/>
  <c r="AJ337" i="1"/>
  <c r="AJ327" i="1"/>
  <c r="AJ328" i="1"/>
  <c r="AJ338" i="1"/>
  <c r="AF325" i="1"/>
  <c r="AF338" i="1"/>
  <c r="AF319" i="1"/>
  <c r="AF333" i="1"/>
  <c r="AF342" i="1"/>
  <c r="AW836" i="1"/>
  <c r="AO816" i="1"/>
  <c r="AK823" i="1"/>
  <c r="BE818" i="1"/>
  <c r="AG824" i="1"/>
  <c r="AT834" i="1"/>
  <c r="AH835" i="1"/>
  <c r="AN798" i="1"/>
  <c r="AP815" i="1"/>
  <c r="AV807" i="1"/>
  <c r="AF790" i="1"/>
  <c r="AV817" i="1"/>
  <c r="AO829" i="1"/>
  <c r="AY784" i="1"/>
  <c r="AQ792" i="1"/>
  <c r="AI800" i="1"/>
  <c r="BB797" i="1"/>
  <c r="AW835" i="1"/>
  <c r="AO826" i="1"/>
  <c r="BA832" i="1"/>
  <c r="AG822" i="1"/>
  <c r="AU784" i="1"/>
  <c r="AM788" i="1"/>
  <c r="AV835" i="1"/>
  <c r="AL790" i="1"/>
  <c r="AS827" i="1"/>
  <c r="AG820" i="1"/>
  <c r="AJ837" i="1"/>
  <c r="BA818" i="1"/>
  <c r="AS833" i="1"/>
  <c r="AK838" i="1"/>
  <c r="BC788" i="1"/>
  <c r="AY792" i="1"/>
  <c r="AU792" i="1"/>
  <c r="AQ800" i="1"/>
  <c r="AM804" i="1"/>
  <c r="BB792" i="1"/>
  <c r="AT804" i="1"/>
  <c r="BA817" i="1"/>
  <c r="AO815" i="1"/>
  <c r="BD826" i="1"/>
  <c r="BB819" i="1"/>
  <c r="AH823" i="1"/>
  <c r="BD800" i="1"/>
  <c r="AN787" i="1"/>
  <c r="BA833" i="1"/>
  <c r="AS837" i="1"/>
  <c r="BC792" i="1"/>
  <c r="AY796" i="1"/>
  <c r="AU804" i="1"/>
  <c r="AM784" i="1"/>
  <c r="AI784" i="1"/>
  <c r="AH804" i="1"/>
  <c r="AH788" i="1"/>
  <c r="AH801" i="1"/>
  <c r="AH807" i="1"/>
  <c r="AH790" i="1"/>
  <c r="AH793" i="1"/>
  <c r="AH800" i="1"/>
  <c r="AH784" i="1"/>
  <c r="AH787" i="1"/>
  <c r="AH806" i="1"/>
  <c r="AH789" i="1"/>
  <c r="AH799" i="1"/>
  <c r="AH796" i="1"/>
  <c r="AH803" i="1"/>
  <c r="AH786" i="1"/>
  <c r="AH805" i="1"/>
  <c r="AH795" i="1"/>
  <c r="AH798" i="1"/>
  <c r="AL805" i="1"/>
  <c r="AL789" i="1"/>
  <c r="AL794" i="1"/>
  <c r="AL784" i="1"/>
  <c r="AL807" i="1"/>
  <c r="AL786" i="1"/>
  <c r="AL801" i="1"/>
  <c r="AL785" i="1"/>
  <c r="AL800" i="1"/>
  <c r="AL804" i="1"/>
  <c r="AL806" i="1"/>
  <c r="AL792" i="1"/>
  <c r="AL797" i="1"/>
  <c r="AL796" i="1"/>
  <c r="AL799" i="1"/>
  <c r="AL803" i="1"/>
  <c r="AL788" i="1"/>
  <c r="AL791" i="1"/>
  <c r="AP806" i="1"/>
  <c r="AP790" i="1"/>
  <c r="AP803" i="1"/>
  <c r="AP807" i="1"/>
  <c r="AP785" i="1"/>
  <c r="AP795" i="1"/>
  <c r="AP802" i="1"/>
  <c r="AP786" i="1"/>
  <c r="AP789" i="1"/>
  <c r="AP793" i="1"/>
  <c r="AP784" i="1"/>
  <c r="AP801" i="1"/>
  <c r="AP798" i="1"/>
  <c r="AP805" i="1"/>
  <c r="AP788" i="1"/>
  <c r="AP792" i="1"/>
  <c r="AP797" i="1"/>
  <c r="AP800" i="1"/>
  <c r="AT807" i="1"/>
  <c r="AT791" i="1"/>
  <c r="AT796" i="1"/>
  <c r="AT786" i="1"/>
  <c r="AT789" i="1"/>
  <c r="AT792" i="1"/>
  <c r="AT803" i="1"/>
  <c r="AT787" i="1"/>
  <c r="AT802" i="1"/>
  <c r="AT785" i="1"/>
  <c r="AT788" i="1"/>
  <c r="AT806" i="1"/>
  <c r="AT799" i="1"/>
  <c r="AT798" i="1"/>
  <c r="AT801" i="1"/>
  <c r="AT784" i="1"/>
  <c r="AT794" i="1"/>
  <c r="AT805" i="1"/>
  <c r="AX804" i="1"/>
  <c r="AX788" i="1"/>
  <c r="AX805" i="1"/>
  <c r="AX795" i="1"/>
  <c r="AX798" i="1"/>
  <c r="AX801" i="1"/>
  <c r="AX800" i="1"/>
  <c r="AX784" i="1"/>
  <c r="AX791" i="1"/>
  <c r="AX794" i="1"/>
  <c r="AX797" i="1"/>
  <c r="AX787" i="1"/>
  <c r="AX796" i="1"/>
  <c r="AX807" i="1"/>
  <c r="AX790" i="1"/>
  <c r="AX793" i="1"/>
  <c r="AX803" i="1"/>
  <c r="BB805" i="1"/>
  <c r="BB789" i="1"/>
  <c r="BB798" i="1"/>
  <c r="BB802" i="1"/>
  <c r="BB807" i="1"/>
  <c r="BB790" i="1"/>
  <c r="BB801" i="1"/>
  <c r="BB785" i="1"/>
  <c r="BB784" i="1"/>
  <c r="BB788" i="1"/>
  <c r="BB806" i="1"/>
  <c r="BB796" i="1"/>
  <c r="AF816" i="1"/>
  <c r="AF820" i="1"/>
  <c r="AN827" i="1"/>
  <c r="AN825" i="1"/>
  <c r="AZ836" i="1"/>
  <c r="AV837" i="1"/>
  <c r="AN826" i="1"/>
  <c r="AF833" i="1"/>
  <c r="BB794" i="1"/>
  <c r="BB786" i="1"/>
  <c r="BB799" i="1"/>
  <c r="AX785" i="1"/>
  <c r="AX789" i="1"/>
  <c r="AT793" i="1"/>
  <c r="AT795" i="1"/>
  <c r="AP787" i="1"/>
  <c r="AL787" i="1"/>
  <c r="AL793" i="1"/>
  <c r="AH785" i="1"/>
  <c r="AZ821" i="1"/>
  <c r="AR820" i="1"/>
  <c r="AJ832" i="1"/>
  <c r="BB795" i="1"/>
  <c r="BB787" i="1"/>
  <c r="BB800" i="1"/>
  <c r="AX786" i="1"/>
  <c r="AX806" i="1"/>
  <c r="AT790" i="1"/>
  <c r="AP799" i="1"/>
  <c r="AP804" i="1"/>
  <c r="AL802" i="1"/>
  <c r="AH797" i="1"/>
  <c r="AH802" i="1"/>
  <c r="BD823" i="1"/>
  <c r="AV819" i="1"/>
  <c r="AR829" i="1"/>
  <c r="BB791" i="1"/>
  <c r="BB803" i="1"/>
  <c r="BB793" i="1"/>
  <c r="AX802" i="1"/>
  <c r="AX792" i="1"/>
  <c r="AT800" i="1"/>
  <c r="AP796" i="1"/>
  <c r="AP794" i="1"/>
  <c r="AL798" i="1"/>
  <c r="AH794" i="1"/>
  <c r="AH792" i="1"/>
  <c r="AS822" i="1"/>
  <c r="AK836" i="1"/>
  <c r="BE817" i="1"/>
  <c r="AW825" i="1"/>
  <c r="BC784" i="1"/>
  <c r="AT838" i="1"/>
  <c r="AL829" i="1"/>
  <c r="AV796" i="1"/>
  <c r="AN806" i="1"/>
  <c r="AF799" i="1"/>
  <c r="AI802" i="1"/>
  <c r="AI804" i="1"/>
  <c r="AI788" i="1"/>
  <c r="AM802" i="1"/>
  <c r="AM796" i="1"/>
  <c r="AQ802" i="1"/>
  <c r="AQ804" i="1"/>
  <c r="AQ788" i="1"/>
  <c r="AU802" i="1"/>
  <c r="AU796" i="1"/>
  <c r="AY802" i="1"/>
  <c r="AY804" i="1"/>
  <c r="AY788" i="1"/>
  <c r="BC802" i="1"/>
  <c r="BC796" i="1"/>
  <c r="AG826" i="1"/>
  <c r="AG819" i="1"/>
  <c r="AK817" i="1"/>
  <c r="AK826" i="1"/>
  <c r="AS832" i="1"/>
  <c r="AS835" i="1"/>
  <c r="AF800" i="1"/>
  <c r="AJ802" i="1"/>
  <c r="AR797" i="1"/>
  <c r="AV784" i="1"/>
  <c r="AZ786" i="1"/>
  <c r="AH831" i="1"/>
  <c r="AL833" i="1"/>
  <c r="AP832" i="1"/>
  <c r="AT833" i="1"/>
  <c r="BB837" i="1"/>
  <c r="BB820" i="1"/>
  <c r="AX827" i="1"/>
  <c r="AP827" i="1"/>
  <c r="AH834" i="1"/>
  <c r="AL824" i="1"/>
  <c r="AZ805" i="1"/>
  <c r="AR804" i="1"/>
  <c r="AN792" i="1"/>
  <c r="AF795" i="1"/>
  <c r="AQ839" i="1"/>
  <c r="AF827" i="1"/>
  <c r="AF824" i="1"/>
  <c r="AF825" i="1"/>
  <c r="AF831" i="1"/>
  <c r="AF834" i="1"/>
  <c r="AF830" i="1"/>
  <c r="AF838" i="1"/>
  <c r="AF822" i="1"/>
  <c r="AF837" i="1"/>
  <c r="AF821" i="1"/>
  <c r="AF826" i="1"/>
  <c r="AF828" i="1"/>
  <c r="AF819" i="1"/>
  <c r="AJ838" i="1"/>
  <c r="AJ824" i="1"/>
  <c r="AJ830" i="1"/>
  <c r="AJ829" i="1"/>
  <c r="AJ834" i="1"/>
  <c r="AJ836" i="1"/>
  <c r="AJ815" i="1"/>
  <c r="AJ827" i="1"/>
  <c r="AJ825" i="1"/>
  <c r="AJ828" i="1"/>
  <c r="AJ831" i="1"/>
  <c r="AN832" i="1"/>
  <c r="AN819" i="1"/>
  <c r="AN838" i="1"/>
  <c r="AN816" i="1"/>
  <c r="AN833" i="1"/>
  <c r="AN817" i="1"/>
  <c r="AN820" i="1"/>
  <c r="AN823" i="1"/>
  <c r="AN830" i="1"/>
  <c r="AR830" i="1"/>
  <c r="AR822" i="1"/>
  <c r="AR837" i="1"/>
  <c r="AR821" i="1"/>
  <c r="AR823" i="1"/>
  <c r="AR826" i="1"/>
  <c r="AR827" i="1"/>
  <c r="AR835" i="1"/>
  <c r="AR819" i="1"/>
  <c r="AV838" i="1"/>
  <c r="AV824" i="1"/>
  <c r="AV827" i="1"/>
  <c r="AV829" i="1"/>
  <c r="AV836" i="1"/>
  <c r="AV815" i="1"/>
  <c r="AV818" i="1"/>
  <c r="AV822" i="1"/>
  <c r="AZ835" i="1"/>
  <c r="AZ819" i="1"/>
  <c r="AZ830" i="1"/>
  <c r="AZ833" i="1"/>
  <c r="AZ817" i="1"/>
  <c r="AZ818" i="1"/>
  <c r="AZ820" i="1"/>
  <c r="AZ822" i="1"/>
  <c r="AZ827" i="1"/>
  <c r="BD830" i="1"/>
  <c r="BD816" i="1"/>
  <c r="BD838" i="1"/>
  <c r="BD819" i="1"/>
  <c r="BD825" i="1"/>
  <c r="BD831" i="1"/>
  <c r="BD834" i="1"/>
  <c r="BD835" i="1"/>
  <c r="BD832" i="1"/>
  <c r="BD828" i="1"/>
  <c r="BD836" i="1"/>
  <c r="BD833" i="1"/>
  <c r="AZ815" i="1"/>
  <c r="AZ823" i="1"/>
  <c r="AZ825" i="1"/>
  <c r="AV830" i="1"/>
  <c r="AV820" i="1"/>
  <c r="AV821" i="1"/>
  <c r="AR816" i="1"/>
  <c r="AR831" i="1"/>
  <c r="AR834" i="1"/>
  <c r="AR833" i="1"/>
  <c r="AN828" i="1"/>
  <c r="AN831" i="1"/>
  <c r="AN829" i="1"/>
  <c r="AJ820" i="1"/>
  <c r="AJ817" i="1"/>
  <c r="AF818" i="1"/>
  <c r="AF836" i="1"/>
  <c r="BD822" i="1"/>
  <c r="AZ838" i="1"/>
  <c r="AR824" i="1"/>
  <c r="AJ816" i="1"/>
  <c r="AF832" i="1"/>
  <c r="AG831" i="1"/>
  <c r="AG825" i="1"/>
  <c r="AG832" i="1"/>
  <c r="AG821" i="1"/>
  <c r="AG830" i="1"/>
  <c r="AG827" i="1"/>
  <c r="AG834" i="1"/>
  <c r="AG818" i="1"/>
  <c r="AG828" i="1"/>
  <c r="AG835" i="1"/>
  <c r="AG817" i="1"/>
  <c r="AG823" i="1"/>
  <c r="AG833" i="1"/>
  <c r="AG829" i="1"/>
  <c r="AK824" i="1"/>
  <c r="AK818" i="1"/>
  <c r="AK821" i="1"/>
  <c r="AK829" i="1"/>
  <c r="AK834" i="1"/>
  <c r="AK822" i="1"/>
  <c r="AK815" i="1"/>
  <c r="AK819" i="1"/>
  <c r="AK837" i="1"/>
  <c r="AK832" i="1"/>
  <c r="AK833" i="1"/>
  <c r="AK827" i="1"/>
  <c r="AK830" i="1"/>
  <c r="AO833" i="1"/>
  <c r="AO828" i="1"/>
  <c r="AO830" i="1"/>
  <c r="AO820" i="1"/>
  <c r="AO819" i="1"/>
  <c r="AO825" i="1"/>
  <c r="AO831" i="1"/>
  <c r="AO818" i="1"/>
  <c r="AO836" i="1"/>
  <c r="AO817" i="1"/>
  <c r="AO835" i="1"/>
  <c r="AO824" i="1"/>
  <c r="AS826" i="1"/>
  <c r="AS821" i="1"/>
  <c r="AS825" i="1"/>
  <c r="AS829" i="1"/>
  <c r="AS834" i="1"/>
  <c r="AS836" i="1"/>
  <c r="AS824" i="1"/>
  <c r="AS831" i="1"/>
  <c r="AS838" i="1"/>
  <c r="AS830" i="1"/>
  <c r="AS820" i="1"/>
  <c r="AS828" i="1"/>
  <c r="AS815" i="1"/>
  <c r="AW831" i="1"/>
  <c r="AW829" i="1"/>
  <c r="AW824" i="1"/>
  <c r="AW817" i="1"/>
  <c r="AW822" i="1"/>
  <c r="AW830" i="1"/>
  <c r="AW833" i="1"/>
  <c r="AW837" i="1"/>
  <c r="AW819" i="1"/>
  <c r="AW818" i="1"/>
  <c r="AW828" i="1"/>
  <c r="AW832" i="1"/>
  <c r="AW816" i="1"/>
  <c r="BA824" i="1"/>
  <c r="BA822" i="1"/>
  <c r="BA819" i="1"/>
  <c r="BA815" i="1"/>
  <c r="BA828" i="1"/>
  <c r="BA821" i="1"/>
  <c r="BA827" i="1"/>
  <c r="BA830" i="1"/>
  <c r="BA834" i="1"/>
  <c r="BA816" i="1"/>
  <c r="BA835" i="1"/>
  <c r="BA825" i="1"/>
  <c r="BE833" i="1"/>
  <c r="BE832" i="1"/>
  <c r="BE823" i="1"/>
  <c r="BE835" i="1"/>
  <c r="BE838" i="1"/>
  <c r="BE831" i="1"/>
  <c r="BE828" i="1"/>
  <c r="BE834" i="1"/>
  <c r="BE837" i="1"/>
  <c r="BE829" i="1"/>
  <c r="BE816" i="1"/>
  <c r="BE827" i="1"/>
  <c r="BE819" i="1"/>
  <c r="BE836" i="1"/>
  <c r="BE821" i="1"/>
  <c r="BA823" i="1"/>
  <c r="AW834" i="1"/>
  <c r="AS823" i="1"/>
  <c r="AO822" i="1"/>
  <c r="AO821" i="1"/>
  <c r="AG838" i="1"/>
  <c r="BD824" i="1"/>
  <c r="BD815" i="1"/>
  <c r="BD817" i="1"/>
  <c r="BD837" i="1"/>
  <c r="AZ826" i="1"/>
  <c r="AZ828" i="1"/>
  <c r="AZ829" i="1"/>
  <c r="AV823" i="1"/>
  <c r="AV826" i="1"/>
  <c r="AV825" i="1"/>
  <c r="AR838" i="1"/>
  <c r="AR836" i="1"/>
  <c r="AR817" i="1"/>
  <c r="AN824" i="1"/>
  <c r="AN834" i="1"/>
  <c r="AN836" i="1"/>
  <c r="AN837" i="1"/>
  <c r="AJ826" i="1"/>
  <c r="AJ821" i="1"/>
  <c r="AF823" i="1"/>
  <c r="AF817" i="1"/>
  <c r="BE815" i="1"/>
  <c r="BA826" i="1"/>
  <c r="BA837" i="1"/>
  <c r="AW821" i="1"/>
  <c r="AW823" i="1"/>
  <c r="AS816" i="1"/>
  <c r="AO823" i="1"/>
  <c r="AO832" i="1"/>
  <c r="AK831" i="1"/>
  <c r="AK835" i="1"/>
  <c r="AG836" i="1"/>
  <c r="BD827" i="1"/>
  <c r="AV816" i="1"/>
  <c r="AR832" i="1"/>
  <c r="AJ819" i="1"/>
  <c r="AF835" i="1"/>
  <c r="BE826" i="1"/>
  <c r="BA831" i="1"/>
  <c r="BA820" i="1"/>
  <c r="AW815" i="1"/>
  <c r="AS817" i="1"/>
  <c r="AO837" i="1"/>
  <c r="AK820" i="1"/>
  <c r="AG815" i="1"/>
  <c r="BD818" i="1"/>
  <c r="BD820" i="1"/>
  <c r="BD821" i="1"/>
  <c r="AZ832" i="1"/>
  <c r="AZ831" i="1"/>
  <c r="AZ834" i="1"/>
  <c r="AZ837" i="1"/>
  <c r="AV828" i="1"/>
  <c r="AV831" i="1"/>
  <c r="AV833" i="1"/>
  <c r="AR815" i="1"/>
  <c r="AR818" i="1"/>
  <c r="AR825" i="1"/>
  <c r="AN835" i="1"/>
  <c r="AN815" i="1"/>
  <c r="AN821" i="1"/>
  <c r="AJ822" i="1"/>
  <c r="AJ818" i="1"/>
  <c r="AJ833" i="1"/>
  <c r="AF815" i="1"/>
  <c r="AF829" i="1"/>
  <c r="BE824" i="1"/>
  <c r="BA829" i="1"/>
  <c r="BA838" i="1"/>
  <c r="AW838" i="1"/>
  <c r="AW827" i="1"/>
  <c r="AS819" i="1"/>
  <c r="AO838" i="1"/>
  <c r="AO827" i="1"/>
  <c r="AK825" i="1"/>
  <c r="AK828" i="1"/>
  <c r="AG837" i="1"/>
  <c r="AZ816" i="1"/>
  <c r="AV832" i="1"/>
  <c r="AN822" i="1"/>
  <c r="AJ835" i="1"/>
  <c r="AH825" i="1"/>
  <c r="AH828" i="1"/>
  <c r="AL820" i="1"/>
  <c r="AP838" i="1"/>
  <c r="AP837" i="1"/>
  <c r="AT826" i="1"/>
  <c r="AX833" i="1"/>
  <c r="AX826" i="1"/>
  <c r="BB818" i="1"/>
  <c r="AX822" i="1"/>
  <c r="AP826" i="1"/>
  <c r="AL831" i="1"/>
  <c r="AH816" i="1"/>
  <c r="AX830" i="1"/>
  <c r="AH832" i="1"/>
  <c r="AM298" i="1"/>
  <c r="AR297" i="1"/>
  <c r="AN289" i="1"/>
  <c r="AN305" i="1"/>
  <c r="AQ295" i="1"/>
  <c r="AQ301" i="1"/>
  <c r="AM310" i="1"/>
  <c r="AM293" i="1"/>
  <c r="AQ308" i="1"/>
  <c r="AM300" i="1"/>
  <c r="AR290" i="1"/>
  <c r="AR306" i="1"/>
  <c r="AN302" i="1"/>
  <c r="AQ311" i="1"/>
  <c r="AM303" i="1"/>
  <c r="AQ257" i="1"/>
  <c r="AQ273" i="1"/>
  <c r="AQ266" i="1"/>
  <c r="AQ259" i="1"/>
  <c r="AQ275" i="1"/>
  <c r="AQ268" i="1"/>
  <c r="AM260" i="1"/>
  <c r="AM276" i="1"/>
  <c r="AM265" i="1"/>
  <c r="AM258" i="1"/>
  <c r="AM274" i="1"/>
  <c r="AM267" i="1"/>
  <c r="AQ261" i="1"/>
  <c r="AQ277" i="1"/>
  <c r="AQ270" i="1"/>
  <c r="AQ263" i="1"/>
  <c r="AQ279" i="1"/>
  <c r="AM264" i="1"/>
  <c r="AM280" i="1"/>
  <c r="AM269" i="1"/>
  <c r="AM262" i="1"/>
  <c r="AM278" i="1"/>
  <c r="AR237" i="1"/>
  <c r="AN228" i="1"/>
  <c r="AS241" i="1"/>
  <c r="AS246" i="1"/>
  <c r="AO249" i="1"/>
  <c r="AR200" i="1"/>
  <c r="AR216" i="1"/>
  <c r="AR209" i="1"/>
  <c r="AR202" i="1"/>
  <c r="AR218" i="1"/>
  <c r="AM105" i="1"/>
  <c r="AM110" i="1"/>
  <c r="AR92" i="1"/>
  <c r="AR87" i="1"/>
  <c r="AR72" i="1"/>
  <c r="AR90" i="1"/>
  <c r="AR75" i="1"/>
  <c r="AR85" i="1"/>
  <c r="AR94" i="1"/>
  <c r="AR82" i="1"/>
  <c r="AR71" i="1"/>
  <c r="AR86" i="1"/>
  <c r="AR81" i="1"/>
  <c r="AR77" i="1"/>
  <c r="AR84" i="1"/>
  <c r="AR74" i="1"/>
  <c r="AR79" i="1"/>
  <c r="AR88" i="1"/>
  <c r="AR80" i="1"/>
  <c r="AR76" i="1"/>
  <c r="AR44" i="1"/>
  <c r="AR48" i="1"/>
  <c r="AR52" i="1"/>
  <c r="AR60" i="1"/>
  <c r="AR42" i="1"/>
  <c r="AR46" i="1"/>
  <c r="AR50" i="1"/>
  <c r="AR54" i="1"/>
  <c r="AR58" i="1"/>
  <c r="AR62" i="1"/>
  <c r="AR40" i="1"/>
  <c r="AR56" i="1"/>
  <c r="AR41" i="1"/>
  <c r="AR45" i="1"/>
  <c r="AR49" i="1"/>
  <c r="AR53" i="1"/>
  <c r="AR57" i="1"/>
  <c r="AG785" i="1"/>
  <c r="AG784" i="1"/>
  <c r="AG794" i="1"/>
  <c r="AG793" i="1"/>
  <c r="AG786" i="1"/>
  <c r="AG796" i="1"/>
  <c r="AK786" i="1"/>
  <c r="AK791" i="1"/>
  <c r="AK789" i="1"/>
  <c r="AK794" i="1"/>
  <c r="AK799" i="1"/>
  <c r="AK785" i="1"/>
  <c r="AO787" i="1"/>
  <c r="AO786" i="1"/>
  <c r="AO798" i="1"/>
  <c r="AO795" i="1"/>
  <c r="AO790" i="1"/>
  <c r="AO793" i="1"/>
  <c r="AS784" i="1"/>
  <c r="AS799" i="1"/>
  <c r="AS807" i="1"/>
  <c r="AS792" i="1"/>
  <c r="AS791" i="1"/>
  <c r="AS802" i="1"/>
  <c r="AW785" i="1"/>
  <c r="AW788" i="1"/>
  <c r="AW799" i="1"/>
  <c r="AW793" i="1"/>
  <c r="AW791" i="1"/>
  <c r="AW794" i="1"/>
  <c r="BA786" i="1"/>
  <c r="BA801" i="1"/>
  <c r="BA784" i="1"/>
  <c r="BA793" i="1"/>
  <c r="BA794" i="1"/>
  <c r="BA796" i="1"/>
  <c r="BA799" i="1"/>
  <c r="BA804" i="1"/>
  <c r="BA788" i="1"/>
  <c r="BA791" i="1"/>
  <c r="BE803" i="1"/>
  <c r="BE787" i="1"/>
  <c r="BE790" i="1"/>
  <c r="BE793" i="1"/>
  <c r="BE784" i="1"/>
  <c r="BE802" i="1"/>
  <c r="BE795" i="1"/>
  <c r="BE805" i="1"/>
  <c r="BE788" i="1"/>
  <c r="BE786" i="1"/>
  <c r="BE797" i="1"/>
  <c r="BE800" i="1"/>
  <c r="BC786" i="1"/>
  <c r="BC794" i="1"/>
  <c r="AY786" i="1"/>
  <c r="AY794" i="1"/>
  <c r="AU786" i="1"/>
  <c r="AU794" i="1"/>
  <c r="AQ786" i="1"/>
  <c r="AQ794" i="1"/>
  <c r="AM786" i="1"/>
  <c r="AM794" i="1"/>
  <c r="AI786" i="1"/>
  <c r="AI794" i="1"/>
  <c r="BE801" i="1"/>
  <c r="BE792" i="1"/>
  <c r="BE806" i="1"/>
  <c r="BA792" i="1"/>
  <c r="BA805" i="1"/>
  <c r="BA797" i="1"/>
  <c r="AW798" i="1"/>
  <c r="AW792" i="1"/>
  <c r="AW804" i="1"/>
  <c r="AS806" i="1"/>
  <c r="AS785" i="1"/>
  <c r="AS795" i="1"/>
  <c r="AO797" i="1"/>
  <c r="AO804" i="1"/>
  <c r="AO802" i="1"/>
  <c r="AK788" i="1"/>
  <c r="AK800" i="1"/>
  <c r="AK807" i="1"/>
  <c r="AG807" i="1"/>
  <c r="AG787" i="1"/>
  <c r="AG800" i="1"/>
  <c r="AI807" i="1"/>
  <c r="AI803" i="1"/>
  <c r="AI799" i="1"/>
  <c r="AI795" i="1"/>
  <c r="AI791" i="1"/>
  <c r="AI787" i="1"/>
  <c r="AI805" i="1"/>
  <c r="AI801" i="1"/>
  <c r="AI797" i="1"/>
  <c r="AI793" i="1"/>
  <c r="AI789" i="1"/>
  <c r="AI785" i="1"/>
  <c r="AM807" i="1"/>
  <c r="AM803" i="1"/>
  <c r="AM799" i="1"/>
  <c r="AM795" i="1"/>
  <c r="AM791" i="1"/>
  <c r="AM787" i="1"/>
  <c r="AM805" i="1"/>
  <c r="AM801" i="1"/>
  <c r="AM797" i="1"/>
  <c r="AM793" i="1"/>
  <c r="AM789" i="1"/>
  <c r="AM785" i="1"/>
  <c r="AQ807" i="1"/>
  <c r="AQ803" i="1"/>
  <c r="AQ799" i="1"/>
  <c r="AQ795" i="1"/>
  <c r="AQ791" i="1"/>
  <c r="AQ787" i="1"/>
  <c r="AQ805" i="1"/>
  <c r="AQ801" i="1"/>
  <c r="AQ797" i="1"/>
  <c r="AQ793" i="1"/>
  <c r="AQ789" i="1"/>
  <c r="AQ785" i="1"/>
  <c r="AU807" i="1"/>
  <c r="AU803" i="1"/>
  <c r="AU799" i="1"/>
  <c r="AU795" i="1"/>
  <c r="AU791" i="1"/>
  <c r="AU787" i="1"/>
  <c r="AU805" i="1"/>
  <c r="AU801" i="1"/>
  <c r="AU797" i="1"/>
  <c r="AU793" i="1"/>
  <c r="AU789" i="1"/>
  <c r="AU785" i="1"/>
  <c r="AY807" i="1"/>
  <c r="AY803" i="1"/>
  <c r="AY799" i="1"/>
  <c r="AY795" i="1"/>
  <c r="AY791" i="1"/>
  <c r="AY787" i="1"/>
  <c r="AY805" i="1"/>
  <c r="AY801" i="1"/>
  <c r="AY797" i="1"/>
  <c r="AY793" i="1"/>
  <c r="AY789" i="1"/>
  <c r="AY785" i="1"/>
  <c r="BC807" i="1"/>
  <c r="BC803" i="1"/>
  <c r="BC799" i="1"/>
  <c r="BC795" i="1"/>
  <c r="BC791" i="1"/>
  <c r="BC787" i="1"/>
  <c r="BC805" i="1"/>
  <c r="BC801" i="1"/>
  <c r="BC797" i="1"/>
  <c r="BC793" i="1"/>
  <c r="BC789" i="1"/>
  <c r="BC785" i="1"/>
  <c r="BC790" i="1"/>
  <c r="BC798" i="1"/>
  <c r="BC806" i="1"/>
  <c r="AY790" i="1"/>
  <c r="AY798" i="1"/>
  <c r="AY806" i="1"/>
  <c r="AU790" i="1"/>
  <c r="AU798" i="1"/>
  <c r="AU806" i="1"/>
  <c r="AQ790" i="1"/>
  <c r="AQ798" i="1"/>
  <c r="AQ806" i="1"/>
  <c r="AM790" i="1"/>
  <c r="AM798" i="1"/>
  <c r="AM806" i="1"/>
  <c r="AI790" i="1"/>
  <c r="AI798" i="1"/>
  <c r="AI806" i="1"/>
  <c r="BE798" i="1"/>
  <c r="BE789" i="1"/>
  <c r="BE799" i="1"/>
  <c r="BA789" i="1"/>
  <c r="BA800" i="1"/>
  <c r="BA798" i="1"/>
  <c r="AW795" i="1"/>
  <c r="AW787" i="1"/>
  <c r="AW797" i="1"/>
  <c r="AS803" i="1"/>
  <c r="AS798" i="1"/>
  <c r="AS796" i="1"/>
  <c r="AO794" i="1"/>
  <c r="AO785" i="1"/>
  <c r="AO799" i="1"/>
  <c r="AK803" i="1"/>
  <c r="AK797" i="1"/>
  <c r="AK798" i="1"/>
  <c r="AG790" i="1"/>
  <c r="AG804" i="1"/>
  <c r="AG797" i="1"/>
  <c r="BD753" i="1"/>
  <c r="BD757" i="1"/>
  <c r="BD761" i="1"/>
  <c r="BD765" i="1"/>
  <c r="BD769" i="1"/>
  <c r="BD773" i="1"/>
  <c r="AZ753" i="1"/>
  <c r="AZ757" i="1"/>
  <c r="AZ761" i="1"/>
  <c r="AZ765" i="1"/>
  <c r="AZ769" i="1"/>
  <c r="AZ773" i="1"/>
  <c r="AV753" i="1"/>
  <c r="AV757" i="1"/>
  <c r="AV761" i="1"/>
  <c r="AV765" i="1"/>
  <c r="AV769" i="1"/>
  <c r="AV773" i="1"/>
  <c r="AR753" i="1"/>
  <c r="AR757" i="1"/>
  <c r="AR761" i="1"/>
  <c r="AR765" i="1"/>
  <c r="AR769" i="1"/>
  <c r="AR773" i="1"/>
  <c r="AN753" i="1"/>
  <c r="AN757" i="1"/>
  <c r="AN761" i="1"/>
  <c r="AN765" i="1"/>
  <c r="AN769" i="1"/>
  <c r="AN773" i="1"/>
  <c r="AJ753" i="1"/>
  <c r="AJ757" i="1"/>
  <c r="AJ761" i="1"/>
  <c r="AJ765" i="1"/>
  <c r="AJ769" i="1"/>
  <c r="AJ773" i="1"/>
  <c r="AF753" i="1"/>
  <c r="AF757" i="1"/>
  <c r="AF762" i="1"/>
  <c r="AF766" i="1"/>
  <c r="AF770" i="1"/>
  <c r="AF774" i="1"/>
  <c r="AF760" i="1"/>
  <c r="BD755" i="1"/>
  <c r="BD759" i="1"/>
  <c r="BD763" i="1"/>
  <c r="BD767" i="1"/>
  <c r="BD771" i="1"/>
  <c r="BD775" i="1"/>
  <c r="AZ755" i="1"/>
  <c r="AZ759" i="1"/>
  <c r="AZ763" i="1"/>
  <c r="AZ767" i="1"/>
  <c r="AZ771" i="1"/>
  <c r="AZ775" i="1"/>
  <c r="AV755" i="1"/>
  <c r="AV759" i="1"/>
  <c r="AV763" i="1"/>
  <c r="AV767" i="1"/>
  <c r="AV771" i="1"/>
  <c r="AV775" i="1"/>
  <c r="AR755" i="1"/>
  <c r="AR759" i="1"/>
  <c r="AR763" i="1"/>
  <c r="AR767" i="1"/>
  <c r="AR771" i="1"/>
  <c r="AR775" i="1"/>
  <c r="AN755" i="1"/>
  <c r="AN759" i="1"/>
  <c r="AN763" i="1"/>
  <c r="AN767" i="1"/>
  <c r="AN771" i="1"/>
  <c r="AN775" i="1"/>
  <c r="AJ755" i="1"/>
  <c r="AJ759" i="1"/>
  <c r="AJ763" i="1"/>
  <c r="AJ767" i="1"/>
  <c r="AJ771" i="1"/>
  <c r="AJ775" i="1"/>
  <c r="AF755" i="1"/>
  <c r="AF759" i="1"/>
  <c r="AF764" i="1"/>
  <c r="AF768" i="1"/>
  <c r="AF772" i="1"/>
  <c r="AF776" i="1"/>
  <c r="BG773" i="1"/>
  <c r="BD756" i="1"/>
  <c r="BD760" i="1"/>
  <c r="BD764" i="1"/>
  <c r="BD768" i="1"/>
  <c r="BD772" i="1"/>
  <c r="AZ756" i="1"/>
  <c r="AZ760" i="1"/>
  <c r="AZ764" i="1"/>
  <c r="AZ768" i="1"/>
  <c r="AZ772" i="1"/>
  <c r="AV756" i="1"/>
  <c r="AV760" i="1"/>
  <c r="AV764" i="1"/>
  <c r="AV768" i="1"/>
  <c r="AV772" i="1"/>
  <c r="AR756" i="1"/>
  <c r="AR760" i="1"/>
  <c r="AR764" i="1"/>
  <c r="AR768" i="1"/>
  <c r="AR772" i="1"/>
  <c r="AN756" i="1"/>
  <c r="AN760" i="1"/>
  <c r="AN764" i="1"/>
  <c r="AN768" i="1"/>
  <c r="AN772" i="1"/>
  <c r="AJ756" i="1"/>
  <c r="AJ760" i="1"/>
  <c r="AJ764" i="1"/>
  <c r="AJ768" i="1"/>
  <c r="AJ772" i="1"/>
  <c r="AF756" i="1"/>
  <c r="AF761" i="1"/>
  <c r="AF765" i="1"/>
  <c r="AF769" i="1"/>
  <c r="AI735" i="1"/>
  <c r="AI738" i="1"/>
  <c r="AI742" i="1"/>
  <c r="AI725" i="1"/>
  <c r="AI730" i="1"/>
  <c r="AI733" i="1"/>
  <c r="AM736" i="1"/>
  <c r="AM745" i="1"/>
  <c r="AM735" i="1"/>
  <c r="AM722" i="1"/>
  <c r="AM739" i="1"/>
  <c r="AM742" i="1"/>
  <c r="AQ737" i="1"/>
  <c r="AQ740" i="1"/>
  <c r="AQ723" i="1"/>
  <c r="AQ742" i="1"/>
  <c r="AQ732" i="1"/>
  <c r="AQ735" i="1"/>
  <c r="AU734" i="1"/>
  <c r="AU733" i="1"/>
  <c r="AU736" i="1"/>
  <c r="AU739" i="1"/>
  <c r="AU725" i="1"/>
  <c r="AU728" i="1"/>
  <c r="AY735" i="1"/>
  <c r="AY742" i="1"/>
  <c r="AY725" i="1"/>
  <c r="AY730" i="1"/>
  <c r="AY734" i="1"/>
  <c r="AY737" i="1"/>
  <c r="BC736" i="1"/>
  <c r="BC735" i="1"/>
  <c r="BC738" i="1"/>
  <c r="BC727" i="1"/>
  <c r="BC730" i="1"/>
  <c r="BC741" i="1"/>
  <c r="BC743" i="1"/>
  <c r="BC726" i="1"/>
  <c r="BC739" i="1"/>
  <c r="BC728" i="1"/>
  <c r="AY736" i="1"/>
  <c r="AY722" i="1"/>
  <c r="AY745" i="1"/>
  <c r="AY741" i="1"/>
  <c r="AY739" i="1"/>
  <c r="AU723" i="1"/>
  <c r="AU745" i="1"/>
  <c r="AU737" i="1"/>
  <c r="AU726" i="1"/>
  <c r="AQ734" i="1"/>
  <c r="AQ726" i="1"/>
  <c r="AQ744" i="1"/>
  <c r="AQ739" i="1"/>
  <c r="AQ741" i="1"/>
  <c r="AM737" i="1"/>
  <c r="AM727" i="1"/>
  <c r="AM729" i="1"/>
  <c r="AM728" i="1"/>
  <c r="AI732" i="1"/>
  <c r="AI744" i="1"/>
  <c r="AI740" i="1"/>
  <c r="AI737" i="1"/>
  <c r="AI739" i="1"/>
  <c r="AJ730" i="1"/>
  <c r="AJ740" i="1"/>
  <c r="AJ723" i="1"/>
  <c r="AJ729" i="1"/>
  <c r="AJ732" i="1"/>
  <c r="AJ735" i="1"/>
  <c r="AN731" i="1"/>
  <c r="AN733" i="1"/>
  <c r="AN736" i="1"/>
  <c r="AN724" i="1"/>
  <c r="BD733" i="1"/>
  <c r="BD730" i="1"/>
  <c r="BD740" i="1"/>
  <c r="BD736" i="1"/>
  <c r="BD727" i="1"/>
  <c r="AZ735" i="1"/>
  <c r="AZ724" i="1"/>
  <c r="AZ733" i="1"/>
  <c r="AZ743" i="1"/>
  <c r="AZ726" i="1"/>
  <c r="AV726" i="1"/>
  <c r="AV743" i="1"/>
  <c r="AV724" i="1"/>
  <c r="AV734" i="1"/>
  <c r="AV729" i="1"/>
  <c r="AR738" i="1"/>
  <c r="AR735" i="1"/>
  <c r="AR745" i="1"/>
  <c r="AR741" i="1"/>
  <c r="AR728" i="1"/>
  <c r="AN741" i="1"/>
  <c r="AN730" i="1"/>
  <c r="AN737" i="1"/>
  <c r="AN723" i="1"/>
  <c r="AN743" i="1"/>
  <c r="AJ733" i="1"/>
  <c r="AJ744" i="1"/>
  <c r="AJ739" i="1"/>
  <c r="AJ734" i="1"/>
  <c r="BC729" i="1"/>
  <c r="BC722" i="1"/>
  <c r="BC733" i="1"/>
  <c r="BC732" i="1"/>
  <c r="AY738" i="1"/>
  <c r="AY728" i="1"/>
  <c r="AY724" i="1"/>
  <c r="AY723" i="1"/>
  <c r="AY743" i="1"/>
  <c r="AU724" i="1"/>
  <c r="AU740" i="1"/>
  <c r="AU731" i="1"/>
  <c r="AU730" i="1"/>
  <c r="AQ736" i="1"/>
  <c r="AQ727" i="1"/>
  <c r="AQ722" i="1"/>
  <c r="AQ725" i="1"/>
  <c r="AQ745" i="1"/>
  <c r="AM738" i="1"/>
  <c r="AM723" i="1"/>
  <c r="AM730" i="1"/>
  <c r="AM732" i="1"/>
  <c r="AI734" i="1"/>
  <c r="AI745" i="1"/>
  <c r="AI741" i="1"/>
  <c r="AI723" i="1"/>
  <c r="AI743" i="1"/>
  <c r="AK735" i="1"/>
  <c r="AO743" i="1"/>
  <c r="AO727" i="1"/>
  <c r="AS735" i="1"/>
  <c r="AW743" i="1"/>
  <c r="AW727" i="1"/>
  <c r="BA735" i="1"/>
  <c r="BE743" i="1"/>
  <c r="BE727" i="1"/>
  <c r="AI701" i="1"/>
  <c r="AI711" i="1"/>
  <c r="AI694" i="1"/>
  <c r="AI698" i="1"/>
  <c r="AI708" i="1"/>
  <c r="AI691" i="1"/>
  <c r="AI697" i="1"/>
  <c r="AI696" i="1"/>
  <c r="AI699" i="1"/>
  <c r="AI707" i="1"/>
  <c r="AI713" i="1"/>
  <c r="AI693" i="1"/>
  <c r="AI695" i="1"/>
  <c r="AI704" i="1"/>
  <c r="AI706" i="1"/>
  <c r="AM702" i="1"/>
  <c r="AM704" i="1"/>
  <c r="AM707" i="1"/>
  <c r="AM713" i="1"/>
  <c r="AM696" i="1"/>
  <c r="AM699" i="1"/>
  <c r="AM710" i="1"/>
  <c r="AM705" i="1"/>
  <c r="AM693" i="1"/>
  <c r="AM711" i="1"/>
  <c r="AM700" i="1"/>
  <c r="AM706" i="1"/>
  <c r="AM703" i="1"/>
  <c r="AM692" i="1"/>
  <c r="AM697" i="1"/>
  <c r="AQ699" i="1"/>
  <c r="AQ713" i="1"/>
  <c r="AQ696" i="1"/>
  <c r="AQ694" i="1"/>
  <c r="AQ705" i="1"/>
  <c r="AQ708" i="1"/>
  <c r="AQ695" i="1"/>
  <c r="AQ698" i="1"/>
  <c r="AQ700" i="1"/>
  <c r="AQ704" i="1"/>
  <c r="AQ711" i="1"/>
  <c r="AQ691" i="1"/>
  <c r="AQ697" i="1"/>
  <c r="AQ693" i="1"/>
  <c r="AQ710" i="1"/>
  <c r="AU700" i="1"/>
  <c r="AU706" i="1"/>
  <c r="AU710" i="1"/>
  <c r="AU693" i="1"/>
  <c r="AU703" i="1"/>
  <c r="AU713" i="1"/>
  <c r="AU708" i="1"/>
  <c r="AU707" i="1"/>
  <c r="AU709" i="1"/>
  <c r="AU698" i="1"/>
  <c r="AU714" i="1"/>
  <c r="AU704" i="1"/>
  <c r="AU705" i="1"/>
  <c r="AU695" i="1"/>
  <c r="AU697" i="1"/>
  <c r="AY701" i="1"/>
  <c r="AY700" i="1"/>
  <c r="AY703" i="1"/>
  <c r="AY706" i="1"/>
  <c r="AY692" i="1"/>
  <c r="AY694" i="1"/>
  <c r="AY697" i="1"/>
  <c r="AY698" i="1"/>
  <c r="AY707" i="1"/>
  <c r="AY691" i="1"/>
  <c r="AY713" i="1"/>
  <c r="AY693" i="1"/>
  <c r="AY704" i="1"/>
  <c r="AY712" i="1"/>
  <c r="AY696" i="1"/>
  <c r="BC702" i="1"/>
  <c r="BC708" i="1"/>
  <c r="BC691" i="1"/>
  <c r="BC697" i="1"/>
  <c r="BC700" i="1"/>
  <c r="BC703" i="1"/>
  <c r="BC710" i="1"/>
  <c r="BC709" i="1"/>
  <c r="BC713" i="1"/>
  <c r="BC695" i="1"/>
  <c r="BC704" i="1"/>
  <c r="BC706" i="1"/>
  <c r="BC707" i="1"/>
  <c r="BC712" i="1"/>
  <c r="BC701" i="1"/>
  <c r="BC705" i="1"/>
  <c r="BC692" i="1"/>
  <c r="BC714" i="1"/>
  <c r="AY708" i="1"/>
  <c r="AY705" i="1"/>
  <c r="AU699" i="1"/>
  <c r="AU692" i="1"/>
  <c r="AQ706" i="1"/>
  <c r="AQ712" i="1"/>
  <c r="AM701" i="1"/>
  <c r="AM708" i="1"/>
  <c r="AM714" i="1"/>
  <c r="AI700" i="1"/>
  <c r="AI705" i="1"/>
  <c r="AF709" i="1"/>
  <c r="AF699" i="1"/>
  <c r="AF695" i="1"/>
  <c r="AJ704" i="1"/>
  <c r="AJ710" i="1"/>
  <c r="AJ703" i="1"/>
  <c r="AJ713" i="1"/>
  <c r="AN705" i="1"/>
  <c r="AN700" i="1"/>
  <c r="AN710" i="1"/>
  <c r="AN695" i="1"/>
  <c r="AR704" i="1"/>
  <c r="AR714" i="1"/>
  <c r="AR713" i="1"/>
  <c r="AR695" i="1"/>
  <c r="AV693" i="1"/>
  <c r="AV699" i="1"/>
  <c r="AV695" i="1"/>
  <c r="AZ704" i="1"/>
  <c r="AZ695" i="1"/>
  <c r="AZ705" i="1"/>
  <c r="BD705" i="1"/>
  <c r="BD704" i="1"/>
  <c r="BD700" i="1"/>
  <c r="BD693" i="1"/>
  <c r="AV704" i="1"/>
  <c r="AR698" i="1"/>
  <c r="AJ698" i="1"/>
  <c r="BC699" i="1"/>
  <c r="BC693" i="1"/>
  <c r="AY695" i="1"/>
  <c r="AY702" i="1"/>
  <c r="AY709" i="1"/>
  <c r="AU694" i="1"/>
  <c r="AU696" i="1"/>
  <c r="AQ692" i="1"/>
  <c r="AQ714" i="1"/>
  <c r="AM695" i="1"/>
  <c r="AM709" i="1"/>
  <c r="AI692" i="1"/>
  <c r="AI714" i="1"/>
  <c r="AI709" i="1"/>
  <c r="BD697" i="1"/>
  <c r="AV706" i="1"/>
  <c r="AR702" i="1"/>
  <c r="AJ699" i="1"/>
  <c r="BC696" i="1"/>
  <c r="BC694" i="1"/>
  <c r="AY710" i="1"/>
  <c r="AY699" i="1"/>
  <c r="AU701" i="1"/>
  <c r="AU711" i="1"/>
  <c r="AU712" i="1"/>
  <c r="AQ701" i="1"/>
  <c r="AQ703" i="1"/>
  <c r="AM712" i="1"/>
  <c r="AM694" i="1"/>
  <c r="AI702" i="1"/>
  <c r="AI710" i="1"/>
  <c r="AG714" i="1"/>
  <c r="AG698" i="1"/>
  <c r="AG707" i="1"/>
  <c r="AG713" i="1"/>
  <c r="AG696" i="1"/>
  <c r="AG699" i="1"/>
  <c r="BE711" i="1"/>
  <c r="BE693" i="1"/>
  <c r="BE701" i="1"/>
  <c r="BE698" i="1"/>
  <c r="BE692" i="1"/>
  <c r="BA702" i="1"/>
  <c r="BA712" i="1"/>
  <c r="BA693" i="1"/>
  <c r="BA710" i="1"/>
  <c r="BA691" i="1"/>
  <c r="BA715" i="1" s="1"/>
  <c r="AW693" i="1"/>
  <c r="AW703" i="1"/>
  <c r="AW700" i="1"/>
  <c r="AW697" i="1"/>
  <c r="AW694" i="1"/>
  <c r="AS711" i="1"/>
  <c r="AS700" i="1"/>
  <c r="AS691" i="1"/>
  <c r="AS708" i="1"/>
  <c r="AS693" i="1"/>
  <c r="AO707" i="1"/>
  <c r="AO691" i="1"/>
  <c r="AO713" i="1"/>
  <c r="AO695" i="1"/>
  <c r="AO692" i="1"/>
  <c r="AK698" i="1"/>
  <c r="AK712" i="1"/>
  <c r="AK709" i="1"/>
  <c r="AK706" i="1"/>
  <c r="AK691" i="1"/>
  <c r="AK707" i="1"/>
  <c r="AG700" i="1"/>
  <c r="AG711" i="1"/>
  <c r="AG693" i="1"/>
  <c r="AG702" i="1"/>
  <c r="AI673" i="1"/>
  <c r="AI682" i="1"/>
  <c r="AI660" i="1"/>
  <c r="AI664" i="1"/>
  <c r="AI663" i="1"/>
  <c r="AM669" i="1"/>
  <c r="AM674" i="1"/>
  <c r="AM678" i="1"/>
  <c r="AM682" i="1"/>
  <c r="AM660" i="1"/>
  <c r="AQ669" i="1"/>
  <c r="AQ676" i="1"/>
  <c r="AQ680" i="1"/>
  <c r="AQ679" i="1"/>
  <c r="AU681" i="1"/>
  <c r="AU665" i="1"/>
  <c r="AU668" i="1"/>
  <c r="AU672" i="1"/>
  <c r="AU676" i="1"/>
  <c r="AY681" i="1"/>
  <c r="AY665" i="1"/>
  <c r="AY671" i="1"/>
  <c r="AY675" i="1"/>
  <c r="AY674" i="1"/>
  <c r="BC677" i="1"/>
  <c r="BC661" i="1"/>
  <c r="BC663" i="1"/>
  <c r="BC667" i="1"/>
  <c r="BC671" i="1"/>
  <c r="AY662" i="1"/>
  <c r="AM675" i="1"/>
  <c r="AU664" i="1"/>
  <c r="AI678" i="1"/>
  <c r="AF677" i="1"/>
  <c r="AF661" i="1"/>
  <c r="AF664" i="1"/>
  <c r="AF682" i="1"/>
  <c r="AF660" i="1"/>
  <c r="AF676" i="1"/>
  <c r="AJ678" i="1"/>
  <c r="AJ662" i="1"/>
  <c r="AJ677" i="1"/>
  <c r="AJ660" i="1"/>
  <c r="AJ669" i="1"/>
  <c r="AJ680" i="1"/>
  <c r="AN679" i="1"/>
  <c r="AN663" i="1"/>
  <c r="AN666" i="1"/>
  <c r="AN669" i="1"/>
  <c r="AN672" i="1"/>
  <c r="AN662" i="1"/>
  <c r="AR676" i="1"/>
  <c r="AR660" i="1"/>
  <c r="AR679" i="1"/>
  <c r="AR662" i="1"/>
  <c r="AR681" i="1"/>
  <c r="AR671" i="1"/>
  <c r="AV677" i="1"/>
  <c r="AV661" i="1"/>
  <c r="AV667" i="1"/>
  <c r="AV670" i="1"/>
  <c r="AV662" i="1"/>
  <c r="AV680" i="1"/>
  <c r="AZ678" i="1"/>
  <c r="AZ662" i="1"/>
  <c r="AZ661" i="1"/>
  <c r="AZ679" i="1"/>
  <c r="AZ669" i="1"/>
  <c r="AZ672" i="1"/>
  <c r="BD679" i="1"/>
  <c r="BD663" i="1"/>
  <c r="BD674" i="1"/>
  <c r="BD677" i="1"/>
  <c r="BD680" i="1"/>
  <c r="BD666" i="1"/>
  <c r="BE642" i="1"/>
  <c r="AW640" i="1"/>
  <c r="AO638" i="1"/>
  <c r="AG644" i="1"/>
  <c r="AG641" i="1"/>
  <c r="AG646" i="1"/>
  <c r="AG635" i="1"/>
  <c r="AK642" i="1"/>
  <c r="AK647" i="1"/>
  <c r="AK636" i="1"/>
  <c r="AO643" i="1"/>
  <c r="AO648" i="1"/>
  <c r="AO629" i="1"/>
  <c r="AS644" i="1"/>
  <c r="AS645" i="1"/>
  <c r="AS630" i="1"/>
  <c r="AW641" i="1"/>
  <c r="AW646" i="1"/>
  <c r="AW631" i="1"/>
  <c r="BA646" i="1"/>
  <c r="BA651" i="1"/>
  <c r="BA640" i="1"/>
  <c r="BE643" i="1"/>
  <c r="BE648" i="1"/>
  <c r="BE633" i="1"/>
  <c r="BE647" i="1"/>
  <c r="AW635" i="1"/>
  <c r="AS646" i="1"/>
  <c r="AO647" i="1"/>
  <c r="AG631" i="1"/>
  <c r="BE630" i="1"/>
  <c r="BA631" i="1"/>
  <c r="AS642" i="1"/>
  <c r="AO634" i="1"/>
  <c r="AK650" i="1"/>
  <c r="AH602" i="1"/>
  <c r="AQ604" i="1"/>
  <c r="BD598" i="1"/>
  <c r="BD610" i="1"/>
  <c r="BD614" i="1"/>
  <c r="AZ606" i="1"/>
  <c r="AZ610" i="1"/>
  <c r="AV602" i="1"/>
  <c r="AV606" i="1"/>
  <c r="AR598" i="1"/>
  <c r="AR602" i="1"/>
  <c r="AR614" i="1"/>
  <c r="AN598" i="1"/>
  <c r="AN610" i="1"/>
  <c r="AN614" i="1"/>
  <c r="AJ606" i="1"/>
  <c r="AJ610" i="1"/>
  <c r="AI604" i="1"/>
  <c r="BB603" i="1"/>
  <c r="AS616" i="1"/>
  <c r="AP615" i="1"/>
  <c r="AH608" i="1"/>
  <c r="AH618" i="1"/>
  <c r="AU605" i="1"/>
  <c r="AH621" i="1"/>
  <c r="AH611" i="1"/>
  <c r="AP613" i="1"/>
  <c r="AH616" i="1"/>
  <c r="AH604" i="1"/>
  <c r="AH609" i="1"/>
  <c r="AH606" i="1"/>
  <c r="AH615" i="1"/>
  <c r="BC610" i="1"/>
  <c r="AQ609" i="1"/>
  <c r="AI620" i="1"/>
  <c r="AT605" i="1"/>
  <c r="AH600" i="1"/>
  <c r="AH613" i="1"/>
  <c r="AH620" i="1"/>
  <c r="AH598" i="1"/>
  <c r="AH614" i="1"/>
  <c r="AH607" i="1"/>
  <c r="AG616" i="1"/>
  <c r="AX617" i="1"/>
  <c r="AH599" i="1"/>
  <c r="BC607" i="1"/>
  <c r="AQ599" i="1"/>
  <c r="AI609" i="1"/>
  <c r="AX611" i="1"/>
  <c r="AL603" i="1"/>
  <c r="AH605" i="1"/>
  <c r="AH612" i="1"/>
  <c r="AH617" i="1"/>
  <c r="AH610" i="1"/>
  <c r="AH603" i="1"/>
  <c r="AF608" i="1"/>
  <c r="AF614" i="1"/>
  <c r="AF616" i="1"/>
  <c r="AF615" i="1"/>
  <c r="AF602" i="1"/>
  <c r="AF604" i="1"/>
  <c r="AF611" i="1"/>
  <c r="AF613" i="1"/>
  <c r="AF600" i="1"/>
  <c r="AF619" i="1"/>
  <c r="AF603" i="1"/>
  <c r="BB619" i="1"/>
  <c r="AX605" i="1"/>
  <c r="AT611" i="1"/>
  <c r="AP603" i="1"/>
  <c r="AL609" i="1"/>
  <c r="AL619" i="1"/>
  <c r="BC599" i="1"/>
  <c r="AU614" i="1"/>
  <c r="AQ606" i="1"/>
  <c r="AM599" i="1"/>
  <c r="BB598" i="1"/>
  <c r="AX612" i="1"/>
  <c r="AX618" i="1"/>
  <c r="AT604" i="1"/>
  <c r="AP610" i="1"/>
  <c r="AP620" i="1"/>
  <c r="AL602" i="1"/>
  <c r="BB613" i="1"/>
  <c r="AT621" i="1"/>
  <c r="BC601" i="1"/>
  <c r="AU606" i="1"/>
  <c r="AQ603" i="1"/>
  <c r="BB618" i="1"/>
  <c r="BB612" i="1"/>
  <c r="AX602" i="1"/>
  <c r="AT616" i="1"/>
  <c r="AT610" i="1"/>
  <c r="AP604" i="1"/>
  <c r="AL614" i="1"/>
  <c r="AL612" i="1"/>
  <c r="BB605" i="1"/>
  <c r="BB610" i="1"/>
  <c r="BB617" i="1"/>
  <c r="BB599" i="1"/>
  <c r="BB615" i="1"/>
  <c r="BB608" i="1"/>
  <c r="AX604" i="1"/>
  <c r="AX609" i="1"/>
  <c r="AX616" i="1"/>
  <c r="AX598" i="1"/>
  <c r="AX614" i="1"/>
  <c r="AX607" i="1"/>
  <c r="AT603" i="1"/>
  <c r="AT608" i="1"/>
  <c r="AT615" i="1"/>
  <c r="AT601" i="1"/>
  <c r="AT617" i="1"/>
  <c r="AT606" i="1"/>
  <c r="AP602" i="1"/>
  <c r="AP607" i="1"/>
  <c r="AP614" i="1"/>
  <c r="AP600" i="1"/>
  <c r="AP616" i="1"/>
  <c r="AP609" i="1"/>
  <c r="AL601" i="1"/>
  <c r="AL606" i="1"/>
  <c r="AL621" i="1"/>
  <c r="AL599" i="1"/>
  <c r="AL615" i="1"/>
  <c r="AL608" i="1"/>
  <c r="BB621" i="1"/>
  <c r="BB601" i="1"/>
  <c r="BB606" i="1"/>
  <c r="BB607" i="1"/>
  <c r="BB600" i="1"/>
  <c r="BB616" i="1"/>
  <c r="AX620" i="1"/>
  <c r="AX600" i="1"/>
  <c r="AX613" i="1"/>
  <c r="AX606" i="1"/>
  <c r="AX599" i="1"/>
  <c r="AX615" i="1"/>
  <c r="AT619" i="1"/>
  <c r="AT599" i="1"/>
  <c r="AT612" i="1"/>
  <c r="AT609" i="1"/>
  <c r="AT598" i="1"/>
  <c r="AT614" i="1"/>
  <c r="AP618" i="1"/>
  <c r="AP598" i="1"/>
  <c r="AP611" i="1"/>
  <c r="AP608" i="1"/>
  <c r="AP601" i="1"/>
  <c r="AP617" i="1"/>
  <c r="AL617" i="1"/>
  <c r="AL605" i="1"/>
  <c r="AL610" i="1"/>
  <c r="AL607" i="1"/>
  <c r="AL600" i="1"/>
  <c r="AL616" i="1"/>
  <c r="BB602" i="1"/>
  <c r="BB609" i="1"/>
  <c r="BB614" i="1"/>
  <c r="BB611" i="1"/>
  <c r="BB604" i="1"/>
  <c r="AX601" i="1"/>
  <c r="AX608" i="1"/>
  <c r="AX621" i="1"/>
  <c r="AX610" i="1"/>
  <c r="AX603" i="1"/>
  <c r="AT600" i="1"/>
  <c r="AT607" i="1"/>
  <c r="AT620" i="1"/>
  <c r="AT613" i="1"/>
  <c r="AT602" i="1"/>
  <c r="AP599" i="1"/>
  <c r="AP606" i="1"/>
  <c r="AP619" i="1"/>
  <c r="AP612" i="1"/>
  <c r="AP605" i="1"/>
  <c r="AL598" i="1"/>
  <c r="AL613" i="1"/>
  <c r="AL618" i="1"/>
  <c r="AL611" i="1"/>
  <c r="AL604" i="1"/>
  <c r="AI567" i="1"/>
  <c r="AI569" i="1"/>
  <c r="AI581" i="1"/>
  <c r="AM584" i="1"/>
  <c r="AM589" i="1"/>
  <c r="AM587" i="1"/>
  <c r="AQ569" i="1"/>
  <c r="AQ571" i="1"/>
  <c r="AQ575" i="1"/>
  <c r="AU586" i="1"/>
  <c r="AU587" i="1"/>
  <c r="AU589" i="1"/>
  <c r="AY567" i="1"/>
  <c r="AY573" i="1"/>
  <c r="AY577" i="1"/>
  <c r="BC584" i="1"/>
  <c r="BC589" i="1"/>
  <c r="BC583" i="1"/>
  <c r="BC581" i="1"/>
  <c r="AY580" i="1"/>
  <c r="AQ573" i="1"/>
  <c r="AM572" i="1"/>
  <c r="AF578" i="1"/>
  <c r="AF585" i="1"/>
  <c r="AF569" i="1"/>
  <c r="AF583" i="1"/>
  <c r="AF576" i="1"/>
  <c r="AF571" i="1"/>
  <c r="AF590" i="1"/>
  <c r="AF574" i="1"/>
  <c r="AF581" i="1"/>
  <c r="AF588" i="1"/>
  <c r="AF575" i="1"/>
  <c r="AF568" i="1"/>
  <c r="AJ575" i="1"/>
  <c r="AJ586" i="1"/>
  <c r="AJ570" i="1"/>
  <c r="AJ584" i="1"/>
  <c r="AJ577" i="1"/>
  <c r="AJ572" i="1"/>
  <c r="AJ587" i="1"/>
  <c r="AJ571" i="1"/>
  <c r="AJ582" i="1"/>
  <c r="AJ589" i="1"/>
  <c r="AJ576" i="1"/>
  <c r="AJ569" i="1"/>
  <c r="AN576" i="1"/>
  <c r="AN583" i="1"/>
  <c r="AN567" i="1"/>
  <c r="AN585" i="1"/>
  <c r="AN578" i="1"/>
  <c r="AN573" i="1"/>
  <c r="AN588" i="1"/>
  <c r="AN572" i="1"/>
  <c r="AN579" i="1"/>
  <c r="AN590" i="1"/>
  <c r="AN577" i="1"/>
  <c r="AN570" i="1"/>
  <c r="AR577" i="1"/>
  <c r="AR584" i="1"/>
  <c r="AR568" i="1"/>
  <c r="AR586" i="1"/>
  <c r="AR579" i="1"/>
  <c r="AR574" i="1"/>
  <c r="AR589" i="1"/>
  <c r="AR573" i="1"/>
  <c r="AR580" i="1"/>
  <c r="AR583" i="1"/>
  <c r="AR578" i="1"/>
  <c r="AR571" i="1"/>
  <c r="AV578" i="1"/>
  <c r="AV585" i="1"/>
  <c r="AV569" i="1"/>
  <c r="AV587" i="1"/>
  <c r="AV580" i="1"/>
  <c r="AV567" i="1"/>
  <c r="AV590" i="1"/>
  <c r="AV574" i="1"/>
  <c r="AV581" i="1"/>
  <c r="AV584" i="1"/>
  <c r="AV579" i="1"/>
  <c r="AV572" i="1"/>
  <c r="AZ575" i="1"/>
  <c r="AZ586" i="1"/>
  <c r="AZ570" i="1"/>
  <c r="AZ588" i="1"/>
  <c r="AZ581" i="1"/>
  <c r="AZ568" i="1"/>
  <c r="AZ587" i="1"/>
  <c r="AZ571" i="1"/>
  <c r="AZ582" i="1"/>
  <c r="AZ585" i="1"/>
  <c r="AZ580" i="1"/>
  <c r="AZ573" i="1"/>
  <c r="BD576" i="1"/>
  <c r="BD583" i="1"/>
  <c r="BD567" i="1"/>
  <c r="BD589" i="1"/>
  <c r="BD582" i="1"/>
  <c r="BD569" i="1"/>
  <c r="BD588" i="1"/>
  <c r="BD572" i="1"/>
  <c r="BD579" i="1"/>
  <c r="BD586" i="1"/>
  <c r="BD581" i="1"/>
  <c r="BD574" i="1"/>
  <c r="BD573" i="1"/>
  <c r="BD575" i="1"/>
  <c r="BD584" i="1"/>
  <c r="AZ572" i="1"/>
  <c r="AZ578" i="1"/>
  <c r="AZ583" i="1"/>
  <c r="AV571" i="1"/>
  <c r="AV577" i="1"/>
  <c r="AV586" i="1"/>
  <c r="AR570" i="1"/>
  <c r="AR576" i="1"/>
  <c r="AR585" i="1"/>
  <c r="AN569" i="1"/>
  <c r="AN575" i="1"/>
  <c r="AN584" i="1"/>
  <c r="AJ568" i="1"/>
  <c r="AJ578" i="1"/>
  <c r="AJ583" i="1"/>
  <c r="AF567" i="1"/>
  <c r="AF577" i="1"/>
  <c r="AF586" i="1"/>
  <c r="BC585" i="1"/>
  <c r="AU578" i="1"/>
  <c r="AQ577" i="1"/>
  <c r="AI573" i="1"/>
  <c r="BD577" i="1"/>
  <c r="BD570" i="1"/>
  <c r="BD587" i="1"/>
  <c r="AZ576" i="1"/>
  <c r="AZ569" i="1"/>
  <c r="AZ590" i="1"/>
  <c r="AV575" i="1"/>
  <c r="AV568" i="1"/>
  <c r="AV589" i="1"/>
  <c r="AR582" i="1"/>
  <c r="AR567" i="1"/>
  <c r="AR588" i="1"/>
  <c r="AN581" i="1"/>
  <c r="AN574" i="1"/>
  <c r="AN587" i="1"/>
  <c r="AJ580" i="1"/>
  <c r="AJ573" i="1"/>
  <c r="AJ590" i="1"/>
  <c r="AF579" i="1"/>
  <c r="AF572" i="1"/>
  <c r="AF589" i="1"/>
  <c r="AF591" i="1" s="1"/>
  <c r="AY581" i="1"/>
  <c r="AY574" i="1"/>
  <c r="AU590" i="1"/>
  <c r="AQ579" i="1"/>
  <c r="AM571" i="1"/>
  <c r="AI577" i="1"/>
  <c r="AG558" i="1"/>
  <c r="AG548" i="1"/>
  <c r="AG545" i="1"/>
  <c r="AG537" i="1"/>
  <c r="AG544" i="1"/>
  <c r="AK543" i="1"/>
  <c r="AK556" i="1"/>
  <c r="AK557" i="1"/>
  <c r="AK537" i="1"/>
  <c r="AO556" i="1"/>
  <c r="AO550" i="1"/>
  <c r="AO547" i="1"/>
  <c r="AO539" i="1"/>
  <c r="AS536" i="1"/>
  <c r="AS538" i="1"/>
  <c r="AS554" i="1"/>
  <c r="AS543" i="1"/>
  <c r="AW537" i="1"/>
  <c r="AW550" i="1"/>
  <c r="AW546" i="1"/>
  <c r="BA559" i="1"/>
  <c r="BA545" i="1"/>
  <c r="BA549" i="1"/>
  <c r="BA554" i="1"/>
  <c r="BE556" i="1"/>
  <c r="BE546" i="1"/>
  <c r="BE551" i="1"/>
  <c r="BE543" i="1"/>
  <c r="BA546" i="1"/>
  <c r="AS548" i="1"/>
  <c r="AO557" i="1"/>
  <c r="BE542" i="1"/>
  <c r="AW536" i="1"/>
  <c r="AS542" i="1"/>
  <c r="AK547" i="1"/>
  <c r="BA550" i="1"/>
  <c r="AW559" i="1"/>
  <c r="AO537" i="1"/>
  <c r="AH559" i="1"/>
  <c r="AH555" i="1"/>
  <c r="AH551" i="1"/>
  <c r="AH547" i="1"/>
  <c r="AH543" i="1"/>
  <c r="AH539" i="1"/>
  <c r="AL559" i="1"/>
  <c r="AL555" i="1"/>
  <c r="AL551" i="1"/>
  <c r="AL547" i="1"/>
  <c r="AL543" i="1"/>
  <c r="AL539" i="1"/>
  <c r="AP559" i="1"/>
  <c r="AP555" i="1"/>
  <c r="AP551" i="1"/>
  <c r="AP547" i="1"/>
  <c r="AP543" i="1"/>
  <c r="AP539" i="1"/>
  <c r="AT559" i="1"/>
  <c r="AT555" i="1"/>
  <c r="AT551" i="1"/>
  <c r="AT547" i="1"/>
  <c r="AT543" i="1"/>
  <c r="AT539" i="1"/>
  <c r="AX559" i="1"/>
  <c r="AX555" i="1"/>
  <c r="AX551" i="1"/>
  <c r="AX547" i="1"/>
  <c r="AX543" i="1"/>
  <c r="AX539" i="1"/>
  <c r="BB559" i="1"/>
  <c r="BB555" i="1"/>
  <c r="BB551" i="1"/>
  <c r="BB547" i="1"/>
  <c r="BB543" i="1"/>
  <c r="BB539" i="1"/>
  <c r="BB536" i="1"/>
  <c r="BB541" i="1"/>
  <c r="BB546" i="1"/>
  <c r="BB552" i="1"/>
  <c r="BB557" i="1"/>
  <c r="AX538" i="1"/>
  <c r="AX544" i="1"/>
  <c r="AX549" i="1"/>
  <c r="AX554" i="1"/>
  <c r="AT536" i="1"/>
  <c r="AT541" i="1"/>
  <c r="AT546" i="1"/>
  <c r="AT552" i="1"/>
  <c r="AT557" i="1"/>
  <c r="AP538" i="1"/>
  <c r="AP544" i="1"/>
  <c r="AP549" i="1"/>
  <c r="AP554" i="1"/>
  <c r="AL536" i="1"/>
  <c r="AL541" i="1"/>
  <c r="AL546" i="1"/>
  <c r="AL552" i="1"/>
  <c r="AL557" i="1"/>
  <c r="AH538" i="1"/>
  <c r="AH544" i="1"/>
  <c r="AH549" i="1"/>
  <c r="AH554" i="1"/>
  <c r="BB537" i="1"/>
  <c r="BB542" i="1"/>
  <c r="BB548" i="1"/>
  <c r="BB553" i="1"/>
  <c r="BB558" i="1"/>
  <c r="AX540" i="1"/>
  <c r="AX545" i="1"/>
  <c r="AX550" i="1"/>
  <c r="AX556" i="1"/>
  <c r="AT537" i="1"/>
  <c r="AT542" i="1"/>
  <c r="AT548" i="1"/>
  <c r="AT553" i="1"/>
  <c r="AT558" i="1"/>
  <c r="AP540" i="1"/>
  <c r="AP545" i="1"/>
  <c r="AP550" i="1"/>
  <c r="AP556" i="1"/>
  <c r="AL537" i="1"/>
  <c r="AL542" i="1"/>
  <c r="AL548" i="1"/>
  <c r="AL553" i="1"/>
  <c r="AL558" i="1"/>
  <c r="AH540" i="1"/>
  <c r="AH545" i="1"/>
  <c r="AH550" i="1"/>
  <c r="AH556" i="1"/>
  <c r="AY515" i="1"/>
  <c r="AM507" i="1"/>
  <c r="BC507" i="1"/>
  <c r="AI525" i="1"/>
  <c r="AI521" i="1"/>
  <c r="AI517" i="1"/>
  <c r="AI513" i="1"/>
  <c r="AI509" i="1"/>
  <c r="AI505" i="1"/>
  <c r="AI528" i="1"/>
  <c r="AI524" i="1"/>
  <c r="AI520" i="1"/>
  <c r="AI516" i="1"/>
  <c r="AI512" i="1"/>
  <c r="AI508" i="1"/>
  <c r="AI522" i="1"/>
  <c r="AI514" i="1"/>
  <c r="AI506" i="1"/>
  <c r="AI526" i="1"/>
  <c r="AI510" i="1"/>
  <c r="AI527" i="1"/>
  <c r="AI519" i="1"/>
  <c r="AI511" i="1"/>
  <c r="AI518" i="1"/>
  <c r="AM525" i="1"/>
  <c r="AM521" i="1"/>
  <c r="AM517" i="1"/>
  <c r="AM513" i="1"/>
  <c r="AM509" i="1"/>
  <c r="AM505" i="1"/>
  <c r="AM528" i="1"/>
  <c r="AM524" i="1"/>
  <c r="AM520" i="1"/>
  <c r="AM516" i="1"/>
  <c r="AM512" i="1"/>
  <c r="AM508" i="1"/>
  <c r="AM522" i="1"/>
  <c r="AM514" i="1"/>
  <c r="AM506" i="1"/>
  <c r="AM510" i="1"/>
  <c r="AM527" i="1"/>
  <c r="AM519" i="1"/>
  <c r="AM511" i="1"/>
  <c r="AM526" i="1"/>
  <c r="AM518" i="1"/>
  <c r="AQ525" i="1"/>
  <c r="AQ521" i="1"/>
  <c r="AQ517" i="1"/>
  <c r="AQ513" i="1"/>
  <c r="AQ509" i="1"/>
  <c r="AQ505" i="1"/>
  <c r="AQ528" i="1"/>
  <c r="AQ524" i="1"/>
  <c r="AQ520" i="1"/>
  <c r="AQ516" i="1"/>
  <c r="AQ512" i="1"/>
  <c r="AQ508" i="1"/>
  <c r="AQ522" i="1"/>
  <c r="AQ514" i="1"/>
  <c r="AQ506" i="1"/>
  <c r="AQ526" i="1"/>
  <c r="AQ510" i="1"/>
  <c r="AQ527" i="1"/>
  <c r="AQ519" i="1"/>
  <c r="AQ511" i="1"/>
  <c r="AQ518" i="1"/>
  <c r="AU525" i="1"/>
  <c r="AU521" i="1"/>
  <c r="AU517" i="1"/>
  <c r="AU513" i="1"/>
  <c r="AU509" i="1"/>
  <c r="AU505" i="1"/>
  <c r="AU528" i="1"/>
  <c r="AU524" i="1"/>
  <c r="AU520" i="1"/>
  <c r="AU516" i="1"/>
  <c r="AU512" i="1"/>
  <c r="AU508" i="1"/>
  <c r="AU522" i="1"/>
  <c r="AU514" i="1"/>
  <c r="AU506" i="1"/>
  <c r="AU518" i="1"/>
  <c r="AU527" i="1"/>
  <c r="AU519" i="1"/>
  <c r="AU511" i="1"/>
  <c r="AU526" i="1"/>
  <c r="AU510" i="1"/>
  <c r="AY525" i="1"/>
  <c r="AY521" i="1"/>
  <c r="AY517" i="1"/>
  <c r="AY513" i="1"/>
  <c r="AY509" i="1"/>
  <c r="AY505" i="1"/>
  <c r="AY528" i="1"/>
  <c r="AY524" i="1"/>
  <c r="AY520" i="1"/>
  <c r="AY516" i="1"/>
  <c r="AY512" i="1"/>
  <c r="AY508" i="1"/>
  <c r="AY522" i="1"/>
  <c r="AY514" i="1"/>
  <c r="AY506" i="1"/>
  <c r="AY526" i="1"/>
  <c r="AY510" i="1"/>
  <c r="AY527" i="1"/>
  <c r="AY519" i="1"/>
  <c r="AY511" i="1"/>
  <c r="AY518" i="1"/>
  <c r="BC525" i="1"/>
  <c r="BC521" i="1"/>
  <c r="BC517" i="1"/>
  <c r="BC513" i="1"/>
  <c r="BC509" i="1"/>
  <c r="BC505" i="1"/>
  <c r="BC528" i="1"/>
  <c r="BC524" i="1"/>
  <c r="BC520" i="1"/>
  <c r="BC516" i="1"/>
  <c r="BC512" i="1"/>
  <c r="BC508" i="1"/>
  <c r="BC522" i="1"/>
  <c r="BC514" i="1"/>
  <c r="BC506" i="1"/>
  <c r="BC527" i="1"/>
  <c r="BC519" i="1"/>
  <c r="BC511" i="1"/>
  <c r="BC518" i="1"/>
  <c r="AU523" i="1"/>
  <c r="AI515" i="1"/>
  <c r="BC510" i="1"/>
  <c r="BC526" i="1"/>
  <c r="AU507" i="1"/>
  <c r="AQ515" i="1"/>
  <c r="AM523" i="1"/>
  <c r="AJ524" i="1"/>
  <c r="AJ511" i="1"/>
  <c r="AJ509" i="1"/>
  <c r="AR526" i="1"/>
  <c r="AR509" i="1"/>
  <c r="AR511" i="1"/>
  <c r="BD521" i="1"/>
  <c r="BD512" i="1"/>
  <c r="BD506" i="1"/>
  <c r="AZ512" i="1"/>
  <c r="AR510" i="1"/>
  <c r="AN515" i="1"/>
  <c r="AF507" i="1"/>
  <c r="AF505" i="1"/>
  <c r="AF526" i="1"/>
  <c r="AF515" i="1"/>
  <c r="AN507" i="1"/>
  <c r="AN528" i="1"/>
  <c r="AN517" i="1"/>
  <c r="AV505" i="1"/>
  <c r="AV526" i="1"/>
  <c r="AV519" i="1"/>
  <c r="AZ506" i="1"/>
  <c r="AZ527" i="1"/>
  <c r="AZ520" i="1"/>
  <c r="BD527" i="1"/>
  <c r="AV515" i="1"/>
  <c r="AR507" i="1"/>
  <c r="AN527" i="1"/>
  <c r="AF519" i="1"/>
  <c r="AG478" i="1"/>
  <c r="BA477" i="1"/>
  <c r="AH490" i="1"/>
  <c r="AH474" i="1"/>
  <c r="AH485" i="1"/>
  <c r="AH484" i="1"/>
  <c r="AH479" i="1"/>
  <c r="AH491" i="1"/>
  <c r="AH478" i="1"/>
  <c r="AH481" i="1"/>
  <c r="AH495" i="1"/>
  <c r="AH480" i="1"/>
  <c r="AH494" i="1"/>
  <c r="AH497" i="1"/>
  <c r="AH477" i="1"/>
  <c r="AH487" i="1"/>
  <c r="AH483" i="1"/>
  <c r="AL491" i="1"/>
  <c r="AL475" i="1"/>
  <c r="AL482" i="1"/>
  <c r="AL485" i="1"/>
  <c r="AL480" i="1"/>
  <c r="AL492" i="1"/>
  <c r="AL487" i="1"/>
  <c r="AL490" i="1"/>
  <c r="AL493" i="1"/>
  <c r="AL497" i="1"/>
  <c r="AL476" i="1"/>
  <c r="AL483" i="1"/>
  <c r="AL486" i="1"/>
  <c r="AL477" i="1"/>
  <c r="AL489" i="1"/>
  <c r="AP492" i="1"/>
  <c r="AP476" i="1"/>
  <c r="AP483" i="1"/>
  <c r="AP486" i="1"/>
  <c r="AP481" i="1"/>
  <c r="AP493" i="1"/>
  <c r="AP480" i="1"/>
  <c r="AP479" i="1"/>
  <c r="AP497" i="1"/>
  <c r="AP474" i="1"/>
  <c r="AP496" i="1"/>
  <c r="AP495" i="1"/>
  <c r="AP475" i="1"/>
  <c r="AP489" i="1"/>
  <c r="AP485" i="1"/>
  <c r="AT493" i="1"/>
  <c r="AT477" i="1"/>
  <c r="AT484" i="1"/>
  <c r="AT487" i="1"/>
  <c r="AT474" i="1"/>
  <c r="AT494" i="1"/>
  <c r="AT489" i="1"/>
  <c r="AT492" i="1"/>
  <c r="AT495" i="1"/>
  <c r="AT491" i="1"/>
  <c r="AT478" i="1"/>
  <c r="AT485" i="1"/>
  <c r="AT488" i="1"/>
  <c r="AT479" i="1"/>
  <c r="AT483" i="1"/>
  <c r="AX490" i="1"/>
  <c r="AX474" i="1"/>
  <c r="AX485" i="1"/>
  <c r="AX488" i="1"/>
  <c r="AX475" i="1"/>
  <c r="AX495" i="1"/>
  <c r="AX478" i="1"/>
  <c r="AX481" i="1"/>
  <c r="AX491" i="1"/>
  <c r="AX476" i="1"/>
  <c r="AX494" i="1"/>
  <c r="AX497" i="1"/>
  <c r="AX477" i="1"/>
  <c r="AX483" i="1"/>
  <c r="BB491" i="1"/>
  <c r="BB475" i="1"/>
  <c r="BB482" i="1"/>
  <c r="BB489" i="1"/>
  <c r="BB476" i="1"/>
  <c r="BB496" i="1"/>
  <c r="BB487" i="1"/>
  <c r="BB490" i="1"/>
  <c r="BB497" i="1"/>
  <c r="BB493" i="1"/>
  <c r="BB480" i="1"/>
  <c r="BB484" i="1"/>
  <c r="BB478" i="1"/>
  <c r="BB483" i="1"/>
  <c r="AX484" i="1"/>
  <c r="AX489" i="1"/>
  <c r="AT486" i="1"/>
  <c r="AT476" i="1"/>
  <c r="AT497" i="1"/>
  <c r="AP478" i="1"/>
  <c r="AP484" i="1"/>
  <c r="AL488" i="1"/>
  <c r="AL494" i="1"/>
  <c r="AH488" i="1"/>
  <c r="AH489" i="1"/>
  <c r="BB488" i="1"/>
  <c r="BB492" i="1"/>
  <c r="BB486" i="1"/>
  <c r="BB495" i="1"/>
  <c r="AX492" i="1"/>
  <c r="AX493" i="1"/>
  <c r="AT475" i="1"/>
  <c r="AT480" i="1"/>
  <c r="AP477" i="1"/>
  <c r="AP494" i="1"/>
  <c r="AP488" i="1"/>
  <c r="AL496" i="1"/>
  <c r="AL479" i="1"/>
  <c r="AH496" i="1"/>
  <c r="AH493" i="1"/>
  <c r="AQ475" i="1"/>
  <c r="AF449" i="1"/>
  <c r="AF456" i="1"/>
  <c r="AF443" i="1"/>
  <c r="AF461" i="1"/>
  <c r="AF455" i="1"/>
  <c r="AF450" i="1"/>
  <c r="AN447" i="1"/>
  <c r="AN458" i="1"/>
  <c r="AN445" i="1"/>
  <c r="AN459" i="1"/>
  <c r="AN457" i="1"/>
  <c r="AN444" i="1"/>
  <c r="AV449" i="1"/>
  <c r="AV456" i="1"/>
  <c r="AV447" i="1"/>
  <c r="AV461" i="1"/>
  <c r="AV451" i="1"/>
  <c r="AV446" i="1"/>
  <c r="BD447" i="1"/>
  <c r="BD458" i="1"/>
  <c r="BD449" i="1"/>
  <c r="BD459" i="1"/>
  <c r="BD453" i="1"/>
  <c r="BD448" i="1"/>
  <c r="BD446" i="1"/>
  <c r="BD451" i="1"/>
  <c r="AZ454" i="1"/>
  <c r="AV455" i="1"/>
  <c r="AR452" i="1"/>
  <c r="AN451" i="1"/>
  <c r="AJ452" i="1"/>
  <c r="AJ445" i="1"/>
  <c r="AJ454" i="1"/>
  <c r="AF451" i="1"/>
  <c r="AF444" i="1"/>
  <c r="BD464" i="1"/>
  <c r="BD462" i="1"/>
  <c r="AV450" i="1"/>
  <c r="AV462" i="1"/>
  <c r="AN448" i="1"/>
  <c r="AJ447" i="1"/>
  <c r="AJ459" i="1"/>
  <c r="AF460" i="1"/>
  <c r="AI459" i="1"/>
  <c r="AI453" i="1"/>
  <c r="AI448" i="1"/>
  <c r="AI466" i="1"/>
  <c r="AI450" i="1"/>
  <c r="AI452" i="1"/>
  <c r="AM460" i="1"/>
  <c r="AM444" i="1"/>
  <c r="AM451" i="1"/>
  <c r="AM454" i="1"/>
  <c r="AM449" i="1"/>
  <c r="AM461" i="1"/>
  <c r="AM456" i="1"/>
  <c r="AM463" i="1"/>
  <c r="AM447" i="1"/>
  <c r="AM446" i="1"/>
  <c r="AM466" i="1"/>
  <c r="AM453" i="1"/>
  <c r="AQ461" i="1"/>
  <c r="AQ445" i="1"/>
  <c r="AQ452" i="1"/>
  <c r="AQ455" i="1"/>
  <c r="AQ450" i="1"/>
  <c r="AQ462" i="1"/>
  <c r="AQ457" i="1"/>
  <c r="AQ464" i="1"/>
  <c r="AQ448" i="1"/>
  <c r="AQ447" i="1"/>
  <c r="AQ459" i="1"/>
  <c r="AQ454" i="1"/>
  <c r="AU462" i="1"/>
  <c r="AU446" i="1"/>
  <c r="AU453" i="1"/>
  <c r="AU456" i="1"/>
  <c r="AU443" i="1"/>
  <c r="AU463" i="1"/>
  <c r="AU458" i="1"/>
  <c r="AU465" i="1"/>
  <c r="AU449" i="1"/>
  <c r="AU448" i="1"/>
  <c r="AU460" i="1"/>
  <c r="AU455" i="1"/>
  <c r="AY459" i="1"/>
  <c r="AY443" i="1"/>
  <c r="AY454" i="1"/>
  <c r="AY457" i="1"/>
  <c r="AY444" i="1"/>
  <c r="AY464" i="1"/>
  <c r="AY455" i="1"/>
  <c r="AY466" i="1"/>
  <c r="AY450" i="1"/>
  <c r="AY449" i="1"/>
  <c r="AY461" i="1"/>
  <c r="AY456" i="1"/>
  <c r="BC460" i="1"/>
  <c r="BC444" i="1"/>
  <c r="BC451" i="1"/>
  <c r="BC458" i="1"/>
  <c r="BC445" i="1"/>
  <c r="BC465" i="1"/>
  <c r="BC456" i="1"/>
  <c r="BC463" i="1"/>
  <c r="BC447" i="1"/>
  <c r="BC450" i="1"/>
  <c r="BC462" i="1"/>
  <c r="BC457" i="1"/>
  <c r="AJ466" i="1"/>
  <c r="AJ450" i="1"/>
  <c r="AJ457" i="1"/>
  <c r="AJ464" i="1"/>
  <c r="AJ451" i="1"/>
  <c r="AJ444" i="1"/>
  <c r="AJ462" i="1"/>
  <c r="AJ446" i="1"/>
  <c r="AJ453" i="1"/>
  <c r="AJ456" i="1"/>
  <c r="AJ443" i="1"/>
  <c r="AJ463" i="1"/>
  <c r="AR453" i="1"/>
  <c r="AR444" i="1"/>
  <c r="AZ466" i="1"/>
  <c r="AZ460" i="1"/>
  <c r="AZ453" i="1"/>
  <c r="AZ459" i="1"/>
  <c r="AV453" i="1"/>
  <c r="BD455" i="1"/>
  <c r="AZ464" i="1"/>
  <c r="AV463" i="1"/>
  <c r="AV448" i="1"/>
  <c r="AR456" i="1"/>
  <c r="AN455" i="1"/>
  <c r="AJ460" i="1"/>
  <c r="AJ449" i="1"/>
  <c r="AJ458" i="1"/>
  <c r="AF459" i="1"/>
  <c r="AF448" i="1"/>
  <c r="BC454" i="1"/>
  <c r="BC443" i="1"/>
  <c r="BC452" i="1"/>
  <c r="AY453" i="1"/>
  <c r="AY446" i="1"/>
  <c r="AY451" i="1"/>
  <c r="AY467" i="1" s="1"/>
  <c r="AU452" i="1"/>
  <c r="AU445" i="1"/>
  <c r="AU454" i="1"/>
  <c r="AQ451" i="1"/>
  <c r="AQ444" i="1"/>
  <c r="AQ453" i="1"/>
  <c r="AM458" i="1"/>
  <c r="AM443" i="1"/>
  <c r="AM452" i="1"/>
  <c r="AI451" i="1"/>
  <c r="AL433" i="1"/>
  <c r="AL412" i="1"/>
  <c r="AT433" i="1"/>
  <c r="AT429" i="1"/>
  <c r="AT425" i="1"/>
  <c r="AT421" i="1"/>
  <c r="AT417" i="1"/>
  <c r="AT413" i="1"/>
  <c r="AT432" i="1"/>
  <c r="AT428" i="1"/>
  <c r="AT424" i="1"/>
  <c r="AT420" i="1"/>
  <c r="AT416" i="1"/>
  <c r="AT412" i="1"/>
  <c r="BB433" i="1"/>
  <c r="BB429" i="1"/>
  <c r="BB425" i="1"/>
  <c r="BB421" i="1"/>
  <c r="BB417" i="1"/>
  <c r="BB413" i="1"/>
  <c r="BB432" i="1"/>
  <c r="BB428" i="1"/>
  <c r="BB424" i="1"/>
  <c r="BB420" i="1"/>
  <c r="BB416" i="1"/>
  <c r="BB412" i="1"/>
  <c r="BB414" i="1"/>
  <c r="BB430" i="1"/>
  <c r="AX430" i="1"/>
  <c r="AT422" i="1"/>
  <c r="AP414" i="1"/>
  <c r="AP430" i="1"/>
  <c r="BB418" i="1"/>
  <c r="BB426" i="1"/>
  <c r="BB434" i="1"/>
  <c r="AX418" i="1"/>
  <c r="AX426" i="1"/>
  <c r="AT418" i="1"/>
  <c r="AT426" i="1"/>
  <c r="AT434" i="1"/>
  <c r="AP418" i="1"/>
  <c r="AP426" i="1"/>
  <c r="AL434" i="1"/>
  <c r="AG433" i="1"/>
  <c r="AK412" i="1"/>
  <c r="AK434" i="1"/>
  <c r="AO428" i="1"/>
  <c r="AO412" i="1"/>
  <c r="AO423" i="1"/>
  <c r="AO426" i="1"/>
  <c r="AO413" i="1"/>
  <c r="AO433" i="1"/>
  <c r="AO424" i="1"/>
  <c r="AO435" i="1"/>
  <c r="AO419" i="1"/>
  <c r="AO418" i="1"/>
  <c r="AO430" i="1"/>
  <c r="AO425" i="1"/>
  <c r="AS429" i="1"/>
  <c r="AS413" i="1"/>
  <c r="AS420" i="1"/>
  <c r="AS427" i="1"/>
  <c r="AS414" i="1"/>
  <c r="AS434" i="1"/>
  <c r="AS425" i="1"/>
  <c r="AS432" i="1"/>
  <c r="AS416" i="1"/>
  <c r="AS419" i="1"/>
  <c r="AS431" i="1"/>
  <c r="AS426" i="1"/>
  <c r="AW430" i="1"/>
  <c r="AW414" i="1"/>
  <c r="AW421" i="1"/>
  <c r="AW420" i="1"/>
  <c r="AW415" i="1"/>
  <c r="AW435" i="1"/>
  <c r="AW426" i="1"/>
  <c r="AW433" i="1"/>
  <c r="AW417" i="1"/>
  <c r="AW412" i="1"/>
  <c r="AW432" i="1"/>
  <c r="AW427" i="1"/>
  <c r="BA431" i="1"/>
  <c r="BA415" i="1"/>
  <c r="BA422" i="1"/>
  <c r="BA421" i="1"/>
  <c r="BA416" i="1"/>
  <c r="BA428" i="1"/>
  <c r="BA427" i="1"/>
  <c r="BA434" i="1"/>
  <c r="BA418" i="1"/>
  <c r="BA413" i="1"/>
  <c r="BA433" i="1"/>
  <c r="BA420" i="1"/>
  <c r="BE428" i="1"/>
  <c r="BE412" i="1"/>
  <c r="BE423" i="1"/>
  <c r="BE422" i="1"/>
  <c r="BE417" i="1"/>
  <c r="BE429" i="1"/>
  <c r="BE424" i="1"/>
  <c r="BE435" i="1"/>
  <c r="BE419" i="1"/>
  <c r="BE414" i="1"/>
  <c r="BE434" i="1"/>
  <c r="BE421" i="1"/>
  <c r="AH433" i="1"/>
  <c r="AH412" i="1"/>
  <c r="AP433" i="1"/>
  <c r="AP429" i="1"/>
  <c r="AP425" i="1"/>
  <c r="AP421" i="1"/>
  <c r="AP417" i="1"/>
  <c r="AP413" i="1"/>
  <c r="AP432" i="1"/>
  <c r="AP428" i="1"/>
  <c r="AP424" i="1"/>
  <c r="AP420" i="1"/>
  <c r="AP416" i="1"/>
  <c r="AP412" i="1"/>
  <c r="AX433" i="1"/>
  <c r="AX429" i="1"/>
  <c r="AX425" i="1"/>
  <c r="AX421" i="1"/>
  <c r="AX417" i="1"/>
  <c r="AX413" i="1"/>
  <c r="AX432" i="1"/>
  <c r="AX428" i="1"/>
  <c r="AX424" i="1"/>
  <c r="AX420" i="1"/>
  <c r="AX416" i="1"/>
  <c r="AX412" i="1"/>
  <c r="BB422" i="1"/>
  <c r="AX414" i="1"/>
  <c r="AX422" i="1"/>
  <c r="AT414" i="1"/>
  <c r="AT430" i="1"/>
  <c r="AP422" i="1"/>
  <c r="BB415" i="1"/>
  <c r="BB423" i="1"/>
  <c r="BB431" i="1"/>
  <c r="AX415" i="1"/>
  <c r="AX423" i="1"/>
  <c r="AX431" i="1"/>
  <c r="AT415" i="1"/>
  <c r="AT423" i="1"/>
  <c r="AT431" i="1"/>
  <c r="AP415" i="1"/>
  <c r="AP423" i="1"/>
  <c r="AP431" i="1"/>
  <c r="BB401" i="1"/>
  <c r="BB387" i="1"/>
  <c r="AX400" i="1"/>
  <c r="AX395" i="1"/>
  <c r="AT385" i="1"/>
  <c r="AP398" i="1"/>
  <c r="AP393" i="1"/>
  <c r="AL387" i="1"/>
  <c r="AH404" i="1"/>
  <c r="AH386" i="1"/>
  <c r="AI403" i="1"/>
  <c r="AI399" i="1"/>
  <c r="AI395" i="1"/>
  <c r="AI391" i="1"/>
  <c r="AI387" i="1"/>
  <c r="AI383" i="1"/>
  <c r="AI402" i="1"/>
  <c r="AI398" i="1"/>
  <c r="AI394" i="1"/>
  <c r="AI390" i="1"/>
  <c r="AI386" i="1"/>
  <c r="AI382" i="1"/>
  <c r="AQ403" i="1"/>
  <c r="AQ399" i="1"/>
  <c r="AQ395" i="1"/>
  <c r="AQ391" i="1"/>
  <c r="AQ387" i="1"/>
  <c r="AQ383" i="1"/>
  <c r="AQ402" i="1"/>
  <c r="AQ398" i="1"/>
  <c r="AQ394" i="1"/>
  <c r="AQ390" i="1"/>
  <c r="AQ386" i="1"/>
  <c r="AQ382" i="1"/>
  <c r="AY403" i="1"/>
  <c r="AY399" i="1"/>
  <c r="AY395" i="1"/>
  <c r="AY391" i="1"/>
  <c r="AY387" i="1"/>
  <c r="AY383" i="1"/>
  <c r="AY402" i="1"/>
  <c r="AY398" i="1"/>
  <c r="AY394" i="1"/>
  <c r="AY390" i="1"/>
  <c r="AY386" i="1"/>
  <c r="AY382" i="1"/>
  <c r="BB382" i="1"/>
  <c r="BB391" i="1"/>
  <c r="AX381" i="1"/>
  <c r="AX390" i="1"/>
  <c r="AT388" i="1"/>
  <c r="AT389" i="1"/>
  <c r="AP387" i="1"/>
  <c r="AP392" i="1"/>
  <c r="AL386" i="1"/>
  <c r="AL391" i="1"/>
  <c r="AH385" i="1"/>
  <c r="AH390" i="1"/>
  <c r="BC384" i="1"/>
  <c r="BC392" i="1"/>
  <c r="AY384" i="1"/>
  <c r="AY392" i="1"/>
  <c r="AY400" i="1"/>
  <c r="AU384" i="1"/>
  <c r="AU392" i="1"/>
  <c r="AQ384" i="1"/>
  <c r="AQ392" i="1"/>
  <c r="AQ400" i="1"/>
  <c r="AM384" i="1"/>
  <c r="AM392" i="1"/>
  <c r="AI384" i="1"/>
  <c r="AI392" i="1"/>
  <c r="AI400" i="1"/>
  <c r="AH391" i="1"/>
  <c r="AH398" i="1"/>
  <c r="AH382" i="1"/>
  <c r="AH401" i="1"/>
  <c r="AH396" i="1"/>
  <c r="AH381" i="1"/>
  <c r="AH403" i="1"/>
  <c r="AH387" i="1"/>
  <c r="AH394" i="1"/>
  <c r="AH400" i="1"/>
  <c r="AH393" i="1"/>
  <c r="AH388" i="1"/>
  <c r="AL392" i="1"/>
  <c r="AL399" i="1"/>
  <c r="AL383" i="1"/>
  <c r="AL402" i="1"/>
  <c r="AL389" i="1"/>
  <c r="AL382" i="1"/>
  <c r="AL404" i="1"/>
  <c r="AL388" i="1"/>
  <c r="AL395" i="1"/>
  <c r="AL401" i="1"/>
  <c r="AL394" i="1"/>
  <c r="AL381" i="1"/>
  <c r="AP389" i="1"/>
  <c r="AP400" i="1"/>
  <c r="AP384" i="1"/>
  <c r="AP403" i="1"/>
  <c r="AP390" i="1"/>
  <c r="AP383" i="1"/>
  <c r="AP401" i="1"/>
  <c r="AP385" i="1"/>
  <c r="AP396" i="1"/>
  <c r="AP402" i="1"/>
  <c r="AP395" i="1"/>
  <c r="AP382" i="1"/>
  <c r="AT390" i="1"/>
  <c r="AT397" i="1"/>
  <c r="AT381" i="1"/>
  <c r="AT404" i="1"/>
  <c r="AT391" i="1"/>
  <c r="AT384" i="1"/>
  <c r="AT402" i="1"/>
  <c r="AT386" i="1"/>
  <c r="AT393" i="1"/>
  <c r="AT403" i="1"/>
  <c r="AT396" i="1"/>
  <c r="AT383" i="1"/>
  <c r="AX391" i="1"/>
  <c r="AX398" i="1"/>
  <c r="AX382" i="1"/>
  <c r="AX397" i="1"/>
  <c r="AX392" i="1"/>
  <c r="AX385" i="1"/>
  <c r="AX403" i="1"/>
  <c r="AX387" i="1"/>
  <c r="AX394" i="1"/>
  <c r="AX404" i="1"/>
  <c r="AX389" i="1"/>
  <c r="AX384" i="1"/>
  <c r="BB392" i="1"/>
  <c r="BB399" i="1"/>
  <c r="BB383" i="1"/>
  <c r="BB398" i="1"/>
  <c r="BB393" i="1"/>
  <c r="BB386" i="1"/>
  <c r="BB404" i="1"/>
  <c r="BB388" i="1"/>
  <c r="BB395" i="1"/>
  <c r="BB397" i="1"/>
  <c r="BB390" i="1"/>
  <c r="BB385" i="1"/>
  <c r="BB396" i="1"/>
  <c r="AX386" i="1"/>
  <c r="AT399" i="1"/>
  <c r="AT394" i="1"/>
  <c r="AP388" i="1"/>
  <c r="AL397" i="1"/>
  <c r="AL396" i="1"/>
  <c r="AH395" i="1"/>
  <c r="AM403" i="1"/>
  <c r="AM399" i="1"/>
  <c r="AM395" i="1"/>
  <c r="AM391" i="1"/>
  <c r="AM387" i="1"/>
  <c r="AM383" i="1"/>
  <c r="AM402" i="1"/>
  <c r="AM398" i="1"/>
  <c r="AM394" i="1"/>
  <c r="AM390" i="1"/>
  <c r="AM386" i="1"/>
  <c r="AM382" i="1"/>
  <c r="AU403" i="1"/>
  <c r="AU399" i="1"/>
  <c r="AU395" i="1"/>
  <c r="AU391" i="1"/>
  <c r="AU387" i="1"/>
  <c r="AU383" i="1"/>
  <c r="AU402" i="1"/>
  <c r="AU398" i="1"/>
  <c r="AU394" i="1"/>
  <c r="AU390" i="1"/>
  <c r="AU386" i="1"/>
  <c r="AU382" i="1"/>
  <c r="BC403" i="1"/>
  <c r="BC399" i="1"/>
  <c r="BC395" i="1"/>
  <c r="BC391" i="1"/>
  <c r="BC387" i="1"/>
  <c r="BC383" i="1"/>
  <c r="BC402" i="1"/>
  <c r="BC398" i="1"/>
  <c r="BC394" i="1"/>
  <c r="BC390" i="1"/>
  <c r="BC386" i="1"/>
  <c r="BC382" i="1"/>
  <c r="BB394" i="1"/>
  <c r="BB381" i="1"/>
  <c r="BB403" i="1"/>
  <c r="AX393" i="1"/>
  <c r="AX388" i="1"/>
  <c r="AX402" i="1"/>
  <c r="AT392" i="1"/>
  <c r="AT387" i="1"/>
  <c r="AT401" i="1"/>
  <c r="AP391" i="1"/>
  <c r="AP386" i="1"/>
  <c r="AP404" i="1"/>
  <c r="AL390" i="1"/>
  <c r="AL385" i="1"/>
  <c r="AL403" i="1"/>
  <c r="AH389" i="1"/>
  <c r="AH384" i="1"/>
  <c r="AH402" i="1"/>
  <c r="BC385" i="1"/>
  <c r="BC393" i="1"/>
  <c r="BC401" i="1"/>
  <c r="AY385" i="1"/>
  <c r="AY393" i="1"/>
  <c r="AY401" i="1"/>
  <c r="AU385" i="1"/>
  <c r="AU393" i="1"/>
  <c r="AU401" i="1"/>
  <c r="AQ385" i="1"/>
  <c r="AQ393" i="1"/>
  <c r="AQ401" i="1"/>
  <c r="AM385" i="1"/>
  <c r="AM393" i="1"/>
  <c r="AM401" i="1"/>
  <c r="AI385" i="1"/>
  <c r="AI393" i="1"/>
  <c r="AI401" i="1"/>
  <c r="AI361" i="1"/>
  <c r="AI368" i="1"/>
  <c r="AI352" i="1"/>
  <c r="AI366" i="1"/>
  <c r="AI359" i="1"/>
  <c r="AI354" i="1"/>
  <c r="AI369" i="1"/>
  <c r="AI353" i="1"/>
  <c r="AI360" i="1"/>
  <c r="AI363" i="1"/>
  <c r="AI350" i="1"/>
  <c r="AI370" i="1"/>
  <c r="AM358" i="1"/>
  <c r="AM369" i="1"/>
  <c r="AM353" i="1"/>
  <c r="AM367" i="1"/>
  <c r="AM360" i="1"/>
  <c r="AM355" i="1"/>
  <c r="AM366" i="1"/>
  <c r="AM350" i="1"/>
  <c r="AM361" i="1"/>
  <c r="AM364" i="1"/>
  <c r="AM351" i="1"/>
  <c r="AM371" i="1"/>
  <c r="AQ359" i="1"/>
  <c r="AQ366" i="1"/>
  <c r="AQ350" i="1"/>
  <c r="AQ368" i="1"/>
  <c r="AQ361" i="1"/>
  <c r="AQ356" i="1"/>
  <c r="AQ367" i="1"/>
  <c r="AQ351" i="1"/>
  <c r="AQ358" i="1"/>
  <c r="AQ365" i="1"/>
  <c r="AQ352" i="1"/>
  <c r="AQ372" i="1"/>
  <c r="AU360" i="1"/>
  <c r="AU367" i="1"/>
  <c r="AU351" i="1"/>
  <c r="AU369" i="1"/>
  <c r="AU362" i="1"/>
  <c r="AU357" i="1"/>
  <c r="AU368" i="1"/>
  <c r="AU352" i="1"/>
  <c r="AU359" i="1"/>
  <c r="AU358" i="1"/>
  <c r="AU353" i="1"/>
  <c r="AU373" i="1"/>
  <c r="AY361" i="1"/>
  <c r="AY368" i="1"/>
  <c r="AY352" i="1"/>
  <c r="AY370" i="1"/>
  <c r="AY363" i="1"/>
  <c r="AY350" i="1"/>
  <c r="AY369" i="1"/>
  <c r="AY353" i="1"/>
  <c r="AY360" i="1"/>
  <c r="AY359" i="1"/>
  <c r="AY354" i="1"/>
  <c r="AY366" i="1"/>
  <c r="BC358" i="1"/>
  <c r="BC369" i="1"/>
  <c r="BC353" i="1"/>
  <c r="BC371" i="1"/>
  <c r="BC364" i="1"/>
  <c r="BC351" i="1"/>
  <c r="BC366" i="1"/>
  <c r="BC350" i="1"/>
  <c r="BC361" i="1"/>
  <c r="BC360" i="1"/>
  <c r="BC355" i="1"/>
  <c r="BC367" i="1"/>
  <c r="BC372" i="1"/>
  <c r="BC357" i="1"/>
  <c r="BC362" i="1"/>
  <c r="AY371" i="1"/>
  <c r="AY356" i="1"/>
  <c r="AY365" i="1"/>
  <c r="AU370" i="1"/>
  <c r="AU355" i="1"/>
  <c r="AU364" i="1"/>
  <c r="AQ369" i="1"/>
  <c r="AQ354" i="1"/>
  <c r="AQ363" i="1"/>
  <c r="AM368" i="1"/>
  <c r="AM357" i="1"/>
  <c r="AM362" i="1"/>
  <c r="AI367" i="1"/>
  <c r="AI356" i="1"/>
  <c r="AI365" i="1"/>
  <c r="BE367" i="1"/>
  <c r="BE356" i="1"/>
  <c r="BA366" i="1"/>
  <c r="BA355" i="1"/>
  <c r="AW373" i="1"/>
  <c r="AW354" i="1"/>
  <c r="AS372" i="1"/>
  <c r="AS357" i="1"/>
  <c r="AO371" i="1"/>
  <c r="AO356" i="1"/>
  <c r="AK370" i="1"/>
  <c r="AK355" i="1"/>
  <c r="AG369" i="1"/>
  <c r="AG354" i="1"/>
  <c r="AG359" i="1"/>
  <c r="AG366" i="1"/>
  <c r="AG350" i="1"/>
  <c r="AG368" i="1"/>
  <c r="AG361" i="1"/>
  <c r="AG356" i="1"/>
  <c r="AG367" i="1"/>
  <c r="AG351" i="1"/>
  <c r="AG358" i="1"/>
  <c r="AG365" i="1"/>
  <c r="AG352" i="1"/>
  <c r="AG372" i="1"/>
  <c r="AK360" i="1"/>
  <c r="AK367" i="1"/>
  <c r="AK351" i="1"/>
  <c r="AK369" i="1"/>
  <c r="AK362" i="1"/>
  <c r="AK357" i="1"/>
  <c r="AK368" i="1"/>
  <c r="AK352" i="1"/>
  <c r="AK359" i="1"/>
  <c r="AK358" i="1"/>
  <c r="AK353" i="1"/>
  <c r="AK373" i="1"/>
  <c r="AO361" i="1"/>
  <c r="AO368" i="1"/>
  <c r="AO352" i="1"/>
  <c r="AO370" i="1"/>
  <c r="AO363" i="1"/>
  <c r="AO350" i="1"/>
  <c r="AO369" i="1"/>
  <c r="AO353" i="1"/>
  <c r="AO360" i="1"/>
  <c r="AO359" i="1"/>
  <c r="AO354" i="1"/>
  <c r="AO366" i="1"/>
  <c r="AS358" i="1"/>
  <c r="AS369" i="1"/>
  <c r="AS353" i="1"/>
  <c r="AS371" i="1"/>
  <c r="AS364" i="1"/>
  <c r="AS351" i="1"/>
  <c r="AS366" i="1"/>
  <c r="AS350" i="1"/>
  <c r="AS361" i="1"/>
  <c r="AS360" i="1"/>
  <c r="AS355" i="1"/>
  <c r="AS367" i="1"/>
  <c r="AW359" i="1"/>
  <c r="AW366" i="1"/>
  <c r="AW350" i="1"/>
  <c r="AW372" i="1"/>
  <c r="AW365" i="1"/>
  <c r="AW352" i="1"/>
  <c r="AW367" i="1"/>
  <c r="AW351" i="1"/>
  <c r="AW358" i="1"/>
  <c r="AW361" i="1"/>
  <c r="AW356" i="1"/>
  <c r="AW368" i="1"/>
  <c r="BA360" i="1"/>
  <c r="BA367" i="1"/>
  <c r="BA351" i="1"/>
  <c r="BA373" i="1"/>
  <c r="BA358" i="1"/>
  <c r="BA353" i="1"/>
  <c r="BA368" i="1"/>
  <c r="BA352" i="1"/>
  <c r="BA359" i="1"/>
  <c r="BA362" i="1"/>
  <c r="BA357" i="1"/>
  <c r="BA369" i="1"/>
  <c r="BE361" i="1"/>
  <c r="BE368" i="1"/>
  <c r="BE352" i="1"/>
  <c r="BE366" i="1"/>
  <c r="BE359" i="1"/>
  <c r="BE354" i="1"/>
  <c r="BE369" i="1"/>
  <c r="BE353" i="1"/>
  <c r="BE360" i="1"/>
  <c r="BE363" i="1"/>
  <c r="BE350" i="1"/>
  <c r="BE370" i="1"/>
  <c r="BC359" i="1"/>
  <c r="BC352" i="1"/>
  <c r="BC373" i="1"/>
  <c r="AY358" i="1"/>
  <c r="AY351" i="1"/>
  <c r="AY372" i="1"/>
  <c r="AU365" i="1"/>
  <c r="AU350" i="1"/>
  <c r="AU371" i="1"/>
  <c r="AQ364" i="1"/>
  <c r="AQ357" i="1"/>
  <c r="AQ370" i="1"/>
  <c r="AM363" i="1"/>
  <c r="AM356" i="1"/>
  <c r="AM373" i="1"/>
  <c r="AI362" i="1"/>
  <c r="AI355" i="1"/>
  <c r="AI372" i="1"/>
  <c r="BE362" i="1"/>
  <c r="BE355" i="1"/>
  <c r="BE372" i="1"/>
  <c r="BA361" i="1"/>
  <c r="BA354" i="1"/>
  <c r="BA371" i="1"/>
  <c r="AW360" i="1"/>
  <c r="AW353" i="1"/>
  <c r="AW370" i="1"/>
  <c r="AS359" i="1"/>
  <c r="AS352" i="1"/>
  <c r="AS373" i="1"/>
  <c r="AO358" i="1"/>
  <c r="AO351" i="1"/>
  <c r="AO372" i="1"/>
  <c r="AK365" i="1"/>
  <c r="AK350" i="1"/>
  <c r="AK371" i="1"/>
  <c r="AG364" i="1"/>
  <c r="AG357" i="1"/>
  <c r="AG370" i="1"/>
  <c r="AH333" i="1"/>
  <c r="AH319" i="1"/>
  <c r="AL337" i="1"/>
  <c r="AL333" i="1"/>
  <c r="AL323" i="1"/>
  <c r="AL322" i="1"/>
  <c r="AL321" i="1"/>
  <c r="AL320" i="1"/>
  <c r="AP337" i="1"/>
  <c r="AP333" i="1"/>
  <c r="AP320" i="1"/>
  <c r="AP323" i="1"/>
  <c r="AP326" i="1"/>
  <c r="AP321" i="1"/>
  <c r="AT337" i="1"/>
  <c r="AT333" i="1"/>
  <c r="AT321" i="1"/>
  <c r="AT320" i="1"/>
  <c r="AT323" i="1"/>
  <c r="AT322" i="1"/>
  <c r="AX337" i="1"/>
  <c r="AX333" i="1"/>
  <c r="AX322" i="1"/>
  <c r="AX321" i="1"/>
  <c r="AX320" i="1"/>
  <c r="AX319" i="1"/>
  <c r="BB337" i="1"/>
  <c r="BB333" i="1"/>
  <c r="BB327" i="1"/>
  <c r="BB330" i="1"/>
  <c r="BB325" i="1"/>
  <c r="BB320" i="1"/>
  <c r="BB328" i="1"/>
  <c r="BB326" i="1"/>
  <c r="BB331" i="1"/>
  <c r="BB335" i="1"/>
  <c r="BB341" i="1"/>
  <c r="AX324" i="1"/>
  <c r="AX329" i="1"/>
  <c r="AX332" i="1"/>
  <c r="AX338" i="1"/>
  <c r="AT330" i="1"/>
  <c r="AT341" i="1"/>
  <c r="AT325" i="1"/>
  <c r="AT335" i="1"/>
  <c r="AT339" i="1"/>
  <c r="AP330" i="1"/>
  <c r="AP331" i="1"/>
  <c r="AP332" i="1"/>
  <c r="AP338" i="1"/>
  <c r="AL328" i="1"/>
  <c r="AL339" i="1"/>
  <c r="AL327" i="1"/>
  <c r="AL335" i="1"/>
  <c r="AL341" i="1"/>
  <c r="AH342" i="1"/>
  <c r="BB329" i="1"/>
  <c r="BB319" i="1"/>
  <c r="BB332" i="1"/>
  <c r="BB338" i="1"/>
  <c r="AX327" i="1"/>
  <c r="AX342" i="1"/>
  <c r="AX326" i="1"/>
  <c r="AX335" i="1"/>
  <c r="AX340" i="1"/>
  <c r="AT327" i="1"/>
  <c r="AT328" i="1"/>
  <c r="AT332" i="1"/>
  <c r="AT338" i="1"/>
  <c r="AP329" i="1"/>
  <c r="AP319" i="1"/>
  <c r="AP324" i="1"/>
  <c r="AP335" i="1"/>
  <c r="AP342" i="1"/>
  <c r="AL325" i="1"/>
  <c r="AL330" i="1"/>
  <c r="AL332" i="1"/>
  <c r="AL338" i="1"/>
  <c r="AH327" i="1"/>
  <c r="AH340" i="1"/>
  <c r="AG340" i="1"/>
  <c r="AG333" i="1"/>
  <c r="AG319" i="1"/>
  <c r="AG338" i="1"/>
  <c r="AG325" i="1"/>
  <c r="AG324" i="1"/>
  <c r="AK340" i="1"/>
  <c r="AK334" i="1"/>
  <c r="AK320" i="1"/>
  <c r="AK319" i="1"/>
  <c r="AK330" i="1"/>
  <c r="AK325" i="1"/>
  <c r="AO336" i="1"/>
  <c r="AS334" i="1"/>
  <c r="AS323" i="1"/>
  <c r="AW338" i="1"/>
  <c r="BA334" i="1"/>
  <c r="BA325" i="1"/>
  <c r="BE336" i="1"/>
  <c r="BB321" i="1"/>
  <c r="BB342" i="1"/>
  <c r="BB339" i="1"/>
  <c r="BB336" i="1"/>
  <c r="AX323" i="1"/>
  <c r="AX328" i="1"/>
  <c r="AX341" i="1"/>
  <c r="AX334" i="1"/>
  <c r="AX339" i="1"/>
  <c r="AT319" i="1"/>
  <c r="AT324" i="1"/>
  <c r="AT329" i="1"/>
  <c r="AT336" i="1"/>
  <c r="AP325" i="1"/>
  <c r="AP340" i="1"/>
  <c r="AP339" i="1"/>
  <c r="AP334" i="1"/>
  <c r="AP341" i="1"/>
  <c r="AL342" i="1"/>
  <c r="AL326" i="1"/>
  <c r="AL331" i="1"/>
  <c r="AL336" i="1"/>
  <c r="AH334" i="1"/>
  <c r="BE325" i="1"/>
  <c r="BA331" i="1"/>
  <c r="AW322" i="1"/>
  <c r="AS333" i="1"/>
  <c r="AO323" i="1"/>
  <c r="AK329" i="1"/>
  <c r="AK335" i="1"/>
  <c r="AK331" i="1"/>
  <c r="AK336" i="1"/>
  <c r="AK342" i="1"/>
  <c r="AG321" i="1"/>
  <c r="AG322" i="1"/>
  <c r="AG327" i="1"/>
  <c r="AG339" i="1"/>
  <c r="BE294" i="1"/>
  <c r="BE299" i="1"/>
  <c r="BE300" i="1"/>
  <c r="BA308" i="1"/>
  <c r="BA309" i="1"/>
  <c r="BA291" i="1"/>
  <c r="AW299" i="1"/>
  <c r="AW300" i="1"/>
  <c r="AW301" i="1"/>
  <c r="AW310" i="1"/>
  <c r="AS291" i="1"/>
  <c r="AS292" i="1"/>
  <c r="AS301" i="1"/>
  <c r="AO301" i="1"/>
  <c r="AO306" i="1"/>
  <c r="AO288" i="1"/>
  <c r="AK292" i="1"/>
  <c r="AK293" i="1"/>
  <c r="AK302" i="1"/>
  <c r="AK307" i="1"/>
  <c r="AG311" i="1"/>
  <c r="AG293" i="1"/>
  <c r="AG294" i="1"/>
  <c r="AI296" i="1"/>
  <c r="AI307" i="1"/>
  <c r="AI291" i="1"/>
  <c r="AI298" i="1"/>
  <c r="AI305" i="1"/>
  <c r="AI289" i="1"/>
  <c r="AI292" i="1"/>
  <c r="AI299" i="1"/>
  <c r="AI302" i="1"/>
  <c r="AI301" i="1"/>
  <c r="AM297" i="1"/>
  <c r="AM304" i="1"/>
  <c r="AM288" i="1"/>
  <c r="AM299" i="1"/>
  <c r="AM306" i="1"/>
  <c r="AM290" i="1"/>
  <c r="AM305" i="1"/>
  <c r="AM308" i="1"/>
  <c r="AM311" i="1"/>
  <c r="AM291" i="1"/>
  <c r="AM294" i="1"/>
  <c r="AQ298" i="1"/>
  <c r="AQ305" i="1"/>
  <c r="AQ289" i="1"/>
  <c r="AQ296" i="1"/>
  <c r="AQ307" i="1"/>
  <c r="AQ291" i="1"/>
  <c r="AQ294" i="1"/>
  <c r="AQ297" i="1"/>
  <c r="AQ300" i="1"/>
  <c r="AQ303" i="1"/>
  <c r="AU299" i="1"/>
  <c r="AU306" i="1"/>
  <c r="AU290" i="1"/>
  <c r="AU297" i="1"/>
  <c r="AU304" i="1"/>
  <c r="AU288" i="1"/>
  <c r="AU307" i="1"/>
  <c r="AU310" i="1"/>
  <c r="AU309" i="1"/>
  <c r="AU289" i="1"/>
  <c r="AU292" i="1"/>
  <c r="AY296" i="1"/>
  <c r="AY307" i="1"/>
  <c r="AY291" i="1"/>
  <c r="AY298" i="1"/>
  <c r="AY305" i="1"/>
  <c r="AY289" i="1"/>
  <c r="AY292" i="1"/>
  <c r="AY299" i="1"/>
  <c r="AY302" i="1"/>
  <c r="AY301" i="1"/>
  <c r="BC297" i="1"/>
  <c r="BC304" i="1"/>
  <c r="BC288" i="1"/>
  <c r="BC299" i="1"/>
  <c r="BC306" i="1"/>
  <c r="BC290" i="1"/>
  <c r="BC305" i="1"/>
  <c r="BC308" i="1"/>
  <c r="BC311" i="1"/>
  <c r="BC291" i="1"/>
  <c r="BC294" i="1"/>
  <c r="BC302" i="1"/>
  <c r="BC307" i="1"/>
  <c r="BC289" i="1"/>
  <c r="AY293" i="1"/>
  <c r="AY294" i="1"/>
  <c r="AY303" i="1"/>
  <c r="AY304" i="1"/>
  <c r="AU308" i="1"/>
  <c r="AU294" i="1"/>
  <c r="AU295" i="1"/>
  <c r="AQ299" i="1"/>
  <c r="AQ304" i="1"/>
  <c r="AQ309" i="1"/>
  <c r="AQ310" i="1"/>
  <c r="AM295" i="1"/>
  <c r="AM296" i="1"/>
  <c r="AM301" i="1"/>
  <c r="AI309" i="1"/>
  <c r="AI310" i="1"/>
  <c r="AI288" i="1"/>
  <c r="BE297" i="1"/>
  <c r="BE302" i="1"/>
  <c r="BE303" i="1"/>
  <c r="BA289" i="1"/>
  <c r="BA294" i="1"/>
  <c r="AW303" i="1"/>
  <c r="AW304" i="1"/>
  <c r="AS294" i="1"/>
  <c r="AS295" i="1"/>
  <c r="AS300" i="1"/>
  <c r="AO309" i="1"/>
  <c r="AO295" i="1"/>
  <c r="AK296" i="1"/>
  <c r="AK305" i="1"/>
  <c r="AK310" i="1"/>
  <c r="AG292" i="1"/>
  <c r="AG297" i="1"/>
  <c r="AG298" i="1"/>
  <c r="AG305" i="1"/>
  <c r="AG289" i="1"/>
  <c r="AG296" i="1"/>
  <c r="AG307" i="1"/>
  <c r="AG291" i="1"/>
  <c r="AG306" i="1"/>
  <c r="AG309" i="1"/>
  <c r="AG308" i="1"/>
  <c r="AG288" i="1"/>
  <c r="AG295" i="1"/>
  <c r="AK299" i="1"/>
  <c r="AK306" i="1"/>
  <c r="AK290" i="1"/>
  <c r="AK297" i="1"/>
  <c r="AK304" i="1"/>
  <c r="AK288" i="1"/>
  <c r="AK295" i="1"/>
  <c r="AK298" i="1"/>
  <c r="AK301" i="1"/>
  <c r="AK300" i="1"/>
  <c r="AO296" i="1"/>
  <c r="AO307" i="1"/>
  <c r="AO291" i="1"/>
  <c r="AO298" i="1"/>
  <c r="AO305" i="1"/>
  <c r="AO289" i="1"/>
  <c r="AO304" i="1"/>
  <c r="AO311" i="1"/>
  <c r="AO310" i="1"/>
  <c r="AO290" i="1"/>
  <c r="AO293" i="1"/>
  <c r="AS297" i="1"/>
  <c r="AS304" i="1"/>
  <c r="AS288" i="1"/>
  <c r="AS299" i="1"/>
  <c r="AS306" i="1"/>
  <c r="AS290" i="1"/>
  <c r="AS293" i="1"/>
  <c r="AS296" i="1"/>
  <c r="AS303" i="1"/>
  <c r="AS302" i="1"/>
  <c r="AW298" i="1"/>
  <c r="AW305" i="1"/>
  <c r="AW289" i="1"/>
  <c r="AW296" i="1"/>
  <c r="AW307" i="1"/>
  <c r="AW291" i="1"/>
  <c r="AW306" i="1"/>
  <c r="AW309" i="1"/>
  <c r="AW308" i="1"/>
  <c r="AW288" i="1"/>
  <c r="AW295" i="1"/>
  <c r="BA299" i="1"/>
  <c r="BA306" i="1"/>
  <c r="BA290" i="1"/>
  <c r="BA297" i="1"/>
  <c r="BA304" i="1"/>
  <c r="BA288" i="1"/>
  <c r="BA295" i="1"/>
  <c r="BA298" i="1"/>
  <c r="BA301" i="1"/>
  <c r="BA300" i="1"/>
  <c r="BE296" i="1"/>
  <c r="BE307" i="1"/>
  <c r="BE291" i="1"/>
  <c r="BE298" i="1"/>
  <c r="BE305" i="1"/>
  <c r="BE289" i="1"/>
  <c r="BE304" i="1"/>
  <c r="BE311" i="1"/>
  <c r="BE310" i="1"/>
  <c r="BE290" i="1"/>
  <c r="BE293" i="1"/>
  <c r="BC295" i="1"/>
  <c r="BC296" i="1"/>
  <c r="BC301" i="1"/>
  <c r="AY309" i="1"/>
  <c r="AY310" i="1"/>
  <c r="AY288" i="1"/>
  <c r="AU296" i="1"/>
  <c r="AU301" i="1"/>
  <c r="AU302" i="1"/>
  <c r="AU311" i="1"/>
  <c r="AQ288" i="1"/>
  <c r="AQ293" i="1"/>
  <c r="AQ302" i="1"/>
  <c r="AM302" i="1"/>
  <c r="AM307" i="1"/>
  <c r="AM289" i="1"/>
  <c r="AI293" i="1"/>
  <c r="AI294" i="1"/>
  <c r="AI303" i="1"/>
  <c r="AI304" i="1"/>
  <c r="BE309" i="1"/>
  <c r="BE295" i="1"/>
  <c r="BE292" i="1"/>
  <c r="BA296" i="1"/>
  <c r="BA305" i="1"/>
  <c r="BA310" i="1"/>
  <c r="BA311" i="1"/>
  <c r="AW292" i="1"/>
  <c r="AW297" i="1"/>
  <c r="AW302" i="1"/>
  <c r="AS310" i="1"/>
  <c r="AS311" i="1"/>
  <c r="AS289" i="1"/>
  <c r="AO297" i="1"/>
  <c r="AO302" i="1"/>
  <c r="AO303" i="1"/>
  <c r="AO308" i="1"/>
  <c r="AK289" i="1"/>
  <c r="AK294" i="1"/>
  <c r="AK303" i="1"/>
  <c r="AG303" i="1"/>
  <c r="AG304" i="1"/>
  <c r="AG290" i="1"/>
  <c r="AF310" i="1"/>
  <c r="AF306" i="1"/>
  <c r="AF302" i="1"/>
  <c r="AF298" i="1"/>
  <c r="AF294" i="1"/>
  <c r="AF290" i="1"/>
  <c r="AG260" i="1"/>
  <c r="AG274" i="1"/>
  <c r="AK259" i="1"/>
  <c r="AO275" i="1"/>
  <c r="AW275" i="1"/>
  <c r="BE272" i="1"/>
  <c r="BE279" i="1"/>
  <c r="BE263" i="1"/>
  <c r="BE270" i="1"/>
  <c r="BE269" i="1"/>
  <c r="AK277" i="1"/>
  <c r="AO277" i="1"/>
  <c r="BD245" i="1"/>
  <c r="BD238" i="1"/>
  <c r="BD235" i="1"/>
  <c r="AZ232" i="1"/>
  <c r="AZ229" i="1"/>
  <c r="AZ226" i="1"/>
  <c r="AZ246" i="1"/>
  <c r="AV243" i="1"/>
  <c r="AV240" i="1"/>
  <c r="AV237" i="1"/>
  <c r="AR248" i="1"/>
  <c r="AN245" i="1"/>
  <c r="AN238" i="1"/>
  <c r="AN235" i="1"/>
  <c r="AJ232" i="1"/>
  <c r="AJ229" i="1"/>
  <c r="AJ226" i="1"/>
  <c r="AJ246" i="1"/>
  <c r="AF243" i="1"/>
  <c r="AF240" i="1"/>
  <c r="AF237" i="1"/>
  <c r="AG237" i="1"/>
  <c r="AG244" i="1"/>
  <c r="AG228" i="1"/>
  <c r="AG235" i="1"/>
  <c r="AG242" i="1"/>
  <c r="AG226" i="1"/>
  <c r="AG241" i="1"/>
  <c r="AG248" i="1"/>
  <c r="AG232" i="1"/>
  <c r="AG239" i="1"/>
  <c r="AG246" i="1"/>
  <c r="AG230" i="1"/>
  <c r="AK245" i="1"/>
  <c r="AK227" i="1"/>
  <c r="AK240" i="1"/>
  <c r="AO242" i="1"/>
  <c r="AO228" i="1"/>
  <c r="AO241" i="1"/>
  <c r="AS236" i="1"/>
  <c r="AS243" i="1"/>
  <c r="AS227" i="1"/>
  <c r="AS234" i="1"/>
  <c r="AS245" i="1"/>
  <c r="AS229" i="1"/>
  <c r="AS240" i="1"/>
  <c r="AS247" i="1"/>
  <c r="AS231" i="1"/>
  <c r="AS238" i="1"/>
  <c r="AS249" i="1"/>
  <c r="AS233" i="1"/>
  <c r="AW237" i="1"/>
  <c r="AW244" i="1"/>
  <c r="AW228" i="1"/>
  <c r="AW235" i="1"/>
  <c r="AW242" i="1"/>
  <c r="AW226" i="1"/>
  <c r="AW241" i="1"/>
  <c r="AW248" i="1"/>
  <c r="AW232" i="1"/>
  <c r="AW239" i="1"/>
  <c r="AW246" i="1"/>
  <c r="AW230" i="1"/>
  <c r="BA234" i="1"/>
  <c r="BA245" i="1"/>
  <c r="BA229" i="1"/>
  <c r="BA236" i="1"/>
  <c r="BA243" i="1"/>
  <c r="BA227" i="1"/>
  <c r="BA238" i="1"/>
  <c r="BA249" i="1"/>
  <c r="BA233" i="1"/>
  <c r="BA240" i="1"/>
  <c r="BA247" i="1"/>
  <c r="BA231" i="1"/>
  <c r="BE242" i="1"/>
  <c r="BE228" i="1"/>
  <c r="BE241" i="1"/>
  <c r="AF246" i="1"/>
  <c r="AF230" i="1"/>
  <c r="AF241" i="1"/>
  <c r="AF248" i="1"/>
  <c r="AF232" i="1"/>
  <c r="AF239" i="1"/>
  <c r="AJ247" i="1"/>
  <c r="AJ231" i="1"/>
  <c r="AJ238" i="1"/>
  <c r="AJ249" i="1"/>
  <c r="AJ233" i="1"/>
  <c r="AJ240" i="1"/>
  <c r="AN248" i="1"/>
  <c r="AN232" i="1"/>
  <c r="AN239" i="1"/>
  <c r="AN246" i="1"/>
  <c r="AN230" i="1"/>
  <c r="AN241" i="1"/>
  <c r="AR247" i="1"/>
  <c r="AV246" i="1"/>
  <c r="AV230" i="1"/>
  <c r="AV241" i="1"/>
  <c r="AV248" i="1"/>
  <c r="AV232" i="1"/>
  <c r="AV239" i="1"/>
  <c r="AZ247" i="1"/>
  <c r="AZ231" i="1"/>
  <c r="AZ238" i="1"/>
  <c r="AZ249" i="1"/>
  <c r="AZ233" i="1"/>
  <c r="AZ240" i="1"/>
  <c r="BD248" i="1"/>
  <c r="BD232" i="1"/>
  <c r="BD239" i="1"/>
  <c r="BD246" i="1"/>
  <c r="BD230" i="1"/>
  <c r="BD241" i="1"/>
  <c r="BD229" i="1"/>
  <c r="BD249" i="1"/>
  <c r="BD242" i="1"/>
  <c r="BD243" i="1"/>
  <c r="BD240" i="1"/>
  <c r="AZ236" i="1"/>
  <c r="AZ237" i="1"/>
  <c r="AZ230" i="1"/>
  <c r="AZ227" i="1"/>
  <c r="AV227" i="1"/>
  <c r="AV247" i="1"/>
  <c r="AV244" i="1"/>
  <c r="AV245" i="1"/>
  <c r="AV238" i="1"/>
  <c r="AR235" i="1"/>
  <c r="AN229" i="1"/>
  <c r="AN249" i="1"/>
  <c r="AN242" i="1"/>
  <c r="AN243" i="1"/>
  <c r="AN240" i="1"/>
  <c r="AJ236" i="1"/>
  <c r="AJ237" i="1"/>
  <c r="AJ230" i="1"/>
  <c r="AJ227" i="1"/>
  <c r="AF227" i="1"/>
  <c r="AF247" i="1"/>
  <c r="AF244" i="1"/>
  <c r="AF245" i="1"/>
  <c r="AF238" i="1"/>
  <c r="AY210" i="1"/>
  <c r="AQ218" i="1"/>
  <c r="AQ202" i="1"/>
  <c r="AI218" i="1"/>
  <c r="AI214" i="1"/>
  <c r="AI202" i="1"/>
  <c r="AI198" i="1"/>
  <c r="AQ211" i="1"/>
  <c r="AI201" i="1"/>
  <c r="AI207" i="1"/>
  <c r="AM209" i="1"/>
  <c r="AQ207" i="1"/>
  <c r="AU204" i="1"/>
  <c r="AY207" i="1"/>
  <c r="BC204" i="1"/>
  <c r="BE215" i="1"/>
  <c r="BA200" i="1"/>
  <c r="BA209" i="1"/>
  <c r="AW217" i="1"/>
  <c r="AS202" i="1"/>
  <c r="AS207" i="1"/>
  <c r="AO215" i="1"/>
  <c r="AG205" i="1"/>
  <c r="AG202" i="1"/>
  <c r="AG199" i="1"/>
  <c r="AG215" i="1"/>
  <c r="AG208" i="1"/>
  <c r="AG197" i="1"/>
  <c r="AG213" i="1"/>
  <c r="AG210" i="1"/>
  <c r="AG207" i="1"/>
  <c r="AG200" i="1"/>
  <c r="AG195" i="1"/>
  <c r="BC210" i="1"/>
  <c r="AU218" i="1"/>
  <c r="AU202" i="1"/>
  <c r="AM218" i="1"/>
  <c r="AM202" i="1"/>
  <c r="AI195" i="1"/>
  <c r="AI205" i="1"/>
  <c r="AM203" i="1"/>
  <c r="AQ216" i="1"/>
  <c r="AY195" i="1"/>
  <c r="AY216" i="1"/>
  <c r="AI208" i="1"/>
  <c r="AI213" i="1"/>
  <c r="AM211" i="1"/>
  <c r="AQ203" i="1"/>
  <c r="AU200" i="1"/>
  <c r="AY197" i="1"/>
  <c r="BC195" i="1"/>
  <c r="BC216" i="1"/>
  <c r="AG218" i="1"/>
  <c r="AO216" i="1"/>
  <c r="AS205" i="1"/>
  <c r="AW198" i="1"/>
  <c r="BA210" i="1"/>
  <c r="BE195" i="1"/>
  <c r="AG211" i="1"/>
  <c r="AG198" i="1"/>
  <c r="AH174" i="1"/>
  <c r="AH180" i="1"/>
  <c r="AH175" i="1"/>
  <c r="AH176" i="1"/>
  <c r="AH173" i="1"/>
  <c r="AL182" i="1"/>
  <c r="AL166" i="1"/>
  <c r="AL173" i="1"/>
  <c r="AL180" i="1"/>
  <c r="AL164" i="1"/>
  <c r="AL175" i="1"/>
  <c r="AL174" i="1"/>
  <c r="AL181" i="1"/>
  <c r="AL165" i="1"/>
  <c r="AL172" i="1"/>
  <c r="AL183" i="1"/>
  <c r="AL167" i="1"/>
  <c r="AT185" i="1"/>
  <c r="AT176" i="1"/>
  <c r="BB178" i="1"/>
  <c r="BB187" i="1"/>
  <c r="BD168" i="1"/>
  <c r="AZ168" i="1"/>
  <c r="AZ184" i="1"/>
  <c r="AV164" i="1"/>
  <c r="AV168" i="1"/>
  <c r="AV172" i="1"/>
  <c r="AV176" i="1"/>
  <c r="AV180" i="1"/>
  <c r="AV184" i="1"/>
  <c r="AR164" i="1"/>
  <c r="AR168" i="1"/>
  <c r="AR172" i="1"/>
  <c r="AR176" i="1"/>
  <c r="AR180" i="1"/>
  <c r="AR184" i="1"/>
  <c r="AN164" i="1"/>
  <c r="AN168" i="1"/>
  <c r="AN172" i="1"/>
  <c r="AN176" i="1"/>
  <c r="AN180" i="1"/>
  <c r="AN184" i="1"/>
  <c r="AJ164" i="1"/>
  <c r="AJ168" i="1"/>
  <c r="AJ172" i="1"/>
  <c r="AJ176" i="1"/>
  <c r="AJ180" i="1"/>
  <c r="AJ184" i="1"/>
  <c r="AF168" i="1"/>
  <c r="AF172" i="1"/>
  <c r="AF176" i="1"/>
  <c r="AF180" i="1"/>
  <c r="AF184" i="1"/>
  <c r="AF170" i="1"/>
  <c r="AF182" i="1"/>
  <c r="AF165" i="1"/>
  <c r="AF169" i="1"/>
  <c r="AF173" i="1"/>
  <c r="AF177" i="1"/>
  <c r="AF181" i="1"/>
  <c r="AF166" i="1"/>
  <c r="AF174" i="1"/>
  <c r="AF178" i="1"/>
  <c r="AF167" i="1"/>
  <c r="AF171" i="1"/>
  <c r="AF175" i="1"/>
  <c r="AF179" i="1"/>
  <c r="AF183" i="1"/>
  <c r="BD182" i="1"/>
  <c r="AZ178" i="1"/>
  <c r="AV166" i="1"/>
  <c r="AV170" i="1"/>
  <c r="AV174" i="1"/>
  <c r="AV178" i="1"/>
  <c r="AV182" i="1"/>
  <c r="AR166" i="1"/>
  <c r="AR170" i="1"/>
  <c r="AR174" i="1"/>
  <c r="AR178" i="1"/>
  <c r="AR182" i="1"/>
  <c r="AN166" i="1"/>
  <c r="AN170" i="1"/>
  <c r="AN174" i="1"/>
  <c r="AN178" i="1"/>
  <c r="AN182" i="1"/>
  <c r="AJ166" i="1"/>
  <c r="AJ170" i="1"/>
  <c r="AJ174" i="1"/>
  <c r="AJ178" i="1"/>
  <c r="AJ182" i="1"/>
  <c r="AF186" i="1"/>
  <c r="AG167" i="1"/>
  <c r="AG171" i="1"/>
  <c r="AG175" i="1"/>
  <c r="AG179" i="1"/>
  <c r="AG183" i="1"/>
  <c r="AG173" i="1"/>
  <c r="AG177" i="1"/>
  <c r="AG170" i="1"/>
  <c r="AG174" i="1"/>
  <c r="AG182" i="1"/>
  <c r="AG168" i="1"/>
  <c r="AG172" i="1"/>
  <c r="AG176" i="1"/>
  <c r="AG180" i="1"/>
  <c r="AG184" i="1"/>
  <c r="AG165" i="1"/>
  <c r="AG169" i="1"/>
  <c r="AG181" i="1"/>
  <c r="AG166" i="1"/>
  <c r="AG178" i="1"/>
  <c r="AF137" i="1"/>
  <c r="AF141" i="1"/>
  <c r="AF145" i="1"/>
  <c r="AF149" i="1"/>
  <c r="AF153" i="1"/>
  <c r="AF134" i="1"/>
  <c r="AF138" i="1"/>
  <c r="AF142" i="1"/>
  <c r="AF146" i="1"/>
  <c r="AF150" i="1"/>
  <c r="AF135" i="1"/>
  <c r="AF139" i="1"/>
  <c r="AF143" i="1"/>
  <c r="AF147" i="1"/>
  <c r="AF151" i="1"/>
  <c r="AF136" i="1"/>
  <c r="AF140" i="1"/>
  <c r="AF144" i="1"/>
  <c r="AF148" i="1"/>
  <c r="AF152" i="1"/>
  <c r="AZ136" i="1"/>
  <c r="AL150" i="1"/>
  <c r="AP146" i="1"/>
  <c r="AL137" i="1"/>
  <c r="AL154" i="1"/>
  <c r="AP141" i="1"/>
  <c r="BC153" i="1"/>
  <c r="AI140" i="1"/>
  <c r="AI133" i="1"/>
  <c r="AP135" i="1"/>
  <c r="AL152" i="1"/>
  <c r="AZ147" i="1"/>
  <c r="AF156" i="1"/>
  <c r="BC135" i="1"/>
  <c r="AI152" i="1"/>
  <c r="AI145" i="1"/>
  <c r="BA155" i="1"/>
  <c r="BA140" i="1"/>
  <c r="BA133" i="1"/>
  <c r="BA153" i="1"/>
  <c r="AW145" i="1"/>
  <c r="AZ152" i="1"/>
  <c r="AJ134" i="1"/>
  <c r="AJ152" i="1"/>
  <c r="AJ151" i="1"/>
  <c r="AF133" i="1"/>
  <c r="AL141" i="1"/>
  <c r="AP147" i="1"/>
  <c r="AP155" i="1"/>
  <c r="AP143" i="1"/>
  <c r="AT148" i="1"/>
  <c r="AL153" i="1"/>
  <c r="AL148" i="1"/>
  <c r="AL147" i="1"/>
  <c r="BA154" i="1"/>
  <c r="AI148" i="1"/>
  <c r="BC140" i="1"/>
  <c r="AI154" i="1"/>
  <c r="AI143" i="1"/>
  <c r="BC147" i="1"/>
  <c r="AI135" i="1"/>
  <c r="AI149" i="1"/>
  <c r="AT151" i="1"/>
  <c r="AL143" i="1"/>
  <c r="BD149" i="1"/>
  <c r="BD153" i="1"/>
  <c r="BD138" i="1"/>
  <c r="AZ156" i="1"/>
  <c r="AJ154" i="1"/>
  <c r="AJ146" i="1"/>
  <c r="AF154" i="1"/>
  <c r="BC142" i="1"/>
  <c r="AI150" i="1"/>
  <c r="BD137" i="1"/>
  <c r="AZ153" i="1"/>
  <c r="AJ138" i="1"/>
  <c r="AJ153" i="1"/>
  <c r="AI136" i="1"/>
  <c r="AH135" i="1"/>
  <c r="AH139" i="1"/>
  <c r="AH143" i="1"/>
  <c r="AH147" i="1"/>
  <c r="AH151" i="1"/>
  <c r="AH136" i="1"/>
  <c r="AH140" i="1"/>
  <c r="AH144" i="1"/>
  <c r="AH148" i="1"/>
  <c r="AH152" i="1"/>
  <c r="AH137" i="1"/>
  <c r="AH141" i="1"/>
  <c r="AH145" i="1"/>
  <c r="AH149" i="1"/>
  <c r="AH153" i="1"/>
  <c r="AH134" i="1"/>
  <c r="AH138" i="1"/>
  <c r="AH142" i="1"/>
  <c r="AH146" i="1"/>
  <c r="AH150" i="1"/>
  <c r="AT143" i="1"/>
  <c r="AP154" i="1"/>
  <c r="AL133" i="1"/>
  <c r="AL155" i="1"/>
  <c r="AI141" i="1"/>
  <c r="BC136" i="1"/>
  <c r="BC150" i="1"/>
  <c r="BC145" i="1"/>
  <c r="AZ154" i="1"/>
  <c r="AG136" i="1"/>
  <c r="AG140" i="1"/>
  <c r="AG144" i="1"/>
  <c r="AG148" i="1"/>
  <c r="AG152" i="1"/>
  <c r="AG137" i="1"/>
  <c r="AG141" i="1"/>
  <c r="AG145" i="1"/>
  <c r="AG149" i="1"/>
  <c r="AG153" i="1"/>
  <c r="AG134" i="1"/>
  <c r="AG138" i="1"/>
  <c r="AG142" i="1"/>
  <c r="AG146" i="1"/>
  <c r="AG150" i="1"/>
  <c r="AG135" i="1"/>
  <c r="AG139" i="1"/>
  <c r="AG143" i="1"/>
  <c r="AG147" i="1"/>
  <c r="AG151" i="1"/>
  <c r="AG155" i="1"/>
  <c r="BA147" i="1"/>
  <c r="BA144" i="1"/>
  <c r="BA137" i="1"/>
  <c r="AG133" i="1"/>
  <c r="AW140" i="1"/>
  <c r="AW149" i="1"/>
  <c r="AZ133" i="1"/>
  <c r="AJ150" i="1"/>
  <c r="AJ141" i="1"/>
  <c r="AJ144" i="1"/>
  <c r="AP151" i="1"/>
  <c r="AP156" i="1"/>
  <c r="AP148" i="1"/>
  <c r="AL151" i="1"/>
  <c r="AT149" i="1"/>
  <c r="AT147" i="1"/>
  <c r="AL146" i="1"/>
  <c r="AL145" i="1"/>
  <c r="AL140" i="1"/>
  <c r="AG154" i="1"/>
  <c r="AI147" i="1"/>
  <c r="BC151" i="1"/>
  <c r="AI134" i="1"/>
  <c r="BC146" i="1"/>
  <c r="BC141" i="1"/>
  <c r="AI151" i="1"/>
  <c r="AI142" i="1"/>
  <c r="AP152" i="1"/>
  <c r="BD146" i="1"/>
  <c r="BD147" i="1"/>
  <c r="BD154" i="1"/>
  <c r="AJ148" i="1"/>
  <c r="AJ155" i="1"/>
  <c r="AI139" i="1"/>
  <c r="BC148" i="1"/>
  <c r="AQ150" i="1"/>
  <c r="AI156" i="1"/>
  <c r="BA143" i="1"/>
  <c r="BD143" i="1"/>
  <c r="BD141" i="1"/>
  <c r="AF155" i="1"/>
  <c r="AI146" i="1"/>
  <c r="BA135" i="1"/>
  <c r="AM145" i="1"/>
  <c r="AM134" i="1"/>
  <c r="AM149" i="1"/>
  <c r="AM133" i="1"/>
  <c r="AM140" i="1"/>
  <c r="AM146" i="1"/>
  <c r="AM136" i="1"/>
  <c r="AM143" i="1"/>
  <c r="AM137" i="1"/>
  <c r="BE135" i="1"/>
  <c r="BE134" i="1"/>
  <c r="BE145" i="1"/>
  <c r="BE140" i="1"/>
  <c r="BE155" i="1"/>
  <c r="BE147" i="1"/>
  <c r="BE156" i="1"/>
  <c r="AM151" i="1"/>
  <c r="AM156" i="1"/>
  <c r="AM152" i="1"/>
  <c r="BE143" i="1"/>
  <c r="AM148" i="1"/>
  <c r="AM135" i="1"/>
  <c r="AO142" i="1"/>
  <c r="AO150" i="1"/>
  <c r="AO143" i="1"/>
  <c r="AO151" i="1"/>
  <c r="AO141" i="1"/>
  <c r="AO136" i="1"/>
  <c r="AO147" i="1"/>
  <c r="AS135" i="1"/>
  <c r="AS151" i="1"/>
  <c r="AS150" i="1"/>
  <c r="AS141" i="1"/>
  <c r="AS152" i="1"/>
  <c r="AS136" i="1"/>
  <c r="AS146" i="1"/>
  <c r="AS143" i="1"/>
  <c r="AV155" i="1"/>
  <c r="AV140" i="1"/>
  <c r="AV153" i="1"/>
  <c r="AV152" i="1"/>
  <c r="AV134" i="1"/>
  <c r="AV135" i="1"/>
  <c r="AV146" i="1"/>
  <c r="AY153" i="1"/>
  <c r="AY143" i="1"/>
  <c r="AY138" i="1"/>
  <c r="AO155" i="1"/>
  <c r="AO152" i="1"/>
  <c r="AS154" i="1"/>
  <c r="BE138" i="1"/>
  <c r="BE133" i="1"/>
  <c r="AS144" i="1"/>
  <c r="AS137" i="1"/>
  <c r="AV142" i="1"/>
  <c r="AV150" i="1"/>
  <c r="AM154" i="1"/>
  <c r="AM141" i="1"/>
  <c r="BE142" i="1"/>
  <c r="AV137" i="1"/>
  <c r="AV145" i="1"/>
  <c r="AY150" i="1"/>
  <c r="AM139" i="1"/>
  <c r="BE151" i="1"/>
  <c r="AM138" i="1"/>
  <c r="AM144" i="1"/>
  <c r="AP150" i="1"/>
  <c r="AP136" i="1"/>
  <c r="AP134" i="1"/>
  <c r="AP153" i="1"/>
  <c r="AP139" i="1"/>
  <c r="AP140" i="1"/>
  <c r="AP133" i="1"/>
  <c r="AZ140" i="1"/>
  <c r="AZ145" i="1"/>
  <c r="AZ137" i="1"/>
  <c r="AZ143" i="1"/>
  <c r="AZ149" i="1"/>
  <c r="AZ135" i="1"/>
  <c r="BC137" i="1"/>
  <c r="BC144" i="1"/>
  <c r="BC143" i="1"/>
  <c r="BC152" i="1"/>
  <c r="BC156" i="1"/>
  <c r="BC133" i="1"/>
  <c r="BC138" i="1"/>
  <c r="AW139" i="1"/>
  <c r="BA136" i="1"/>
  <c r="BA152" i="1"/>
  <c r="BA141" i="1"/>
  <c r="BA138" i="1"/>
  <c r="AW156" i="1"/>
  <c r="AN151" i="1"/>
  <c r="AN142" i="1"/>
  <c r="AN141" i="1"/>
  <c r="BA134" i="1"/>
  <c r="AQ135" i="1"/>
  <c r="BA151" i="1"/>
  <c r="BD155" i="1"/>
  <c r="BD139" i="1"/>
  <c r="BD150" i="1"/>
  <c r="BD145" i="1"/>
  <c r="AN146" i="1"/>
  <c r="AQ137" i="1"/>
  <c r="BD144" i="1"/>
  <c r="AN139" i="1"/>
  <c r="AT144" i="1"/>
  <c r="BB151" i="1"/>
  <c r="BB138" i="1"/>
  <c r="BB156" i="1"/>
  <c r="AT140" i="1"/>
  <c r="AQ146" i="1"/>
  <c r="AQ139" i="1"/>
  <c r="AY134" i="1"/>
  <c r="AY135" i="1"/>
  <c r="AQ151" i="1"/>
  <c r="AT133" i="1"/>
  <c r="AY155" i="1"/>
  <c r="AQ147" i="1"/>
  <c r="AQ148" i="1"/>
  <c r="AQ154" i="1"/>
  <c r="AO139" i="1"/>
  <c r="AW155" i="1"/>
  <c r="BE139" i="1"/>
  <c r="AO140" i="1"/>
  <c r="AO156" i="1"/>
  <c r="AO145" i="1"/>
  <c r="AW146" i="1"/>
  <c r="BE154" i="1"/>
  <c r="BE148" i="1"/>
  <c r="BE137" i="1"/>
  <c r="BE153" i="1"/>
  <c r="AW148" i="1"/>
  <c r="AW137" i="1"/>
  <c r="AW153" i="1"/>
  <c r="AZ141" i="1"/>
  <c r="AR136" i="1"/>
  <c r="AR150" i="1"/>
  <c r="AR149" i="1"/>
  <c r="AT134" i="1"/>
  <c r="BB141" i="1"/>
  <c r="AT135" i="1"/>
  <c r="BB142" i="1"/>
  <c r="BB137" i="1"/>
  <c r="BB155" i="1"/>
  <c r="BB154" i="1"/>
  <c r="AT139" i="1"/>
  <c r="AT153" i="1"/>
  <c r="AT156" i="1"/>
  <c r="AT150" i="1"/>
  <c r="AQ145" i="1"/>
  <c r="AY148" i="1"/>
  <c r="AQ138" i="1"/>
  <c r="AY137" i="1"/>
  <c r="AY151" i="1"/>
  <c r="AY142" i="1"/>
  <c r="AQ149" i="1"/>
  <c r="AQ144" i="1"/>
  <c r="AW135" i="1"/>
  <c r="AZ148" i="1"/>
  <c r="AZ146" i="1"/>
  <c r="AR145" i="1"/>
  <c r="AR155" i="1"/>
  <c r="AY146" i="1"/>
  <c r="AY145" i="1"/>
  <c r="AQ153" i="1"/>
  <c r="AZ134" i="1"/>
  <c r="AZ151" i="1"/>
  <c r="AR156" i="1"/>
  <c r="AY139" i="1"/>
  <c r="AW150" i="1"/>
  <c r="BB150" i="1"/>
  <c r="BB139" i="1"/>
  <c r="AT137" i="1"/>
  <c r="AT154" i="1"/>
  <c r="BB134" i="1"/>
  <c r="AY141" i="1"/>
  <c r="BB152" i="1"/>
  <c r="AY149" i="1"/>
  <c r="AQ133" i="1"/>
  <c r="BB144" i="1"/>
  <c r="AT142" i="1"/>
  <c r="AY156" i="1"/>
  <c r="AY136" i="1"/>
  <c r="AT136" i="1"/>
  <c r="AW147" i="1"/>
  <c r="AO144" i="1"/>
  <c r="AO133" i="1"/>
  <c r="AO149" i="1"/>
  <c r="AW138" i="1"/>
  <c r="BE146" i="1"/>
  <c r="BE136" i="1"/>
  <c r="BE152" i="1"/>
  <c r="BE141" i="1"/>
  <c r="AW136" i="1"/>
  <c r="AW152" i="1"/>
  <c r="AW141" i="1"/>
  <c r="AZ144" i="1"/>
  <c r="AR152" i="1"/>
  <c r="AR143" i="1"/>
  <c r="AR142" i="1"/>
  <c r="AT152" i="1"/>
  <c r="BB133" i="1"/>
  <c r="BB153" i="1"/>
  <c r="BB148" i="1"/>
  <c r="BB147" i="1"/>
  <c r="AT155" i="1"/>
  <c r="AT146" i="1"/>
  <c r="AT145" i="1"/>
  <c r="AQ140" i="1"/>
  <c r="AY147" i="1"/>
  <c r="AQ156" i="1"/>
  <c r="AQ141" i="1"/>
  <c r="AY140" i="1"/>
  <c r="AY144" i="1"/>
  <c r="AQ142" i="1"/>
  <c r="BB143" i="1"/>
  <c r="BE150" i="1"/>
  <c r="AZ150" i="1"/>
  <c r="AZ139" i="1"/>
  <c r="AR147" i="1"/>
  <c r="AR148" i="1"/>
  <c r="AQ152" i="1"/>
  <c r="AY152" i="1"/>
  <c r="AQ155" i="1"/>
  <c r="AZ138" i="1"/>
  <c r="AM185" i="1"/>
  <c r="AM169" i="1"/>
  <c r="AM187" i="1"/>
  <c r="AM171" i="1"/>
  <c r="AM178" i="1"/>
  <c r="AM165" i="1"/>
  <c r="AM172" i="1"/>
  <c r="AM183" i="1"/>
  <c r="AM174" i="1"/>
  <c r="AU187" i="1"/>
  <c r="AU171" i="1"/>
  <c r="AU185" i="1"/>
  <c r="AU169" i="1"/>
  <c r="AU176" i="1"/>
  <c r="AU167" i="1"/>
  <c r="AU174" i="1"/>
  <c r="AU181" i="1"/>
  <c r="AU172" i="1"/>
  <c r="BC185" i="1"/>
  <c r="BC169" i="1"/>
  <c r="BC176" i="1"/>
  <c r="BC187" i="1"/>
  <c r="BC171" i="1"/>
  <c r="BC178" i="1"/>
  <c r="BC181" i="1"/>
  <c r="BC165" i="1"/>
  <c r="BC172" i="1"/>
  <c r="BC183" i="1"/>
  <c r="BC167" i="1"/>
  <c r="BC174" i="1"/>
  <c r="BC182" i="1"/>
  <c r="BC173" i="1"/>
  <c r="AY167" i="1"/>
  <c r="AU180" i="1"/>
  <c r="AU175" i="1"/>
  <c r="AQ165" i="1"/>
  <c r="AM173" i="1"/>
  <c r="BC168" i="1"/>
  <c r="AU184" i="1"/>
  <c r="AM168" i="1"/>
  <c r="AQ186" i="1"/>
  <c r="AQ170" i="1"/>
  <c r="AQ184" i="1"/>
  <c r="AQ168" i="1"/>
  <c r="AQ179" i="1"/>
  <c r="AQ166" i="1"/>
  <c r="AQ173" i="1"/>
  <c r="AQ180" i="1"/>
  <c r="AQ175" i="1"/>
  <c r="AY184" i="1"/>
  <c r="AY168" i="1"/>
  <c r="AY179" i="1"/>
  <c r="AY186" i="1"/>
  <c r="AY170" i="1"/>
  <c r="AY177" i="1"/>
  <c r="AY180" i="1"/>
  <c r="AY164" i="1"/>
  <c r="AY175" i="1"/>
  <c r="AY182" i="1"/>
  <c r="AY166" i="1"/>
  <c r="AY173" i="1"/>
  <c r="BC164" i="1"/>
  <c r="AY181" i="1"/>
  <c r="AY172" i="1"/>
  <c r="AU166" i="1"/>
  <c r="AQ183" i="1"/>
  <c r="AQ174" i="1"/>
  <c r="BC186" i="1"/>
  <c r="BC177" i="1"/>
  <c r="AY171" i="1"/>
  <c r="AY176" i="1"/>
  <c r="AU179" i="1"/>
  <c r="AQ169" i="1"/>
  <c r="AQ178" i="1"/>
  <c r="AM177" i="1"/>
  <c r="BC166" i="1"/>
  <c r="BC175" i="1"/>
  <c r="BC180" i="1"/>
  <c r="AY165" i="1"/>
  <c r="AY174" i="1"/>
  <c r="AY183" i="1"/>
  <c r="AU164" i="1"/>
  <c r="AU173" i="1"/>
  <c r="AQ167" i="1"/>
  <c r="AQ172" i="1"/>
  <c r="AQ181" i="1"/>
  <c r="AM175" i="1"/>
  <c r="AM180" i="1"/>
  <c r="AP177" i="1"/>
  <c r="AP179" i="1"/>
  <c r="AP184" i="1"/>
  <c r="AT187" i="1"/>
  <c r="AT169" i="1"/>
  <c r="AT171" i="1"/>
  <c r="AX179" i="1"/>
  <c r="AX177" i="1"/>
  <c r="AX186" i="1"/>
  <c r="BB185" i="1"/>
  <c r="BB171" i="1"/>
  <c r="BB169" i="1"/>
  <c r="AP187" i="1"/>
  <c r="AP171" i="1"/>
  <c r="AP178" i="1"/>
  <c r="AP185" i="1"/>
  <c r="AP169" i="1"/>
  <c r="AP176" i="1"/>
  <c r="AP183" i="1"/>
  <c r="AP167" i="1"/>
  <c r="AP174" i="1"/>
  <c r="AP181" i="1"/>
  <c r="AP165" i="1"/>
  <c r="AP172" i="1"/>
  <c r="AP175" i="1"/>
  <c r="AP182" i="1"/>
  <c r="AP166" i="1"/>
  <c r="AP173" i="1"/>
  <c r="AP180" i="1"/>
  <c r="AP164" i="1"/>
  <c r="AT184" i="1"/>
  <c r="AT168" i="1"/>
  <c r="AT179" i="1"/>
  <c r="AT186" i="1"/>
  <c r="AT170" i="1"/>
  <c r="AT177" i="1"/>
  <c r="AT180" i="1"/>
  <c r="AT164" i="1"/>
  <c r="AT175" i="1"/>
  <c r="AT182" i="1"/>
  <c r="AT166" i="1"/>
  <c r="AT173" i="1"/>
  <c r="AT172" i="1"/>
  <c r="AT183" i="1"/>
  <c r="AT167" i="1"/>
  <c r="AT174" i="1"/>
  <c r="AT181" i="1"/>
  <c r="AT165" i="1"/>
  <c r="AX185" i="1"/>
  <c r="AX169" i="1"/>
  <c r="AX176" i="1"/>
  <c r="AX187" i="1"/>
  <c r="AX171" i="1"/>
  <c r="AX178" i="1"/>
  <c r="AX181" i="1"/>
  <c r="AX165" i="1"/>
  <c r="AX172" i="1"/>
  <c r="AX183" i="1"/>
  <c r="AX167" i="1"/>
  <c r="AX174" i="1"/>
  <c r="AX173" i="1"/>
  <c r="AX180" i="1"/>
  <c r="AX164" i="1"/>
  <c r="AX175" i="1"/>
  <c r="AX182" i="1"/>
  <c r="AX166" i="1"/>
  <c r="BB186" i="1"/>
  <c r="BB170" i="1"/>
  <c r="BB177" i="1"/>
  <c r="BB184" i="1"/>
  <c r="BB168" i="1"/>
  <c r="BB179" i="1"/>
  <c r="BB182" i="1"/>
  <c r="BB166" i="1"/>
  <c r="BB173" i="1"/>
  <c r="BB180" i="1"/>
  <c r="BB164" i="1"/>
  <c r="BB175" i="1"/>
  <c r="BB174" i="1"/>
  <c r="BB181" i="1"/>
  <c r="BB165" i="1"/>
  <c r="BB172" i="1"/>
  <c r="BB183" i="1"/>
  <c r="BB167" i="1"/>
  <c r="AL18" i="1"/>
  <c r="AL29" i="1"/>
  <c r="AL19" i="1"/>
  <c r="AX17" i="1"/>
  <c r="AX18" i="1"/>
  <c r="BB14" i="1"/>
  <c r="BB18" i="1"/>
  <c r="AH29" i="1"/>
  <c r="AH22" i="1"/>
  <c r="AL11" i="1"/>
  <c r="AH18" i="1"/>
  <c r="AL12" i="1"/>
  <c r="AP18" i="1"/>
  <c r="AX19" i="1"/>
  <c r="AX24" i="1"/>
  <c r="AX11" i="1"/>
  <c r="BB10" i="1"/>
  <c r="BB19" i="1"/>
  <c r="BB11" i="1"/>
  <c r="AL14" i="1"/>
  <c r="AH14" i="1"/>
  <c r="AL22" i="1"/>
  <c r="AL24" i="1"/>
  <c r="AL16" i="1"/>
  <c r="AH10" i="1"/>
  <c r="AH28" i="1"/>
  <c r="AH11" i="1"/>
  <c r="AP17" i="1"/>
  <c r="AX30" i="1"/>
  <c r="BB30" i="1"/>
  <c r="AK12" i="1"/>
  <c r="AK13" i="1"/>
  <c r="AK23" i="1"/>
  <c r="AK15" i="1"/>
  <c r="AK22" i="1"/>
  <c r="AK24" i="1"/>
  <c r="AO10" i="1"/>
  <c r="AO9" i="1"/>
  <c r="AO21" i="1"/>
  <c r="AO20" i="1"/>
  <c r="AO22" i="1"/>
  <c r="AO11" i="1"/>
  <c r="AS31" i="1"/>
  <c r="AS16" i="1"/>
  <c r="AW21" i="1"/>
  <c r="AW18" i="1"/>
  <c r="BA14" i="1"/>
  <c r="BA17" i="1"/>
  <c r="BA25" i="1"/>
  <c r="BA28" i="1"/>
  <c r="BA26" i="1"/>
  <c r="BA30" i="1"/>
  <c r="BE31" i="1"/>
  <c r="BE17" i="1"/>
  <c r="BE29" i="1"/>
  <c r="BE11" i="1"/>
  <c r="AW16" i="1"/>
  <c r="AM25" i="1"/>
  <c r="AI16" i="1"/>
  <c r="BE24" i="1"/>
  <c r="AI29" i="1"/>
  <c r="AM14" i="1"/>
  <c r="AI10" i="1"/>
  <c r="AS22" i="1"/>
  <c r="AS26" i="1"/>
  <c r="AS19" i="1"/>
  <c r="BE19" i="1"/>
  <c r="AI17" i="1"/>
  <c r="BE14" i="1"/>
  <c r="AS15" i="1"/>
  <c r="BE27" i="1"/>
  <c r="AS29" i="1"/>
  <c r="AI12" i="1"/>
  <c r="AS28" i="1"/>
  <c r="BE9" i="1"/>
  <c r="AK30" i="1"/>
  <c r="AK18" i="1"/>
  <c r="AK27" i="1"/>
  <c r="AK17" i="1"/>
  <c r="AK10" i="1"/>
  <c r="AO30" i="1"/>
  <c r="AO26" i="1"/>
  <c r="AO27" i="1"/>
  <c r="AO17" i="1"/>
  <c r="AO12" i="1"/>
  <c r="AS32" i="1"/>
  <c r="AU13" i="1"/>
  <c r="AW30" i="1"/>
  <c r="AY24" i="1"/>
  <c r="BA31" i="1"/>
  <c r="BA11" i="1"/>
  <c r="BA23" i="1"/>
  <c r="BA9" i="1"/>
  <c r="BC29" i="1"/>
  <c r="AH9" i="1"/>
  <c r="AH16" i="1"/>
  <c r="AH12" i="1"/>
  <c r="AL32" i="1"/>
  <c r="AL25" i="1"/>
  <c r="AL20" i="1"/>
  <c r="AL23" i="1"/>
  <c r="AT32" i="1"/>
  <c r="AX12" i="1"/>
  <c r="AX27" i="1"/>
  <c r="AX32" i="1"/>
  <c r="BB13" i="1"/>
  <c r="BB24" i="1"/>
  <c r="BB25" i="1"/>
  <c r="AM30" i="1"/>
  <c r="AM28" i="1"/>
  <c r="AQ11" i="1"/>
  <c r="AQ30" i="1"/>
  <c r="AU10" i="1"/>
  <c r="AU21" i="1"/>
  <c r="AU28" i="1"/>
  <c r="AY11" i="1"/>
  <c r="AY20" i="1"/>
  <c r="BC10" i="1"/>
  <c r="BC27" i="1"/>
  <c r="BC20" i="1"/>
  <c r="AF113" i="1"/>
  <c r="AF120" i="1"/>
  <c r="AF125" i="1"/>
  <c r="AF109" i="1"/>
  <c r="AF116" i="1"/>
  <c r="AF105" i="1"/>
  <c r="AF104" i="1"/>
  <c r="AF111" i="1"/>
  <c r="AF118" i="1"/>
  <c r="AF102" i="1"/>
  <c r="AF121" i="1"/>
  <c r="AF112" i="1"/>
  <c r="AF119" i="1"/>
  <c r="AF110" i="1"/>
  <c r="AF124" i="1"/>
  <c r="AF123" i="1"/>
  <c r="AF107" i="1"/>
  <c r="AF114" i="1"/>
  <c r="AF103" i="1"/>
  <c r="AJ110" i="1"/>
  <c r="AJ121" i="1"/>
  <c r="AJ105" i="1"/>
  <c r="AJ112" i="1"/>
  <c r="AJ119" i="1"/>
  <c r="AJ103" i="1"/>
  <c r="AJ118" i="1"/>
  <c r="AJ102" i="1"/>
  <c r="AJ113" i="1"/>
  <c r="AJ120" i="1"/>
  <c r="AJ111" i="1"/>
  <c r="AJ122" i="1"/>
  <c r="AJ106" i="1"/>
  <c r="AJ117" i="1"/>
  <c r="AJ124" i="1"/>
  <c r="AJ108" i="1"/>
  <c r="AJ115" i="1"/>
  <c r="AJ104" i="1"/>
  <c r="AN111" i="1"/>
  <c r="AN118" i="1"/>
  <c r="AN102" i="1"/>
  <c r="AN113" i="1"/>
  <c r="AN120" i="1"/>
  <c r="AN104" i="1"/>
  <c r="AN119" i="1"/>
  <c r="AN103" i="1"/>
  <c r="AN123" i="1"/>
  <c r="AN107" i="1"/>
  <c r="AN114" i="1"/>
  <c r="AN125" i="1"/>
  <c r="AN109" i="1"/>
  <c r="AN116" i="1"/>
  <c r="AN110" i="1"/>
  <c r="AU118" i="1"/>
  <c r="AU102" i="1"/>
  <c r="AU113" i="1"/>
  <c r="AU120" i="1"/>
  <c r="AU104" i="1"/>
  <c r="AU111" i="1"/>
  <c r="AU114" i="1"/>
  <c r="AU125" i="1"/>
  <c r="AU109" i="1"/>
  <c r="AU116" i="1"/>
  <c r="AU123" i="1"/>
  <c r="AU107" i="1"/>
  <c r="AU122" i="1"/>
  <c r="AU117" i="1"/>
  <c r="AU108" i="1"/>
  <c r="AU106" i="1"/>
  <c r="AU115" i="1"/>
  <c r="AU110" i="1"/>
  <c r="AU105" i="1"/>
  <c r="AU119" i="1"/>
  <c r="AU124" i="1"/>
  <c r="AY119" i="1"/>
  <c r="AY103" i="1"/>
  <c r="AY110" i="1"/>
  <c r="AY121" i="1"/>
  <c r="AY105" i="1"/>
  <c r="AY112" i="1"/>
  <c r="AY115" i="1"/>
  <c r="AY122" i="1"/>
  <c r="AY106" i="1"/>
  <c r="AY117" i="1"/>
  <c r="AY124" i="1"/>
  <c r="AY108" i="1"/>
  <c r="AY123" i="1"/>
  <c r="AY114" i="1"/>
  <c r="AY109" i="1"/>
  <c r="AY107" i="1"/>
  <c r="AY125" i="1"/>
  <c r="AY111" i="1"/>
  <c r="AY102" i="1"/>
  <c r="AY120" i="1"/>
  <c r="AY116" i="1"/>
  <c r="BC120" i="1"/>
  <c r="BC104" i="1"/>
  <c r="BC111" i="1"/>
  <c r="BC118" i="1"/>
  <c r="BC102" i="1"/>
  <c r="BC113" i="1"/>
  <c r="BC116" i="1"/>
  <c r="BC123" i="1"/>
  <c r="BC107" i="1"/>
  <c r="BC114" i="1"/>
  <c r="BC125" i="1"/>
  <c r="BC109" i="1"/>
  <c r="BC124" i="1"/>
  <c r="BC115" i="1"/>
  <c r="BC106" i="1"/>
  <c r="BC108" i="1"/>
  <c r="BC122" i="1"/>
  <c r="BC112" i="1"/>
  <c r="BC103" i="1"/>
  <c r="BC121" i="1"/>
  <c r="BC117" i="1"/>
  <c r="AY104" i="1"/>
  <c r="AU112" i="1"/>
  <c r="AI119" i="1"/>
  <c r="AI103" i="1"/>
  <c r="AI110" i="1"/>
  <c r="AI121" i="1"/>
  <c r="AI105" i="1"/>
  <c r="AI112" i="1"/>
  <c r="AI115" i="1"/>
  <c r="AI122" i="1"/>
  <c r="AI106" i="1"/>
  <c r="AI117" i="1"/>
  <c r="AI124" i="1"/>
  <c r="AI108" i="1"/>
  <c r="AM120" i="1"/>
  <c r="AM104" i="1"/>
  <c r="AM111" i="1"/>
  <c r="AM118" i="1"/>
  <c r="AM102" i="1"/>
  <c r="AM113" i="1"/>
  <c r="AM116" i="1"/>
  <c r="AM123" i="1"/>
  <c r="AM107" i="1"/>
  <c r="AM114" i="1"/>
  <c r="AM125" i="1"/>
  <c r="AM109" i="1"/>
  <c r="AQ121" i="1"/>
  <c r="AQ105" i="1"/>
  <c r="AQ112" i="1"/>
  <c r="AQ119" i="1"/>
  <c r="AQ103" i="1"/>
  <c r="AQ110" i="1"/>
  <c r="AQ117" i="1"/>
  <c r="AQ124" i="1"/>
  <c r="AQ108" i="1"/>
  <c r="AQ115" i="1"/>
  <c r="AQ122" i="1"/>
  <c r="AQ106" i="1"/>
  <c r="AT79" i="1"/>
  <c r="AX81" i="1"/>
  <c r="BB71" i="1"/>
  <c r="AM76" i="1"/>
  <c r="AQ79" i="1"/>
  <c r="AG74" i="1"/>
  <c r="AG78" i="1"/>
  <c r="AG82" i="1"/>
  <c r="AG86" i="1"/>
  <c r="AG90" i="1"/>
  <c r="AG93" i="1"/>
  <c r="AG72" i="1"/>
  <c r="AG77" i="1"/>
  <c r="AG83" i="1"/>
  <c r="AG88" i="1"/>
  <c r="AG71" i="1"/>
  <c r="AG75" i="1"/>
  <c r="AG80" i="1"/>
  <c r="AG85" i="1"/>
  <c r="AG91" i="1"/>
  <c r="AG94" i="1"/>
  <c r="AK93" i="1"/>
  <c r="AK92" i="1"/>
  <c r="AK85" i="1"/>
  <c r="AK84" i="1"/>
  <c r="AK77" i="1"/>
  <c r="AK78" i="1"/>
  <c r="AK94" i="1"/>
  <c r="AK83" i="1"/>
  <c r="AK80" i="1"/>
  <c r="AK71" i="1"/>
  <c r="AK91" i="1"/>
  <c r="AK88" i="1"/>
  <c r="AK86" i="1"/>
  <c r="AK75" i="1"/>
  <c r="AK74" i="1"/>
  <c r="AO93" i="1"/>
  <c r="AO92" i="1"/>
  <c r="AO85" i="1"/>
  <c r="AO84" i="1"/>
  <c r="AO77" i="1"/>
  <c r="AO78" i="1"/>
  <c r="AO94" i="1"/>
  <c r="AO83" i="1"/>
  <c r="AO80" i="1"/>
  <c r="AO71" i="1"/>
  <c r="AO91" i="1"/>
  <c r="AO88" i="1"/>
  <c r="AO86" i="1"/>
  <c r="AO75" i="1"/>
  <c r="AO74" i="1"/>
  <c r="AV94" i="1"/>
  <c r="AV93" i="1"/>
  <c r="AV86" i="1"/>
  <c r="AV85" i="1"/>
  <c r="AV76" i="1"/>
  <c r="AV77" i="1"/>
  <c r="AV90" i="1"/>
  <c r="AV87" i="1"/>
  <c r="AV83" i="1"/>
  <c r="AV72" i="1"/>
  <c r="AV71" i="1"/>
  <c r="AV91" i="1"/>
  <c r="AV82" i="1"/>
  <c r="AV78" i="1"/>
  <c r="AV75" i="1"/>
  <c r="AZ93" i="1"/>
  <c r="AZ77" i="1"/>
  <c r="AZ72" i="1"/>
  <c r="AZ78" i="1"/>
  <c r="BD85" i="1"/>
  <c r="BD91" i="1"/>
  <c r="BD94" i="1"/>
  <c r="BD72" i="1"/>
  <c r="AI84" i="1"/>
  <c r="AI88" i="1"/>
  <c r="AI94" i="1"/>
  <c r="AM93" i="1"/>
  <c r="AM92" i="1"/>
  <c r="AM85" i="1"/>
  <c r="AM84" i="1"/>
  <c r="AM77" i="1"/>
  <c r="AM78" i="1"/>
  <c r="AM91" i="1"/>
  <c r="AM88" i="1"/>
  <c r="AM86" i="1"/>
  <c r="AM75" i="1"/>
  <c r="AM74" i="1"/>
  <c r="AM94" i="1"/>
  <c r="AM83" i="1"/>
  <c r="AM80" i="1"/>
  <c r="AM71" i="1"/>
  <c r="AQ93" i="1"/>
  <c r="AQ92" i="1"/>
  <c r="AQ85" i="1"/>
  <c r="AQ84" i="1"/>
  <c r="AQ77" i="1"/>
  <c r="AQ78" i="1"/>
  <c r="AQ91" i="1"/>
  <c r="AQ88" i="1"/>
  <c r="AQ86" i="1"/>
  <c r="AQ75" i="1"/>
  <c r="AQ74" i="1"/>
  <c r="AQ94" i="1"/>
  <c r="AQ83" i="1"/>
  <c r="AQ80" i="1"/>
  <c r="AQ71" i="1"/>
  <c r="AT94" i="1"/>
  <c r="AT93" i="1"/>
  <c r="AT86" i="1"/>
  <c r="AT85" i="1"/>
  <c r="AT76" i="1"/>
  <c r="AT77" i="1"/>
  <c r="AT91" i="1"/>
  <c r="AT82" i="1"/>
  <c r="AT78" i="1"/>
  <c r="AT75" i="1"/>
  <c r="AT90" i="1"/>
  <c r="AT87" i="1"/>
  <c r="AT83" i="1"/>
  <c r="AT72" i="1"/>
  <c r="AT71" i="1"/>
  <c r="AX94" i="1"/>
  <c r="AX93" i="1"/>
  <c r="AX86" i="1"/>
  <c r="AX85" i="1"/>
  <c r="AX76" i="1"/>
  <c r="AX77" i="1"/>
  <c r="AX91" i="1"/>
  <c r="AX82" i="1"/>
  <c r="AX78" i="1"/>
  <c r="AX75" i="1"/>
  <c r="AX90" i="1"/>
  <c r="AX87" i="1"/>
  <c r="AX83" i="1"/>
  <c r="AX72" i="1"/>
  <c r="AX71" i="1"/>
  <c r="BB93" i="1"/>
  <c r="BB94" i="1"/>
  <c r="BB85" i="1"/>
  <c r="BB84" i="1"/>
  <c r="BB77" i="1"/>
  <c r="BB78" i="1"/>
  <c r="BB92" i="1"/>
  <c r="BB81" i="1"/>
  <c r="BB79" i="1"/>
  <c r="BB76" i="1"/>
  <c r="BB89" i="1"/>
  <c r="BB88" i="1"/>
  <c r="BB82" i="1"/>
  <c r="BB73" i="1"/>
  <c r="BB72" i="1"/>
  <c r="AT73" i="1"/>
  <c r="AT80" i="1"/>
  <c r="AT92" i="1"/>
  <c r="AX74" i="1"/>
  <c r="AX89" i="1"/>
  <c r="BB74" i="1"/>
  <c r="BB86" i="1"/>
  <c r="BB91" i="1"/>
  <c r="AI87" i="1"/>
  <c r="AM72" i="1"/>
  <c r="AM82" i="1"/>
  <c r="AM89" i="1"/>
  <c r="AQ73" i="1"/>
  <c r="AQ87" i="1"/>
  <c r="AT74" i="1"/>
  <c r="AT89" i="1"/>
  <c r="AX73" i="1"/>
  <c r="AX80" i="1"/>
  <c r="AX92" i="1"/>
  <c r="BB75" i="1"/>
  <c r="BB90" i="1"/>
  <c r="AM73" i="1"/>
  <c r="AM87" i="1"/>
  <c r="AQ72" i="1"/>
  <c r="AQ82" i="1"/>
  <c r="AQ89" i="1"/>
  <c r="AH88" i="1"/>
  <c r="AH86" i="1"/>
  <c r="AH87" i="1"/>
  <c r="AH78" i="1"/>
  <c r="AH79" i="1"/>
  <c r="AH71" i="1"/>
  <c r="AL86" i="1"/>
  <c r="AL71" i="1"/>
  <c r="AP78" i="1"/>
  <c r="AS85" i="1"/>
  <c r="AW85" i="1"/>
  <c r="BE93" i="1"/>
  <c r="BE89" i="1"/>
  <c r="BE85" i="1"/>
  <c r="BE81" i="1"/>
  <c r="BE77" i="1"/>
  <c r="BE73" i="1"/>
  <c r="AG45" i="1"/>
  <c r="AK43" i="1"/>
  <c r="AO59" i="1"/>
  <c r="AO60" i="1"/>
  <c r="AO51" i="1"/>
  <c r="AO52" i="1"/>
  <c r="AO44" i="1"/>
  <c r="AO43" i="1"/>
  <c r="AO63" i="1"/>
  <c r="AO62" i="1"/>
  <c r="AO49" i="1"/>
  <c r="AO48" i="1"/>
  <c r="AO45" i="1"/>
  <c r="AO61" i="1"/>
  <c r="AO58" i="1"/>
  <c r="AO47" i="1"/>
  <c r="AO46" i="1"/>
  <c r="AO41" i="1"/>
  <c r="AO53" i="1"/>
  <c r="AO40" i="1"/>
  <c r="AV58" i="1"/>
  <c r="AV59" i="1"/>
  <c r="AV52" i="1"/>
  <c r="AV53" i="1"/>
  <c r="AV45" i="1"/>
  <c r="AV42" i="1"/>
  <c r="AV56" i="1"/>
  <c r="AV55" i="1"/>
  <c r="AV46" i="1"/>
  <c r="AV43" i="1"/>
  <c r="AV63" i="1"/>
  <c r="AV54" i="1"/>
  <c r="AV51" i="1"/>
  <c r="AV41" i="1"/>
  <c r="AV57" i="1"/>
  <c r="AV47" i="1"/>
  <c r="AZ60" i="1"/>
  <c r="AZ43" i="1"/>
  <c r="AZ42" i="1"/>
  <c r="AZ40" i="1"/>
  <c r="BD63" i="1"/>
  <c r="BD59" i="1"/>
  <c r="BD55" i="1"/>
  <c r="BD62" i="1"/>
  <c r="BD57" i="1"/>
  <c r="BD52" i="1"/>
  <c r="BD48" i="1"/>
  <c r="BD44" i="1"/>
  <c r="BD40" i="1"/>
  <c r="BD61" i="1"/>
  <c r="BD56" i="1"/>
  <c r="BD51" i="1"/>
  <c r="BD47" i="1"/>
  <c r="BD43" i="1"/>
  <c r="BD53" i="1"/>
  <c r="BD45" i="1"/>
  <c r="BD46" i="1"/>
  <c r="BD58" i="1"/>
  <c r="AO50" i="1"/>
  <c r="AO57" i="1"/>
  <c r="AV48" i="1"/>
  <c r="AV62" i="1"/>
  <c r="AH58" i="1"/>
  <c r="AH59" i="1"/>
  <c r="AH52" i="1"/>
  <c r="AH53" i="1"/>
  <c r="AH45" i="1"/>
  <c r="AH42" i="1"/>
  <c r="AH56" i="1"/>
  <c r="AH55" i="1"/>
  <c r="AH46" i="1"/>
  <c r="AH43" i="1"/>
  <c r="AH63" i="1"/>
  <c r="AH54" i="1"/>
  <c r="AH51" i="1"/>
  <c r="AH41" i="1"/>
  <c r="AH60" i="1"/>
  <c r="AH48" i="1"/>
  <c r="AH40" i="1"/>
  <c r="AL58" i="1"/>
  <c r="AL59" i="1"/>
  <c r="AL52" i="1"/>
  <c r="AL53" i="1"/>
  <c r="AL45" i="1"/>
  <c r="AL42" i="1"/>
  <c r="AL62" i="1"/>
  <c r="AL61" i="1"/>
  <c r="AL50" i="1"/>
  <c r="AL49" i="1"/>
  <c r="AL44" i="1"/>
  <c r="AL60" i="1"/>
  <c r="AL57" i="1"/>
  <c r="AL48" i="1"/>
  <c r="AL47" i="1"/>
  <c r="AL40" i="1"/>
  <c r="AL63" i="1"/>
  <c r="AL51" i="1"/>
  <c r="AP58" i="1"/>
  <c r="AP59" i="1"/>
  <c r="AP52" i="1"/>
  <c r="AP53" i="1"/>
  <c r="AP45" i="1"/>
  <c r="AP42" i="1"/>
  <c r="AP56" i="1"/>
  <c r="AP55" i="1"/>
  <c r="AP46" i="1"/>
  <c r="AP43" i="1"/>
  <c r="AP63" i="1"/>
  <c r="AP54" i="1"/>
  <c r="AP51" i="1"/>
  <c r="AP41" i="1"/>
  <c r="AP57" i="1"/>
  <c r="AP47" i="1"/>
  <c r="AP64" i="1" s="1"/>
  <c r="AS59" i="1"/>
  <c r="AS51" i="1"/>
  <c r="AS43" i="1"/>
  <c r="AS50" i="1"/>
  <c r="AS52" i="1"/>
  <c r="AS57" i="1"/>
  <c r="AS49" i="1"/>
  <c r="AS41" i="1"/>
  <c r="AS54" i="1"/>
  <c r="AS40" i="1"/>
  <c r="AS56" i="1"/>
  <c r="AS61" i="1"/>
  <c r="AS45" i="1"/>
  <c r="AS58" i="1"/>
  <c r="AS48" i="1"/>
  <c r="AW59" i="1"/>
  <c r="AW44" i="1"/>
  <c r="AW49" i="1"/>
  <c r="AW58" i="1"/>
  <c r="AW55" i="1"/>
  <c r="BA57" i="1"/>
  <c r="BA49" i="1"/>
  <c r="BA41" i="1"/>
  <c r="BA56" i="1"/>
  <c r="BA48" i="1"/>
  <c r="BA40" i="1"/>
  <c r="BA63" i="1"/>
  <c r="BA55" i="1"/>
  <c r="BA47" i="1"/>
  <c r="BA62" i="1"/>
  <c r="BA54" i="1"/>
  <c r="BA46" i="1"/>
  <c r="BA59" i="1"/>
  <c r="BA43" i="1"/>
  <c r="BA50" i="1"/>
  <c r="BE60" i="1"/>
  <c r="BE56" i="1"/>
  <c r="BE52" i="1"/>
  <c r="BE48" i="1"/>
  <c r="BE44" i="1"/>
  <c r="BE40" i="1"/>
  <c r="BE63" i="1"/>
  <c r="BE59" i="1"/>
  <c r="BE55" i="1"/>
  <c r="BE51" i="1"/>
  <c r="BE47" i="1"/>
  <c r="BE43" i="1"/>
  <c r="BE61" i="1"/>
  <c r="BE53" i="1"/>
  <c r="BE45" i="1"/>
  <c r="BD41" i="1"/>
  <c r="BD50" i="1"/>
  <c r="AZ46" i="1"/>
  <c r="AO56" i="1"/>
  <c r="AV44" i="1"/>
  <c r="AV61" i="1"/>
  <c r="AI59" i="1"/>
  <c r="AI60" i="1"/>
  <c r="AI51" i="1"/>
  <c r="AI52" i="1"/>
  <c r="AI44" i="1"/>
  <c r="AI43" i="1"/>
  <c r="AM59" i="1"/>
  <c r="AM60" i="1"/>
  <c r="AM51" i="1"/>
  <c r="AM52" i="1"/>
  <c r="AM44" i="1"/>
  <c r="AM43" i="1"/>
  <c r="AQ59" i="1"/>
  <c r="AQ52" i="1"/>
  <c r="AQ44" i="1"/>
  <c r="AT59" i="1"/>
  <c r="AT52" i="1"/>
  <c r="AT42" i="1"/>
  <c r="AX63" i="1"/>
  <c r="AX59" i="1"/>
  <c r="AX55" i="1"/>
  <c r="AX51" i="1"/>
  <c r="AX47" i="1"/>
  <c r="AX43" i="1"/>
  <c r="BB58" i="1"/>
  <c r="BB59" i="1"/>
  <c r="BB52" i="1"/>
  <c r="BB53" i="1"/>
  <c r="BB45" i="1"/>
  <c r="BB42" i="1"/>
  <c r="AX44" i="1"/>
  <c r="AX49" i="1"/>
  <c r="AX54" i="1"/>
  <c r="AX60" i="1"/>
  <c r="AT44" i="1"/>
  <c r="AT61" i="1"/>
  <c r="AT62" i="1"/>
  <c r="BB44" i="1"/>
  <c r="BB49" i="1"/>
  <c r="BB50" i="1"/>
  <c r="BB61" i="1"/>
  <c r="BB62" i="1"/>
  <c r="AI42" i="1"/>
  <c r="AI54" i="1"/>
  <c r="AI56" i="1"/>
  <c r="AI57" i="1"/>
  <c r="AM42" i="1"/>
  <c r="AM54" i="1"/>
  <c r="AM56" i="1"/>
  <c r="AM57" i="1"/>
  <c r="AQ54" i="1"/>
  <c r="AQ56" i="1"/>
  <c r="AI30" i="1"/>
  <c r="AI9" i="1"/>
  <c r="AI24" i="1"/>
  <c r="AI32" i="1"/>
  <c r="AI23" i="1"/>
  <c r="AI11" i="1"/>
  <c r="AI21" i="1"/>
  <c r="AI19" i="1"/>
  <c r="AI18" i="1"/>
  <c r="AM32" i="1"/>
  <c r="AM24" i="1"/>
  <c r="AM16" i="1"/>
  <c r="AM29" i="1"/>
  <c r="AM21" i="1"/>
  <c r="AM12" i="1"/>
  <c r="AM17" i="1"/>
  <c r="AM22" i="1"/>
  <c r="AM26" i="1"/>
  <c r="AM20" i="1"/>
  <c r="AQ12" i="1"/>
  <c r="AQ15" i="1"/>
  <c r="AQ23" i="1"/>
  <c r="AQ18" i="1"/>
  <c r="AQ20" i="1"/>
  <c r="AQ31" i="1"/>
  <c r="AQ14" i="1"/>
  <c r="AQ19" i="1"/>
  <c r="AQ9" i="1"/>
  <c r="AQ24" i="1"/>
  <c r="AQ26" i="1"/>
  <c r="AQ10" i="1"/>
  <c r="AQ21" i="1"/>
  <c r="AQ32" i="1"/>
  <c r="AQ22" i="1"/>
  <c r="AU12" i="1"/>
  <c r="AU15" i="1"/>
  <c r="AU23" i="1"/>
  <c r="AU26" i="1"/>
  <c r="AU20" i="1"/>
  <c r="AU31" i="1"/>
  <c r="AU11" i="1"/>
  <c r="AU25" i="1"/>
  <c r="AU32" i="1"/>
  <c r="AU29" i="1"/>
  <c r="AU16" i="1"/>
  <c r="AU27" i="1"/>
  <c r="AU24" i="1"/>
  <c r="AY12" i="1"/>
  <c r="AY15" i="1"/>
  <c r="AY23" i="1"/>
  <c r="AY32" i="1"/>
  <c r="AY28" i="1"/>
  <c r="AY18" i="1"/>
  <c r="AY14" i="1"/>
  <c r="AY19" i="1"/>
  <c r="AY30" i="1"/>
  <c r="AY29" i="1"/>
  <c r="AY26" i="1"/>
  <c r="AY17" i="1"/>
  <c r="AY13" i="1"/>
  <c r="AY9" i="1"/>
  <c r="BC12" i="1"/>
  <c r="BC15" i="1"/>
  <c r="BC23" i="1"/>
  <c r="BC18" i="1"/>
  <c r="BC32" i="1"/>
  <c r="BC28" i="1"/>
  <c r="BC11" i="1"/>
  <c r="BC25" i="1"/>
  <c r="BC26" i="1"/>
  <c r="BC24" i="1"/>
  <c r="BC14" i="1"/>
  <c r="BC21" i="1"/>
  <c r="BC30" i="1"/>
  <c r="BC31" i="1"/>
  <c r="AH30" i="1"/>
  <c r="AH27" i="1"/>
  <c r="AH23" i="1"/>
  <c r="AH32" i="1"/>
  <c r="AH21" i="1"/>
  <c r="AH17" i="1"/>
  <c r="AH24" i="1"/>
  <c r="AH20" i="1"/>
  <c r="AH19" i="1"/>
  <c r="AL31" i="1"/>
  <c r="AL13" i="1"/>
  <c r="AL30" i="1"/>
  <c r="AL15" i="1"/>
  <c r="AL28" i="1"/>
  <c r="AL26" i="1"/>
  <c r="AP23" i="1"/>
  <c r="AT29" i="1"/>
  <c r="AX15" i="1"/>
  <c r="AX20" i="1"/>
  <c r="AX28" i="1"/>
  <c r="AX21" i="1"/>
  <c r="AX14" i="1"/>
  <c r="AX31" i="1"/>
  <c r="AX9" i="1"/>
  <c r="AX16" i="1"/>
  <c r="AX26" i="1"/>
  <c r="AX25" i="1"/>
  <c r="AX23" i="1"/>
  <c r="BB15" i="1"/>
  <c r="BB20" i="1"/>
  <c r="BB28" i="1"/>
  <c r="BB17" i="1"/>
  <c r="BB32" i="1"/>
  <c r="BB31" i="1"/>
  <c r="BB9" i="1"/>
  <c r="BB16" i="1"/>
  <c r="BB26" i="1"/>
  <c r="BB21" i="1"/>
  <c r="BB27" i="1"/>
  <c r="AJ17" i="1"/>
  <c r="AJ25" i="1"/>
  <c r="AJ16" i="1"/>
  <c r="AJ24" i="1"/>
  <c r="AJ9" i="1"/>
  <c r="AN11" i="1"/>
  <c r="AN14" i="1"/>
  <c r="AN24" i="1"/>
  <c r="AN21" i="1"/>
  <c r="AN19" i="1"/>
  <c r="AN32" i="1"/>
  <c r="AR18" i="1"/>
  <c r="AR25" i="1"/>
  <c r="AR32" i="1"/>
  <c r="AV32" i="1"/>
  <c r="AV23" i="1"/>
  <c r="AZ20" i="1"/>
  <c r="AZ16" i="1"/>
  <c r="AZ21" i="1"/>
  <c r="BA529" i="1"/>
  <c r="BG757" i="1"/>
  <c r="BG753" i="1"/>
  <c r="BG760" i="1"/>
  <c r="BG732" i="1"/>
  <c r="BG739" i="1"/>
  <c r="BE777" i="1"/>
  <c r="AL126" i="1"/>
  <c r="BG761" i="1"/>
  <c r="BG765" i="1"/>
  <c r="BG758" i="1"/>
  <c r="BA963" i="1"/>
  <c r="AS963" i="1"/>
  <c r="AO963" i="1"/>
  <c r="BE963" i="1"/>
  <c r="AW963" i="1"/>
  <c r="BD932" i="1"/>
  <c r="BG770" i="1"/>
  <c r="BG767" i="1"/>
  <c r="BG766" i="1"/>
  <c r="BG769" i="1"/>
  <c r="BG775" i="1"/>
  <c r="BG774" i="1"/>
  <c r="BG754" i="1"/>
  <c r="BG771" i="1"/>
  <c r="BG755" i="1"/>
  <c r="AS777" i="1"/>
  <c r="AK777" i="1"/>
  <c r="BG763" i="1"/>
  <c r="BG756" i="1"/>
  <c r="BG776" i="1"/>
  <c r="BG762" i="1"/>
  <c r="BG759" i="1"/>
  <c r="BG740" i="1"/>
  <c r="BG745" i="1"/>
  <c r="BG744" i="1"/>
  <c r="AX715" i="1"/>
  <c r="AS529" i="1"/>
  <c r="AR901" i="1"/>
  <c r="AV901" i="1"/>
  <c r="AZ901" i="1"/>
  <c r="BC839" i="1"/>
  <c r="AZ932" i="1"/>
  <c r="BD901" i="1"/>
  <c r="AF901" i="1"/>
  <c r="AY777" i="1"/>
  <c r="BB777" i="1"/>
  <c r="AT777" i="1"/>
  <c r="AQ777" i="1"/>
  <c r="BC777" i="1"/>
  <c r="AU777" i="1"/>
  <c r="AM777" i="1"/>
  <c r="BG735" i="1"/>
  <c r="BG737" i="1"/>
  <c r="BG730" i="1"/>
  <c r="BG728" i="1"/>
  <c r="BG722" i="1"/>
  <c r="AL715" i="1"/>
  <c r="AO715" i="1"/>
  <c r="BG738" i="1"/>
  <c r="BG731" i="1"/>
  <c r="BG743" i="1"/>
  <c r="BG727" i="1"/>
  <c r="BG736" i="1"/>
  <c r="BG741" i="1"/>
  <c r="BA684" i="1"/>
  <c r="AF219" i="1"/>
  <c r="BG723" i="1"/>
  <c r="BG726" i="1"/>
  <c r="BG742" i="1"/>
  <c r="BG734" i="1"/>
  <c r="BG729" i="1"/>
  <c r="BG724" i="1"/>
  <c r="BG725" i="1"/>
  <c r="AL684" i="1"/>
  <c r="AX684" i="1"/>
  <c r="BD560" i="1"/>
  <c r="AN436" i="1"/>
  <c r="AU343" i="1"/>
  <c r="AU157" i="1"/>
  <c r="AT126" i="1"/>
  <c r="AJ64" i="1"/>
  <c r="AK963" i="1"/>
  <c r="AG963" i="1"/>
  <c r="AG777" i="1"/>
  <c r="BG772" i="1"/>
  <c r="BG764" i="1"/>
  <c r="AM250" i="1"/>
  <c r="BB932" i="1"/>
  <c r="AW932" i="1"/>
  <c r="AK932" i="1"/>
  <c r="AQ901" i="1"/>
  <c r="AY901" i="1"/>
  <c r="BC870" i="1"/>
  <c r="AO777" i="1"/>
  <c r="AW777" i="1"/>
  <c r="AX777" i="1"/>
  <c r="BA777" i="1"/>
  <c r="AI777" i="1"/>
  <c r="AH777" i="1"/>
  <c r="AI746" i="1"/>
  <c r="AT746" i="1"/>
  <c r="AL653" i="1"/>
  <c r="AY653" i="1"/>
  <c r="AN560" i="1"/>
  <c r="AP529" i="1"/>
  <c r="BA467" i="1"/>
  <c r="AY436" i="1"/>
  <c r="AZ436" i="1"/>
  <c r="BD436" i="1"/>
  <c r="AQ436" i="1"/>
  <c r="AF312" i="1"/>
  <c r="AY250" i="1"/>
  <c r="BD250" i="1"/>
  <c r="AS157" i="1"/>
  <c r="AV126" i="1"/>
  <c r="AS126" i="1"/>
  <c r="AK126" i="1"/>
  <c r="AZ126" i="1"/>
  <c r="AI126" i="1"/>
  <c r="AW126" i="1"/>
  <c r="AV64" i="1"/>
  <c r="AH746" i="1"/>
  <c r="AN684" i="1"/>
  <c r="AQ467" i="1"/>
  <c r="AJ436" i="1"/>
  <c r="AV436" i="1"/>
  <c r="BB870" i="1"/>
  <c r="AX653" i="1"/>
  <c r="AH808" i="1"/>
  <c r="AX808" i="1"/>
  <c r="AM808" i="1"/>
  <c r="BD839" i="1"/>
  <c r="AS839" i="1"/>
  <c r="BE839" i="1"/>
  <c r="AF839" i="1"/>
  <c r="BA839" i="1"/>
  <c r="AJ777" i="1"/>
  <c r="AR777" i="1"/>
  <c r="AZ777" i="1"/>
  <c r="AQ746" i="1"/>
  <c r="AJ746" i="1"/>
  <c r="AR746" i="1"/>
  <c r="AM715" i="1"/>
  <c r="AJ684" i="1"/>
  <c r="AX622" i="1"/>
  <c r="AR591" i="1"/>
  <c r="BB560" i="1"/>
  <c r="AI529" i="1"/>
  <c r="AU467" i="1"/>
  <c r="AS436" i="1"/>
  <c r="BB436" i="1"/>
  <c r="AT436" i="1"/>
  <c r="AL436" i="1"/>
  <c r="AO374" i="1"/>
  <c r="AI374" i="1"/>
  <c r="AU312" i="1"/>
  <c r="BA312" i="1"/>
  <c r="BA250" i="1"/>
  <c r="AL157" i="1"/>
  <c r="AF157" i="1"/>
  <c r="BC157" i="1"/>
  <c r="AG157" i="1"/>
  <c r="AJ157" i="1"/>
  <c r="AI157" i="1"/>
  <c r="AZ157" i="1"/>
  <c r="AW157" i="1"/>
  <c r="AY157" i="1"/>
  <c r="AT157" i="1"/>
  <c r="AO157" i="1"/>
  <c r="AQ157" i="1"/>
  <c r="BB188" i="1"/>
  <c r="AR33" i="1"/>
  <c r="BC126" i="1"/>
  <c r="AY126" i="1"/>
  <c r="AN126" i="1"/>
  <c r="AT95" i="1"/>
  <c r="AO95" i="1"/>
  <c r="AQ95" i="1"/>
  <c r="BE64" i="1"/>
  <c r="AL64" i="1"/>
  <c r="AO64" i="1"/>
  <c r="AX33" i="1"/>
  <c r="AC39" i="5"/>
  <c r="AB62" i="5"/>
  <c r="AC62" i="5"/>
  <c r="AB61" i="5"/>
  <c r="AB39" i="5"/>
  <c r="AC61" i="5"/>
  <c r="AQ33" i="1" l="1"/>
  <c r="AM33" i="1"/>
  <c r="BE95" i="1"/>
  <c r="AM95" i="1"/>
  <c r="AG95" i="1"/>
  <c r="AQ126" i="1"/>
  <c r="AO33" i="1"/>
  <c r="BB33" i="1"/>
  <c r="AL33" i="1"/>
  <c r="AT188" i="1"/>
  <c r="BC188" i="1"/>
  <c r="AN188" i="1"/>
  <c r="AF188" i="1"/>
  <c r="AJ188" i="1"/>
  <c r="AW250" i="1"/>
  <c r="AG250" i="1"/>
  <c r="AZ250" i="1"/>
  <c r="AQ312" i="1"/>
  <c r="BE312" i="1"/>
  <c r="AW312" i="1"/>
  <c r="AK312" i="1"/>
  <c r="AI312" i="1"/>
  <c r="AO312" i="1"/>
  <c r="AS312" i="1"/>
  <c r="AK374" i="1"/>
  <c r="AG374" i="1"/>
  <c r="BC374" i="1"/>
  <c r="AY374" i="1"/>
  <c r="AQ374" i="1"/>
  <c r="AM405" i="1"/>
  <c r="BC529" i="1"/>
  <c r="AY529" i="1"/>
  <c r="AU529" i="1"/>
  <c r="AM529" i="1"/>
  <c r="AX560" i="1"/>
  <c r="AL560" i="1"/>
  <c r="AJ591" i="1"/>
  <c r="AZ591" i="1"/>
  <c r="AN591" i="1"/>
  <c r="AV591" i="1"/>
  <c r="AL622" i="1"/>
  <c r="AZ684" i="1"/>
  <c r="AV684" i="1"/>
  <c r="AR684" i="1"/>
  <c r="AF684" i="1"/>
  <c r="AG715" i="1"/>
  <c r="AK715" i="1"/>
  <c r="BE715" i="1"/>
  <c r="AY715" i="1"/>
  <c r="AQ715" i="1"/>
  <c r="AU746" i="1"/>
  <c r="AY746" i="1"/>
  <c r="BC746" i="1"/>
  <c r="AM746" i="1"/>
  <c r="BC808" i="1"/>
  <c r="AY808" i="1"/>
  <c r="AQ808" i="1"/>
  <c r="AR64" i="1"/>
  <c r="AR95" i="1"/>
  <c r="AR839" i="1"/>
  <c r="AT808" i="1"/>
  <c r="AP808" i="1"/>
  <c r="AL808" i="1"/>
  <c r="AF343" i="1"/>
  <c r="AJ343" i="1"/>
  <c r="AL529" i="1"/>
  <c r="AH870" i="1"/>
  <c r="AL870" i="1"/>
  <c r="AU95" i="1"/>
  <c r="AY95" i="1"/>
  <c r="AJ95" i="1"/>
  <c r="BA95" i="1"/>
  <c r="BE188" i="1"/>
  <c r="AI188" i="1"/>
  <c r="AX250" i="1"/>
  <c r="AT250" i="1"/>
  <c r="AP250" i="1"/>
  <c r="AL312" i="1"/>
  <c r="AX312" i="1"/>
  <c r="AT312" i="1"/>
  <c r="AP312" i="1"/>
  <c r="AH312" i="1"/>
  <c r="AK343" i="1"/>
  <c r="AG343" i="1"/>
  <c r="AV498" i="1"/>
  <c r="AN498" i="1"/>
  <c r="AT529" i="1"/>
  <c r="AH529" i="1"/>
  <c r="AJ560" i="1"/>
  <c r="AR560" i="1"/>
  <c r="AZ560" i="1"/>
  <c r="BC653" i="1"/>
  <c r="AU653" i="1"/>
  <c r="AQ653" i="1"/>
  <c r="AM653" i="1"/>
  <c r="AI653" i="1"/>
  <c r="AH684" i="1"/>
  <c r="AW715" i="1"/>
  <c r="AP715" i="1"/>
  <c r="BB746" i="1"/>
  <c r="AX746" i="1"/>
  <c r="AP746" i="1"/>
  <c r="AL746" i="1"/>
  <c r="AL777" i="1"/>
  <c r="AT870" i="1"/>
  <c r="AP870" i="1"/>
  <c r="AM64" i="1"/>
  <c r="AH95" i="1"/>
  <c r="AV188" i="1"/>
  <c r="BC250" i="1"/>
  <c r="BD281" i="1"/>
  <c r="AY343" i="1"/>
  <c r="BC343" i="1"/>
  <c r="BB529" i="1"/>
  <c r="AX529" i="1"/>
  <c r="AV560" i="1"/>
  <c r="BE591" i="1"/>
  <c r="BA591" i="1"/>
  <c r="AO591" i="1"/>
  <c r="AG591" i="1"/>
  <c r="AS684" i="1"/>
  <c r="AT684" i="1"/>
  <c r="AW684" i="1"/>
  <c r="AO684" i="1"/>
  <c r="AK684" i="1"/>
  <c r="AG684" i="1"/>
  <c r="AU901" i="1"/>
  <c r="AM901" i="1"/>
  <c r="AO932" i="1"/>
  <c r="AL932" i="1"/>
  <c r="AP932" i="1"/>
  <c r="BE932" i="1"/>
  <c r="BA932" i="1"/>
  <c r="AV932" i="1"/>
  <c r="AH932" i="1"/>
  <c r="AF932" i="1"/>
  <c r="AN932" i="1"/>
  <c r="AG932" i="1"/>
  <c r="AS932" i="1"/>
  <c r="BB684" i="1"/>
  <c r="AZ746" i="1"/>
  <c r="BD746" i="1"/>
  <c r="BB64" i="1"/>
  <c r="BC281" i="1"/>
  <c r="AM343" i="1"/>
  <c r="AK467" i="1"/>
  <c r="AW467" i="1"/>
  <c r="BD591" i="1"/>
  <c r="BA64" i="1"/>
  <c r="AN746" i="1"/>
  <c r="AV746" i="1"/>
  <c r="AK529" i="1"/>
  <c r="AG529" i="1"/>
  <c r="AW529" i="1"/>
  <c r="BE529" i="1"/>
  <c r="AJ901" i="1"/>
  <c r="AJ932" i="1"/>
  <c r="AU64" i="1"/>
  <c r="AO529" i="1"/>
  <c r="AP560" i="1"/>
  <c r="BB715" i="1"/>
  <c r="BB653" i="1"/>
  <c r="AH715" i="1"/>
  <c r="AT715" i="1"/>
  <c r="AT653" i="1"/>
  <c r="AF560" i="1"/>
  <c r="AY870" i="1"/>
  <c r="AF746" i="1"/>
  <c r="AR932" i="1"/>
  <c r="AH126" i="1"/>
  <c r="AP126" i="1"/>
  <c r="BA157" i="1"/>
  <c r="AG188" i="1"/>
  <c r="BB312" i="1"/>
  <c r="AL343" i="1"/>
  <c r="AO436" i="1"/>
  <c r="BE436" i="1"/>
  <c r="AQ529" i="1"/>
  <c r="AX932" i="1"/>
  <c r="AT932" i="1"/>
  <c r="AH653" i="1"/>
  <c r="AU715" i="1"/>
  <c r="BC715" i="1"/>
  <c r="AB312" i="1"/>
  <c r="AB30" i="5"/>
  <c r="AB746" i="1"/>
  <c r="AB61" i="9"/>
  <c r="AC62" i="9"/>
  <c r="AB7" i="10"/>
  <c r="AB29" i="10"/>
  <c r="AF711" i="1"/>
  <c r="AJ709" i="1"/>
  <c r="AR692" i="1"/>
  <c r="AZ702" i="1"/>
  <c r="BD694" i="1"/>
  <c r="AF707" i="1"/>
  <c r="AJ691" i="1"/>
  <c r="AR697" i="1"/>
  <c r="AZ701" i="1"/>
  <c r="BD714" i="1"/>
  <c r="BD710" i="1"/>
  <c r="BD699" i="1"/>
  <c r="AZ708" i="1"/>
  <c r="AZ692" i="1"/>
  <c r="AZ710" i="1"/>
  <c r="AV700" i="1"/>
  <c r="AV701" i="1"/>
  <c r="AV705" i="1"/>
  <c r="AV710" i="1"/>
  <c r="AR693" i="1"/>
  <c r="AR696" i="1"/>
  <c r="AR712" i="1"/>
  <c r="AR701" i="1"/>
  <c r="AN692" i="1"/>
  <c r="AN706" i="1"/>
  <c r="AN696" i="1"/>
  <c r="AJ693" i="1"/>
  <c r="AJ708" i="1"/>
  <c r="AJ692" i="1"/>
  <c r="AJ707" i="1"/>
  <c r="AF700" i="1"/>
  <c r="AF701" i="1"/>
  <c r="AF713" i="1"/>
  <c r="AF706" i="1"/>
  <c r="AR705" i="1"/>
  <c r="AR707" i="1"/>
  <c r="BD713" i="1"/>
  <c r="AZ713" i="1"/>
  <c r="AR708" i="1"/>
  <c r="AN712" i="1"/>
  <c r="AF696" i="1"/>
  <c r="BD709" i="1"/>
  <c r="AV696" i="1"/>
  <c r="E10" i="10"/>
  <c r="AF708" i="1"/>
  <c r="AN693" i="1"/>
  <c r="AV711" i="1"/>
  <c r="AZ711" i="1"/>
  <c r="BD691" i="1"/>
  <c r="AF694" i="1"/>
  <c r="AN707" i="1"/>
  <c r="AV707" i="1"/>
  <c r="AZ709" i="1"/>
  <c r="BD702" i="1"/>
  <c r="BD701" i="1"/>
  <c r="BD695" i="1"/>
  <c r="AZ699" i="1"/>
  <c r="AZ712" i="1"/>
  <c r="AZ706" i="1"/>
  <c r="AV698" i="1"/>
  <c r="AV713" i="1"/>
  <c r="AV702" i="1"/>
  <c r="AV703" i="1"/>
  <c r="AR700" i="1"/>
  <c r="AR703" i="1"/>
  <c r="AR709" i="1"/>
  <c r="AR706" i="1"/>
  <c r="AN697" i="1"/>
  <c r="AN701" i="1"/>
  <c r="AN691" i="1"/>
  <c r="AJ711" i="1"/>
  <c r="AJ695" i="1"/>
  <c r="AJ712" i="1"/>
  <c r="AJ697" i="1"/>
  <c r="AF698" i="1"/>
  <c r="AF693" i="1"/>
  <c r="AF702" i="1"/>
  <c r="AF703" i="1"/>
  <c r="AZ696" i="1"/>
  <c r="AZ691" i="1"/>
  <c r="BD708" i="1"/>
  <c r="AZ700" i="1"/>
  <c r="AR699" i="1"/>
  <c r="AJ700" i="1"/>
  <c r="AF697" i="1"/>
  <c r="AF714" i="1"/>
  <c r="AN694" i="1"/>
  <c r="AV692" i="1"/>
  <c r="AZ693" i="1"/>
  <c r="AF712" i="1"/>
  <c r="AN714" i="1"/>
  <c r="AV714" i="1"/>
  <c r="AZ697" i="1"/>
  <c r="BD703" i="1"/>
  <c r="BD707" i="1"/>
  <c r="BD712" i="1"/>
  <c r="AZ714" i="1"/>
  <c r="AZ698" i="1"/>
  <c r="AZ703" i="1"/>
  <c r="AV694" i="1"/>
  <c r="AV708" i="1"/>
  <c r="AV712" i="1"/>
  <c r="AR711" i="1"/>
  <c r="AR710" i="1"/>
  <c r="AR694" i="1"/>
  <c r="AN698" i="1"/>
  <c r="AN699" i="1"/>
  <c r="AN703" i="1"/>
  <c r="AN708" i="1"/>
  <c r="AJ702" i="1"/>
  <c r="AJ705" i="1"/>
  <c r="AJ694" i="1"/>
  <c r="AJ714" i="1"/>
  <c r="AF710" i="1"/>
  <c r="AF704" i="1"/>
  <c r="BD696" i="1"/>
  <c r="BD692" i="1"/>
  <c r="BD711" i="1"/>
  <c r="AV697" i="1"/>
  <c r="BB405" i="1"/>
  <c r="AZ402" i="1"/>
  <c r="BD388" i="1"/>
  <c r="BD390" i="1"/>
  <c r="BD396" i="1"/>
  <c r="BD391" i="1"/>
  <c r="AZ385" i="1"/>
  <c r="AZ384" i="1"/>
  <c r="AZ398" i="1"/>
  <c r="AZ381" i="1"/>
  <c r="AV402" i="1"/>
  <c r="AV393" i="1"/>
  <c r="AV392" i="1"/>
  <c r="AV394" i="1"/>
  <c r="AV389" i="1"/>
  <c r="AR387" i="1"/>
  <c r="AR382" i="1"/>
  <c r="AR400" i="1"/>
  <c r="AR383" i="1"/>
  <c r="AN381" i="1"/>
  <c r="AJ394" i="1"/>
  <c r="AF388" i="1"/>
  <c r="AR385" i="1"/>
  <c r="BD404" i="1"/>
  <c r="BD402" i="1"/>
  <c r="AR397" i="1"/>
  <c r="AV385" i="1"/>
  <c r="AU405" i="1"/>
  <c r="BC405" i="1"/>
  <c r="AT405" i="1"/>
  <c r="AY405" i="1"/>
  <c r="AQ405" i="1"/>
  <c r="AI405" i="1"/>
  <c r="AR404" i="1"/>
  <c r="AZ392" i="1"/>
  <c r="BD397" i="1"/>
  <c r="BD383" i="1"/>
  <c r="BD401" i="1"/>
  <c r="AZ396" i="1"/>
  <c r="AZ401" i="1"/>
  <c r="AZ391" i="1"/>
  <c r="AZ388" i="1"/>
  <c r="AZ397" i="1"/>
  <c r="AV382" i="1"/>
  <c r="AV403" i="1"/>
  <c r="AV381" i="1"/>
  <c r="AV399" i="1"/>
  <c r="AR394" i="1"/>
  <c r="AR403" i="1"/>
  <c r="AR389" i="1"/>
  <c r="AR386" i="1"/>
  <c r="AR399" i="1"/>
  <c r="AN392" i="1"/>
  <c r="AJ398" i="1"/>
  <c r="AF392" i="1"/>
  <c r="AZ387" i="1"/>
  <c r="BD395" i="1"/>
  <c r="AV386" i="1"/>
  <c r="AR395" i="1"/>
  <c r="AZ393" i="1"/>
  <c r="BD386" i="1"/>
  <c r="AR390" i="1"/>
  <c r="BD387" i="1"/>
  <c r="BD385" i="1"/>
  <c r="BD399" i="1"/>
  <c r="BD382" i="1"/>
  <c r="AZ403" i="1"/>
  <c r="AZ394" i="1"/>
  <c r="AZ389" i="1"/>
  <c r="AZ395" i="1"/>
  <c r="AZ390" i="1"/>
  <c r="AV388" i="1"/>
  <c r="AV383" i="1"/>
  <c r="AV397" i="1"/>
  <c r="AV384" i="1"/>
  <c r="AR401" i="1"/>
  <c r="AR396" i="1"/>
  <c r="AR391" i="1"/>
  <c r="AR393" i="1"/>
  <c r="AR392" i="1"/>
  <c r="BD384" i="1"/>
  <c r="BD393" i="1"/>
  <c r="AV391" i="1"/>
  <c r="BC200" i="1"/>
  <c r="AY203" i="1"/>
  <c r="AU205" i="1"/>
  <c r="AQ208" i="1"/>
  <c r="BC203" i="1"/>
  <c r="AY200" i="1"/>
  <c r="AU197" i="1"/>
  <c r="AU198" i="1"/>
  <c r="AU214" i="1"/>
  <c r="BC206" i="1"/>
  <c r="AK200" i="1"/>
  <c r="BC209" i="1"/>
  <c r="AY212" i="1"/>
  <c r="AU209" i="1"/>
  <c r="AQ212" i="1"/>
  <c r="AU203" i="1"/>
  <c r="AQ198" i="1"/>
  <c r="AQ214" i="1"/>
  <c r="AY206" i="1"/>
  <c r="AN207" i="1"/>
  <c r="AN218" i="1"/>
  <c r="AN215" i="1"/>
  <c r="AN199" i="1"/>
  <c r="AN214" i="1"/>
  <c r="AN197" i="1"/>
  <c r="AH210" i="1"/>
  <c r="AH202" i="1"/>
  <c r="AN208" i="1"/>
  <c r="BC196" i="1"/>
  <c r="BB219" i="1"/>
  <c r="AK196" i="1"/>
  <c r="AQ204" i="1"/>
  <c r="AH209" i="1"/>
  <c r="AU212" i="1"/>
  <c r="AN202" i="1"/>
  <c r="S19" i="10"/>
  <c r="C19" i="10"/>
  <c r="X14" i="10"/>
  <c r="P14" i="10"/>
  <c r="H14" i="10"/>
  <c r="AA11" i="10"/>
  <c r="K11" i="10"/>
  <c r="C11" i="10"/>
  <c r="BC211" i="1"/>
  <c r="AY213" i="1"/>
  <c r="AU216" i="1"/>
  <c r="AU195" i="1"/>
  <c r="AQ197" i="1"/>
  <c r="BC213" i="1"/>
  <c r="AY211" i="1"/>
  <c r="AU213" i="1"/>
  <c r="AQ200" i="1"/>
  <c r="AU206" i="1"/>
  <c r="BC198" i="1"/>
  <c r="BC214" i="1"/>
  <c r="BC199" i="1"/>
  <c r="AY201" i="1"/>
  <c r="AU199" i="1"/>
  <c r="AQ201" i="1"/>
  <c r="AQ205" i="1"/>
  <c r="AQ206" i="1"/>
  <c r="AY198" i="1"/>
  <c r="AY214" i="1"/>
  <c r="AU207" i="1"/>
  <c r="AK198" i="1"/>
  <c r="AN203" i="1"/>
  <c r="AN209" i="1"/>
  <c r="AN216" i="1"/>
  <c r="AN211" i="1"/>
  <c r="AN206" i="1"/>
  <c r="AH204" i="1"/>
  <c r="AY199" i="1"/>
  <c r="AN198" i="1"/>
  <c r="AQ215" i="1"/>
  <c r="AK195" i="1"/>
  <c r="AY209" i="1"/>
  <c r="AN200" i="1"/>
  <c r="AH212" i="1"/>
  <c r="BC217" i="1"/>
  <c r="AK204" i="1"/>
  <c r="BC205" i="1"/>
  <c r="AY208" i="1"/>
  <c r="AU211" i="1"/>
  <c r="AQ213" i="1"/>
  <c r="BC208" i="1"/>
  <c r="AY205" i="1"/>
  <c r="AU208" i="1"/>
  <c r="AU210" i="1"/>
  <c r="BC202" i="1"/>
  <c r="BC218" i="1"/>
  <c r="AK209" i="1"/>
  <c r="AY217" i="1"/>
  <c r="AY196" i="1"/>
  <c r="AQ217" i="1"/>
  <c r="AQ196" i="1"/>
  <c r="BC197" i="1"/>
  <c r="AQ195" i="1"/>
  <c r="AQ210" i="1"/>
  <c r="AY202" i="1"/>
  <c r="AY218" i="1"/>
  <c r="AN205" i="1"/>
  <c r="AJ219" i="1"/>
  <c r="AN210" i="1"/>
  <c r="AN217" i="1"/>
  <c r="BD219" i="1"/>
  <c r="AH211" i="1"/>
  <c r="AX219" i="1"/>
  <c r="AL219" i="1"/>
  <c r="AU196" i="1"/>
  <c r="AY215" i="1"/>
  <c r="AQ199" i="1"/>
  <c r="BC215" i="1"/>
  <c r="U26" i="10"/>
  <c r="E26" i="10"/>
  <c r="F25" i="10"/>
  <c r="U22" i="10"/>
  <c r="M22" i="10"/>
  <c r="N21" i="10"/>
  <c r="F21" i="10"/>
  <c r="M18" i="10"/>
  <c r="M14" i="10"/>
  <c r="M10" i="10"/>
  <c r="AJ526" i="1"/>
  <c r="AN506" i="1"/>
  <c r="AR514" i="1"/>
  <c r="AZ526" i="1"/>
  <c r="BD510" i="1"/>
  <c r="AZ525" i="1"/>
  <c r="AZ508" i="1"/>
  <c r="AZ522" i="1"/>
  <c r="AV524" i="1"/>
  <c r="AV507" i="1"/>
  <c r="AV521" i="1"/>
  <c r="AN522" i="1"/>
  <c r="AN505" i="1"/>
  <c r="AN523" i="1"/>
  <c r="AF528" i="1"/>
  <c r="AF511" i="1"/>
  <c r="AF521" i="1"/>
  <c r="AJ523" i="1"/>
  <c r="AN509" i="1"/>
  <c r="AV513" i="1"/>
  <c r="BD524" i="1"/>
  <c r="BD513" i="1"/>
  <c r="BD528" i="1"/>
  <c r="BD507" i="1"/>
  <c r="AR518" i="1"/>
  <c r="AR525" i="1"/>
  <c r="AR508" i="1"/>
  <c r="AJ516" i="1"/>
  <c r="AJ527" i="1"/>
  <c r="AJ506" i="1"/>
  <c r="AN521" i="1"/>
  <c r="BD525" i="1"/>
  <c r="AJ507" i="1"/>
  <c r="AR522" i="1"/>
  <c r="BD518" i="1"/>
  <c r="AJ525" i="1"/>
  <c r="AR527" i="1"/>
  <c r="AF524" i="1"/>
  <c r="AF518" i="1"/>
  <c r="AF522" i="1"/>
  <c r="AJ513" i="1"/>
  <c r="AN524" i="1"/>
  <c r="AR515" i="1"/>
  <c r="AV522" i="1"/>
  <c r="AF525" i="1"/>
  <c r="AJ505" i="1"/>
  <c r="AN513" i="1"/>
  <c r="AV525" i="1"/>
  <c r="AZ509" i="1"/>
  <c r="BD517" i="1"/>
  <c r="AZ518" i="1"/>
  <c r="AZ513" i="1"/>
  <c r="AZ515" i="1"/>
  <c r="AV517" i="1"/>
  <c r="AV520" i="1"/>
  <c r="AV514" i="1"/>
  <c r="AN519" i="1"/>
  <c r="AN518" i="1"/>
  <c r="AN516" i="1"/>
  <c r="AF517" i="1"/>
  <c r="AF516" i="1"/>
  <c r="AF514" i="1"/>
  <c r="AJ514" i="1"/>
  <c r="AR521" i="1"/>
  <c r="AV511" i="1"/>
  <c r="BD515" i="1"/>
  <c r="BD526" i="1"/>
  <c r="BD509" i="1"/>
  <c r="BD523" i="1"/>
  <c r="AR523" i="1"/>
  <c r="AR506" i="1"/>
  <c r="AR524" i="1"/>
  <c r="AJ521" i="1"/>
  <c r="AJ512" i="1"/>
  <c r="AJ522" i="1"/>
  <c r="AF506" i="1"/>
  <c r="AV506" i="1"/>
  <c r="AJ528" i="1"/>
  <c r="AV516" i="1"/>
  <c r="AR517" i="1"/>
  <c r="AZ519" i="1"/>
  <c r="AR512" i="1"/>
  <c r="AN526" i="1"/>
  <c r="AZ510" i="1"/>
  <c r="AF512" i="1"/>
  <c r="AJ520" i="1"/>
  <c r="AR528" i="1"/>
  <c r="AV508" i="1"/>
  <c r="AZ516" i="1"/>
  <c r="AZ505" i="1"/>
  <c r="AZ511" i="1"/>
  <c r="AZ528" i="1"/>
  <c r="AV512" i="1"/>
  <c r="AV510" i="1"/>
  <c r="AV527" i="1"/>
  <c r="AN510" i="1"/>
  <c r="AN512" i="1"/>
  <c r="AN525" i="1"/>
  <c r="AF508" i="1"/>
  <c r="AF510" i="1"/>
  <c r="AF523" i="1"/>
  <c r="AF513" i="1"/>
  <c r="AJ508" i="1"/>
  <c r="AR516" i="1"/>
  <c r="AZ514" i="1"/>
  <c r="BD505" i="1"/>
  <c r="BD519" i="1"/>
  <c r="BD514" i="1"/>
  <c r="BD516" i="1"/>
  <c r="AR520" i="1"/>
  <c r="AR519" i="1"/>
  <c r="AJ518" i="1"/>
  <c r="AJ517" i="1"/>
  <c r="AJ515" i="1"/>
  <c r="AV523" i="1"/>
  <c r="AN514" i="1"/>
  <c r="AV509" i="1"/>
  <c r="AJ519" i="1"/>
  <c r="BD511" i="1"/>
  <c r="BC939" i="1"/>
  <c r="BC962" i="1"/>
  <c r="BC940" i="1"/>
  <c r="AI942" i="1"/>
  <c r="AM944" i="1"/>
  <c r="AQ947" i="1"/>
  <c r="AU950" i="1"/>
  <c r="BC955" i="1"/>
  <c r="BC954" i="1"/>
  <c r="AY954" i="1"/>
  <c r="AY941" i="1"/>
  <c r="AU953" i="1"/>
  <c r="AU949" i="1"/>
  <c r="AQ941" i="1"/>
  <c r="AM951" i="1"/>
  <c r="AM949" i="1"/>
  <c r="AI941" i="1"/>
  <c r="AI952" i="1"/>
  <c r="AQ943" i="1"/>
  <c r="AU957" i="1"/>
  <c r="AI950" i="1"/>
  <c r="AM946" i="1"/>
  <c r="AQ940" i="1"/>
  <c r="AU951" i="1"/>
  <c r="AY962" i="1"/>
  <c r="AI940" i="1"/>
  <c r="AM959" i="1"/>
  <c r="AQ956" i="1"/>
  <c r="AY953" i="1"/>
  <c r="AF940" i="1"/>
  <c r="AJ952" i="1"/>
  <c r="AN942" i="1"/>
  <c r="AR939" i="1"/>
  <c r="AV952" i="1"/>
  <c r="AZ956" i="1"/>
  <c r="AZ947" i="1"/>
  <c r="BD945" i="1"/>
  <c r="AM953" i="1"/>
  <c r="AF943" i="1"/>
  <c r="AJ955" i="1"/>
  <c r="AJ947" i="1"/>
  <c r="AN945" i="1"/>
  <c r="AR955" i="1"/>
  <c r="AR946" i="1"/>
  <c r="AV947" i="1"/>
  <c r="AZ955" i="1"/>
  <c r="AZ946" i="1"/>
  <c r="BD949" i="1"/>
  <c r="BD939" i="1"/>
  <c r="BD946" i="1"/>
  <c r="BD957" i="1"/>
  <c r="AZ943" i="1"/>
  <c r="AZ945" i="1"/>
  <c r="AZ957" i="1"/>
  <c r="AV941" i="1"/>
  <c r="AV944" i="1"/>
  <c r="AV957" i="1"/>
  <c r="AR944" i="1"/>
  <c r="AR943" i="1"/>
  <c r="AR957" i="1"/>
  <c r="AN941" i="1"/>
  <c r="AN946" i="1"/>
  <c r="AN957" i="1"/>
  <c r="AJ939" i="1"/>
  <c r="AJ945" i="1"/>
  <c r="AJ957" i="1"/>
  <c r="AF939" i="1"/>
  <c r="AF944" i="1"/>
  <c r="AF957" i="1"/>
  <c r="AY960" i="1"/>
  <c r="AU947" i="1"/>
  <c r="AM942" i="1"/>
  <c r="AF960" i="1"/>
  <c r="AM947" i="1"/>
  <c r="AR960" i="1"/>
  <c r="AY948" i="1"/>
  <c r="BC960" i="1"/>
  <c r="BC952" i="1"/>
  <c r="AI962" i="1"/>
  <c r="AM939" i="1"/>
  <c r="AQ942" i="1"/>
  <c r="AU944" i="1"/>
  <c r="BC956" i="1"/>
  <c r="AY958" i="1"/>
  <c r="AY952" i="1"/>
  <c r="AY945" i="1"/>
  <c r="AU961" i="1"/>
  <c r="AU960" i="1"/>
  <c r="AQ945" i="1"/>
  <c r="AM960" i="1"/>
  <c r="AM962" i="1"/>
  <c r="AI945" i="1"/>
  <c r="AI958" i="1"/>
  <c r="AQ962" i="1"/>
  <c r="AY940" i="1"/>
  <c r="AI943" i="1"/>
  <c r="AM961" i="1"/>
  <c r="AQ961" i="1"/>
  <c r="AU955" i="1"/>
  <c r="BC958" i="1"/>
  <c r="AM956" i="1"/>
  <c r="AU948" i="1"/>
  <c r="AY944" i="1"/>
  <c r="AF947" i="1"/>
  <c r="AJ941" i="1"/>
  <c r="AN956" i="1"/>
  <c r="AN939" i="1"/>
  <c r="AR948" i="1"/>
  <c r="AV940" i="1"/>
  <c r="AZ952" i="1"/>
  <c r="BD956" i="1"/>
  <c r="BD940" i="1"/>
  <c r="AQ957" i="1"/>
  <c r="AF959" i="1"/>
  <c r="AF950" i="1"/>
  <c r="AJ951" i="1"/>
  <c r="AN959" i="1"/>
  <c r="AN940" i="1"/>
  <c r="AR951" i="1"/>
  <c r="AV959" i="1"/>
  <c r="AV949" i="1"/>
  <c r="AZ951" i="1"/>
  <c r="BD959" i="1"/>
  <c r="BD944" i="1"/>
  <c r="BD943" i="1"/>
  <c r="BD950" i="1"/>
  <c r="AZ942" i="1"/>
  <c r="AZ949" i="1"/>
  <c r="AZ958" i="1"/>
  <c r="AV942" i="1"/>
  <c r="AV948" i="1"/>
  <c r="AR950" i="1"/>
  <c r="AR947" i="1"/>
  <c r="AN947" i="1"/>
  <c r="AN950" i="1"/>
  <c r="AN958" i="1"/>
  <c r="AJ948" i="1"/>
  <c r="AJ949" i="1"/>
  <c r="AF945" i="1"/>
  <c r="AF948" i="1"/>
  <c r="AA24" i="10"/>
  <c r="BC916" i="1"/>
  <c r="BC928" i="1"/>
  <c r="BC924" i="1"/>
  <c r="BC912" i="1"/>
  <c r="BC926" i="1"/>
  <c r="AI918" i="1"/>
  <c r="AM908" i="1"/>
  <c r="AQ923" i="1"/>
  <c r="AU918" i="1"/>
  <c r="AU921" i="1"/>
  <c r="AY909" i="1"/>
  <c r="AI916" i="1"/>
  <c r="AI917" i="1"/>
  <c r="AM927" i="1"/>
  <c r="AQ914" i="1"/>
  <c r="AQ919" i="1"/>
  <c r="AU912" i="1"/>
  <c r="AY924" i="1"/>
  <c r="AY917" i="1"/>
  <c r="AI919" i="1"/>
  <c r="AM910" i="1"/>
  <c r="AU917" i="1"/>
  <c r="AY923" i="1"/>
  <c r="AI927" i="1"/>
  <c r="AQ926" i="1"/>
  <c r="AU931" i="1"/>
  <c r="AY921" i="1"/>
  <c r="AM913" i="1"/>
  <c r="AQ909" i="1"/>
  <c r="AU926" i="1"/>
  <c r="AY915" i="1"/>
  <c r="AU924" i="1"/>
  <c r="AQ910" i="1"/>
  <c r="AI926" i="1"/>
  <c r="K24" i="10"/>
  <c r="BC931" i="1"/>
  <c r="BC913" i="1"/>
  <c r="BC914" i="1"/>
  <c r="BC917" i="1"/>
  <c r="BC919" i="1"/>
  <c r="BC908" i="1"/>
  <c r="AI908" i="1"/>
  <c r="AI925" i="1"/>
  <c r="AM911" i="1"/>
  <c r="AQ927" i="1"/>
  <c r="AU914" i="1"/>
  <c r="AY918" i="1"/>
  <c r="AI922" i="1"/>
  <c r="AM925" i="1"/>
  <c r="AM926" i="1"/>
  <c r="AQ925" i="1"/>
  <c r="AU930" i="1"/>
  <c r="AU928" i="1"/>
  <c r="AY908" i="1"/>
  <c r="AI915" i="1"/>
  <c r="AQ930" i="1"/>
  <c r="AU929" i="1"/>
  <c r="AY914" i="1"/>
  <c r="AM921" i="1"/>
  <c r="AQ924" i="1"/>
  <c r="AU922" i="1"/>
  <c r="AI920" i="1"/>
  <c r="AM918" i="1"/>
  <c r="AQ915" i="1"/>
  <c r="AY928" i="1"/>
  <c r="AY910" i="1"/>
  <c r="AU911" i="1"/>
  <c r="AM931" i="1"/>
  <c r="AI909" i="1"/>
  <c r="AB932" i="1"/>
  <c r="BF911" i="1" s="1"/>
  <c r="BC920" i="1"/>
  <c r="BC927" i="1"/>
  <c r="BC918" i="1"/>
  <c r="BC910" i="1"/>
  <c r="BC930" i="1"/>
  <c r="BC925" i="1"/>
  <c r="AI930" i="1"/>
  <c r="AM915" i="1"/>
  <c r="AM928" i="1"/>
  <c r="AQ920" i="1"/>
  <c r="AU910" i="1"/>
  <c r="AY926" i="1"/>
  <c r="AY919" i="1"/>
  <c r="AI910" i="1"/>
  <c r="AM909" i="1"/>
  <c r="AM923" i="1"/>
  <c r="AQ908" i="1"/>
  <c r="AU915" i="1"/>
  <c r="AU908" i="1"/>
  <c r="AY911" i="1"/>
  <c r="AM914" i="1"/>
  <c r="AQ921" i="1"/>
  <c r="AU920" i="1"/>
  <c r="AI928" i="1"/>
  <c r="AM920" i="1"/>
  <c r="AQ911" i="1"/>
  <c r="AY930" i="1"/>
  <c r="AI911" i="1"/>
  <c r="AM924" i="1"/>
  <c r="AU919" i="1"/>
  <c r="AY925" i="1"/>
  <c r="BC909" i="1"/>
  <c r="AY920" i="1"/>
  <c r="AQ913" i="1"/>
  <c r="AM922" i="1"/>
  <c r="AI912" i="1"/>
  <c r="AK892" i="1"/>
  <c r="AK877" i="1"/>
  <c r="AK895" i="1"/>
  <c r="AK886" i="1"/>
  <c r="AK891" i="1"/>
  <c r="AK900" i="1"/>
  <c r="AK890" i="1"/>
  <c r="AK898" i="1"/>
  <c r="AK883" i="1"/>
  <c r="AK896" i="1"/>
  <c r="AK893" i="1"/>
  <c r="AK884" i="1"/>
  <c r="AK899" i="1"/>
  <c r="AK887" i="1"/>
  <c r="AK878" i="1"/>
  <c r="AK897" i="1"/>
  <c r="AS878" i="1"/>
  <c r="AS895" i="1"/>
  <c r="AS894" i="1"/>
  <c r="AS884" i="1"/>
  <c r="AS897" i="1"/>
  <c r="AS898" i="1"/>
  <c r="AS885" i="1"/>
  <c r="AS883" i="1"/>
  <c r="AS892" i="1"/>
  <c r="AS888" i="1"/>
  <c r="AS893" i="1"/>
  <c r="AS882" i="1"/>
  <c r="AS877" i="1"/>
  <c r="AS896" i="1"/>
  <c r="AS900" i="1"/>
  <c r="AS881" i="1"/>
  <c r="AS891" i="1"/>
  <c r="BE890" i="1"/>
  <c r="BE882" i="1"/>
  <c r="BE893" i="1"/>
  <c r="BE881" i="1"/>
  <c r="BE877" i="1"/>
  <c r="BE900" i="1"/>
  <c r="BE899" i="1"/>
  <c r="BE880" i="1"/>
  <c r="BE889" i="1"/>
  <c r="BE879" i="1"/>
  <c r="BE878" i="1"/>
  <c r="BE886" i="1"/>
  <c r="BE897" i="1"/>
  <c r="BE891" i="1"/>
  <c r="BE884" i="1"/>
  <c r="BE896" i="1"/>
  <c r="AA28" i="10"/>
  <c r="AA60" i="8"/>
  <c r="AC12" i="8"/>
  <c r="BE895" i="1"/>
  <c r="BA898" i="1"/>
  <c r="AS889" i="1"/>
  <c r="AK882" i="1"/>
  <c r="AG899" i="1"/>
  <c r="AW883" i="1"/>
  <c r="BA889" i="1"/>
  <c r="AK888" i="1"/>
  <c r="AS879" i="1"/>
  <c r="AC28" i="8"/>
  <c r="AW888" i="1"/>
  <c r="AK881" i="1"/>
  <c r="AK880" i="1"/>
  <c r="AH900" i="1"/>
  <c r="AH890" i="1"/>
  <c r="AH895" i="1"/>
  <c r="AH883" i="1"/>
  <c r="AH887" i="1"/>
  <c r="AH891" i="1"/>
  <c r="AH889" i="1"/>
  <c r="AH886" i="1"/>
  <c r="AH892" i="1"/>
  <c r="AH877" i="1"/>
  <c r="AH881" i="1"/>
  <c r="AH885" i="1"/>
  <c r="AH879" i="1"/>
  <c r="AH878" i="1"/>
  <c r="AH894" i="1"/>
  <c r="AH896" i="1"/>
  <c r="AH898" i="1"/>
  <c r="AH897" i="1"/>
  <c r="AL880" i="1"/>
  <c r="AL891" i="1"/>
  <c r="AL892" i="1"/>
  <c r="AL882" i="1"/>
  <c r="AL899" i="1"/>
  <c r="AL877" i="1"/>
  <c r="AL895" i="1"/>
  <c r="AL897" i="1"/>
  <c r="AL887" i="1"/>
  <c r="AL893" i="1"/>
  <c r="AL878" i="1"/>
  <c r="AL889" i="1"/>
  <c r="AL894" i="1"/>
  <c r="AL886" i="1"/>
  <c r="AL881" i="1"/>
  <c r="AL888" i="1"/>
  <c r="AL883" i="1"/>
  <c r="AL896" i="1"/>
  <c r="AP888" i="1"/>
  <c r="AP894" i="1"/>
  <c r="AP883" i="1"/>
  <c r="AP890" i="1"/>
  <c r="AP897" i="1"/>
  <c r="AP885" i="1"/>
  <c r="AP884" i="1"/>
  <c r="AP879" i="1"/>
  <c r="AP886" i="1"/>
  <c r="AP891" i="1"/>
  <c r="AP881" i="1"/>
  <c r="AP896" i="1"/>
  <c r="AP893" i="1"/>
  <c r="AP889" i="1"/>
  <c r="AP880" i="1"/>
  <c r="AP892" i="1"/>
  <c r="AP882" i="1"/>
  <c r="AP877" i="1"/>
  <c r="AT879" i="1"/>
  <c r="AT890" i="1"/>
  <c r="AT899" i="1"/>
  <c r="AT881" i="1"/>
  <c r="AT897" i="1"/>
  <c r="AT892" i="1"/>
  <c r="AT893" i="1"/>
  <c r="AT891" i="1"/>
  <c r="AT886" i="1"/>
  <c r="AT896" i="1"/>
  <c r="AT877" i="1"/>
  <c r="AT888" i="1"/>
  <c r="AT898" i="1"/>
  <c r="AT883" i="1"/>
  <c r="AT878" i="1"/>
  <c r="AT895" i="1"/>
  <c r="AT900" i="1"/>
  <c r="AT889" i="1"/>
  <c r="AT884" i="1"/>
  <c r="AX887" i="1"/>
  <c r="AX899" i="1"/>
  <c r="AX882" i="1"/>
  <c r="AX889" i="1"/>
  <c r="AX888" i="1"/>
  <c r="AX891" i="1"/>
  <c r="AX883" i="1"/>
  <c r="AX892" i="1"/>
  <c r="AX878" i="1"/>
  <c r="AX885" i="1"/>
  <c r="AX884" i="1"/>
  <c r="AX877" i="1"/>
  <c r="AX886" i="1"/>
  <c r="AX898" i="1"/>
  <c r="AX897" i="1"/>
  <c r="AX893" i="1"/>
  <c r="AX880" i="1"/>
  <c r="BB895" i="1"/>
  <c r="BB884" i="1"/>
  <c r="BB894" i="1"/>
  <c r="BB879" i="1"/>
  <c r="BB889" i="1"/>
  <c r="BB900" i="1"/>
  <c r="BB890" i="1"/>
  <c r="BB882" i="1"/>
  <c r="BB892" i="1"/>
  <c r="BB891" i="1"/>
  <c r="BB893" i="1"/>
  <c r="BB885" i="1"/>
  <c r="BB886" i="1"/>
  <c r="BB897" i="1"/>
  <c r="BB883" i="1"/>
  <c r="BB877" i="1"/>
  <c r="BB880" i="1"/>
  <c r="BB898" i="1"/>
  <c r="Z60" i="8"/>
  <c r="Z28" i="10"/>
  <c r="AG898" i="1"/>
  <c r="AG881" i="1"/>
  <c r="AG882" i="1"/>
  <c r="AG893" i="1"/>
  <c r="AG877" i="1"/>
  <c r="AG879" i="1"/>
  <c r="AG896" i="1"/>
  <c r="AG895" i="1"/>
  <c r="AG887" i="1"/>
  <c r="AG883" i="1"/>
  <c r="AG878" i="1"/>
  <c r="AG894" i="1"/>
  <c r="AG890" i="1"/>
  <c r="AG888" i="1"/>
  <c r="AG884" i="1"/>
  <c r="AG889" i="1"/>
  <c r="AG900" i="1"/>
  <c r="AO883" i="1"/>
  <c r="AO882" i="1"/>
  <c r="AO880" i="1"/>
  <c r="AO888" i="1"/>
  <c r="AO877" i="1"/>
  <c r="AO896" i="1"/>
  <c r="AO895" i="1"/>
  <c r="AO884" i="1"/>
  <c r="AO891" i="1"/>
  <c r="AO890" i="1"/>
  <c r="AO889" i="1"/>
  <c r="AO878" i="1"/>
  <c r="AO879" i="1"/>
  <c r="AO885" i="1"/>
  <c r="AO898" i="1"/>
  <c r="AO894" i="1"/>
  <c r="AO900" i="1"/>
  <c r="AO892" i="1"/>
  <c r="AO881" i="1"/>
  <c r="BA892" i="1"/>
  <c r="BA886" i="1"/>
  <c r="BA897" i="1"/>
  <c r="BA899" i="1"/>
  <c r="BA900" i="1"/>
  <c r="BA883" i="1"/>
  <c r="BA880" i="1"/>
  <c r="BA896" i="1"/>
  <c r="BA881" i="1"/>
  <c r="BA894" i="1"/>
  <c r="BA888" i="1"/>
  <c r="BA878" i="1"/>
  <c r="BA885" i="1"/>
  <c r="BA877" i="1"/>
  <c r="BA890" i="1"/>
  <c r="BA884" i="1"/>
  <c r="BA882" i="1"/>
  <c r="BE898" i="1"/>
  <c r="AW892" i="1"/>
  <c r="AO886" i="1"/>
  <c r="AK885" i="1"/>
  <c r="AG885" i="1"/>
  <c r="BA895" i="1"/>
  <c r="BB887" i="1"/>
  <c r="AX890" i="1"/>
  <c r="AT882" i="1"/>
  <c r="AP898" i="1"/>
  <c r="AL890" i="1"/>
  <c r="AH899" i="1"/>
  <c r="BC901" i="1"/>
  <c r="AO887" i="1"/>
  <c r="AO893" i="1"/>
  <c r="BE892" i="1"/>
  <c r="BE887" i="1"/>
  <c r="BB888" i="1"/>
  <c r="AT887" i="1"/>
  <c r="AH884" i="1"/>
  <c r="BE883" i="1"/>
  <c r="AS899" i="1"/>
  <c r="AG891" i="1"/>
  <c r="AN901" i="1"/>
  <c r="AW882" i="1"/>
  <c r="AW898" i="1"/>
  <c r="AW884" i="1"/>
  <c r="AW877" i="1"/>
  <c r="AW879" i="1"/>
  <c r="AW880" i="1"/>
  <c r="AW894" i="1"/>
  <c r="AW889" i="1"/>
  <c r="AW878" i="1"/>
  <c r="AW893" i="1"/>
  <c r="AW887" i="1"/>
  <c r="AW885" i="1"/>
  <c r="AW895" i="1"/>
  <c r="AW896" i="1"/>
  <c r="AW900" i="1"/>
  <c r="AW890" i="1"/>
  <c r="BA887" i="1"/>
  <c r="AW897" i="1"/>
  <c r="AO899" i="1"/>
  <c r="AG880" i="1"/>
  <c r="AK894" i="1"/>
  <c r="BE888" i="1"/>
  <c r="AX900" i="1"/>
  <c r="AT880" i="1"/>
  <c r="AP895" i="1"/>
  <c r="AP887" i="1"/>
  <c r="AL879" i="1"/>
  <c r="AH888" i="1"/>
  <c r="AS890" i="1"/>
  <c r="AS880" i="1"/>
  <c r="AX895" i="1"/>
  <c r="AP899" i="1"/>
  <c r="BE885" i="1"/>
  <c r="AS886" i="1"/>
  <c r="AB27" i="8"/>
  <c r="AB23" i="8"/>
  <c r="AB15" i="8"/>
  <c r="AB11" i="8"/>
  <c r="AG850" i="1"/>
  <c r="AG867" i="1"/>
  <c r="AG854" i="1"/>
  <c r="AG864" i="1"/>
  <c r="AG851" i="1"/>
  <c r="AG849" i="1"/>
  <c r="AG869" i="1"/>
  <c r="AG866" i="1"/>
  <c r="AG853" i="1"/>
  <c r="AG855" i="1"/>
  <c r="AG846" i="1"/>
  <c r="AO864" i="1"/>
  <c r="AO846" i="1"/>
  <c r="AO868" i="1"/>
  <c r="AO867" i="1"/>
  <c r="AO862" i="1"/>
  <c r="AO847" i="1"/>
  <c r="AW849" i="1"/>
  <c r="AW853" i="1"/>
  <c r="AW852" i="1"/>
  <c r="AW869" i="1"/>
  <c r="AW866" i="1"/>
  <c r="AW850" i="1"/>
  <c r="AW854" i="1"/>
  <c r="AW848" i="1"/>
  <c r="AW864" i="1"/>
  <c r="AW846" i="1"/>
  <c r="AW862" i="1"/>
  <c r="BE863" i="1"/>
  <c r="BE862" i="1"/>
  <c r="BE867" i="1"/>
  <c r="BE859" i="1"/>
  <c r="BE861" i="1"/>
  <c r="BE865" i="1"/>
  <c r="BE864" i="1"/>
  <c r="AO860" i="1"/>
  <c r="AO859" i="1"/>
  <c r="AK860" i="1"/>
  <c r="AK863" i="1"/>
  <c r="AK858" i="1"/>
  <c r="BE847" i="1"/>
  <c r="BA868" i="1"/>
  <c r="BA857" i="1"/>
  <c r="BA848" i="1"/>
  <c r="BE856" i="1"/>
  <c r="BE850" i="1"/>
  <c r="AS863" i="1"/>
  <c r="AK868" i="1"/>
  <c r="AW851" i="1"/>
  <c r="BE853" i="1"/>
  <c r="AG861" i="1"/>
  <c r="BA851" i="1"/>
  <c r="AG847" i="1"/>
  <c r="AG856" i="1"/>
  <c r="AG868" i="1"/>
  <c r="AG863" i="1"/>
  <c r="BE869" i="1"/>
  <c r="AF858" i="1"/>
  <c r="AF860" i="1"/>
  <c r="AF866" i="1"/>
  <c r="AF853" i="1"/>
  <c r="AF857" i="1"/>
  <c r="AF867" i="1"/>
  <c r="AF869" i="1"/>
  <c r="AF854" i="1"/>
  <c r="AF863" i="1"/>
  <c r="AF859" i="1"/>
  <c r="AF861" i="1"/>
  <c r="AF847" i="1"/>
  <c r="AJ850" i="1"/>
  <c r="AJ849" i="1"/>
  <c r="AJ864" i="1"/>
  <c r="AJ859" i="1"/>
  <c r="AJ863" i="1"/>
  <c r="AJ866" i="1"/>
  <c r="AJ862" i="1"/>
  <c r="AJ855" i="1"/>
  <c r="AJ856" i="1"/>
  <c r="AJ854" i="1"/>
  <c r="AN869" i="1"/>
  <c r="AN849" i="1"/>
  <c r="AN850" i="1"/>
  <c r="AN867" i="1"/>
  <c r="AN863" i="1"/>
  <c r="AN853" i="1"/>
  <c r="AN860" i="1"/>
  <c r="AN855" i="1"/>
  <c r="AR859" i="1"/>
  <c r="AR866" i="1"/>
  <c r="AR857" i="1"/>
  <c r="AR852" i="1"/>
  <c r="AR856" i="1"/>
  <c r="AR846" i="1"/>
  <c r="AR860" i="1"/>
  <c r="AR867" i="1"/>
  <c r="AV865" i="1"/>
  <c r="AV849" i="1"/>
  <c r="AV864" i="1"/>
  <c r="AV854" i="1"/>
  <c r="AV863" i="1"/>
  <c r="AV862" i="1"/>
  <c r="AV852" i="1"/>
  <c r="AV855" i="1"/>
  <c r="AV860" i="1"/>
  <c r="AV856" i="1"/>
  <c r="AV859" i="1"/>
  <c r="AV868" i="1"/>
  <c r="AV848" i="1"/>
  <c r="AZ863" i="1"/>
  <c r="AZ847" i="1"/>
  <c r="AZ867" i="1"/>
  <c r="AZ865" i="1"/>
  <c r="AZ851" i="1"/>
  <c r="AZ864" i="1"/>
  <c r="AZ852" i="1"/>
  <c r="AZ848" i="1"/>
  <c r="AZ854" i="1"/>
  <c r="AZ850" i="1"/>
  <c r="BD848" i="1"/>
  <c r="BD859" i="1"/>
  <c r="BD846" i="1"/>
  <c r="BD856" i="1"/>
  <c r="BD865" i="1"/>
  <c r="BD854" i="1"/>
  <c r="BD853" i="1"/>
  <c r="S60" i="9"/>
  <c r="S28" i="10"/>
  <c r="K60" i="9"/>
  <c r="K28" i="10"/>
  <c r="AO849" i="1"/>
  <c r="AO857" i="1"/>
  <c r="AO848" i="1"/>
  <c r="AK861" i="1"/>
  <c r="AK864" i="1"/>
  <c r="AK851" i="1"/>
  <c r="BA854" i="1"/>
  <c r="BA856" i="1"/>
  <c r="BA866" i="1"/>
  <c r="BE848" i="1"/>
  <c r="BE868" i="1"/>
  <c r="BE846" i="1"/>
  <c r="AO851" i="1"/>
  <c r="AW858" i="1"/>
  <c r="AW860" i="1"/>
  <c r="AW856" i="1"/>
  <c r="AJ868" i="1"/>
  <c r="AG865" i="1"/>
  <c r="AG857" i="1"/>
  <c r="AJ851" i="1"/>
  <c r="AR861" i="1"/>
  <c r="AO863" i="1"/>
  <c r="AK857" i="1"/>
  <c r="AK852" i="1"/>
  <c r="AF868" i="1"/>
  <c r="AV857" i="1"/>
  <c r="AO852" i="1"/>
  <c r="AV846" i="1"/>
  <c r="AV858" i="1"/>
  <c r="AV866" i="1"/>
  <c r="BE851" i="1"/>
  <c r="AR854" i="1"/>
  <c r="AO858" i="1"/>
  <c r="AG860" i="1"/>
  <c r="B28" i="10"/>
  <c r="AK846" i="1"/>
  <c r="AK859" i="1"/>
  <c r="AK848" i="1"/>
  <c r="AK855" i="1"/>
  <c r="AK854" i="1"/>
  <c r="AK865" i="1"/>
  <c r="AS864" i="1"/>
  <c r="AS861" i="1"/>
  <c r="AS853" i="1"/>
  <c r="AS860" i="1"/>
  <c r="AS846" i="1"/>
  <c r="AS869" i="1"/>
  <c r="AS852" i="1"/>
  <c r="AS858" i="1"/>
  <c r="AS868" i="1"/>
  <c r="AS859" i="1"/>
  <c r="AS867" i="1"/>
  <c r="AS848" i="1"/>
  <c r="AS849" i="1"/>
  <c r="AS847" i="1"/>
  <c r="AS865" i="1"/>
  <c r="AS854" i="1"/>
  <c r="AS857" i="1"/>
  <c r="BA863" i="1"/>
  <c r="BA867" i="1"/>
  <c r="BA850" i="1"/>
  <c r="BA855" i="1"/>
  <c r="BA860" i="1"/>
  <c r="AO869" i="1"/>
  <c r="AO850" i="1"/>
  <c r="AO855" i="1"/>
  <c r="AK856" i="1"/>
  <c r="AK869" i="1"/>
  <c r="BE852" i="1"/>
  <c r="BA859" i="1"/>
  <c r="BA861" i="1"/>
  <c r="BA865" i="1"/>
  <c r="BA853" i="1"/>
  <c r="BA847" i="1"/>
  <c r="AR855" i="1"/>
  <c r="AR849" i="1"/>
  <c r="AR848" i="1"/>
  <c r="AN847" i="1"/>
  <c r="AN848" i="1"/>
  <c r="AN859" i="1"/>
  <c r="BA862" i="1"/>
  <c r="BA869" i="1"/>
  <c r="BE858" i="1"/>
  <c r="BE854" i="1"/>
  <c r="BD863" i="1"/>
  <c r="BD868" i="1"/>
  <c r="BD855" i="1"/>
  <c r="AF856" i="1"/>
  <c r="AZ855" i="1"/>
  <c r="AS851" i="1"/>
  <c r="AO866" i="1"/>
  <c r="AW859" i="1"/>
  <c r="AW868" i="1"/>
  <c r="AW847" i="1"/>
  <c r="AW863" i="1"/>
  <c r="AJ860" i="1"/>
  <c r="BA846" i="1"/>
  <c r="BA870" i="1" s="1"/>
  <c r="AG859" i="1"/>
  <c r="AJ852" i="1"/>
  <c r="AG852" i="1"/>
  <c r="AW857" i="1"/>
  <c r="AF862" i="1"/>
  <c r="AW855" i="1"/>
  <c r="AO856" i="1"/>
  <c r="AO861" i="1"/>
  <c r="AJ861" i="1"/>
  <c r="AZ846" i="1"/>
  <c r="AS866" i="1"/>
  <c r="AJ847" i="1"/>
  <c r="AF848" i="1"/>
  <c r="AZ859" i="1"/>
  <c r="AV853" i="1"/>
  <c r="AZ853" i="1"/>
  <c r="AV850" i="1"/>
  <c r="AZ849" i="1"/>
  <c r="AZ858" i="1"/>
  <c r="AV847" i="1"/>
  <c r="AJ869" i="1"/>
  <c r="AG862" i="1"/>
  <c r="AI868" i="1"/>
  <c r="AI870" i="1" s="1"/>
  <c r="AU857" i="1"/>
  <c r="AU870" i="1" s="1"/>
  <c r="AQ847" i="1"/>
  <c r="AQ870" i="1" s="1"/>
  <c r="AM860" i="1"/>
  <c r="AM855" i="1"/>
  <c r="AM870" i="1" s="1"/>
  <c r="AB15" i="9"/>
  <c r="AB11" i="9"/>
  <c r="AB14" i="9"/>
  <c r="AY839" i="1"/>
  <c r="AU839" i="1"/>
  <c r="AM839" i="1"/>
  <c r="AI839" i="1"/>
  <c r="AG839" i="1"/>
  <c r="AJ839" i="1"/>
  <c r="AK839" i="1"/>
  <c r="AZ839" i="1"/>
  <c r="AC839" i="1"/>
  <c r="AL828" i="1"/>
  <c r="AX824" i="1"/>
  <c r="AH826" i="1"/>
  <c r="AL826" i="1"/>
  <c r="AT824" i="1"/>
  <c r="AX834" i="1"/>
  <c r="BB823" i="1"/>
  <c r="AX815" i="1"/>
  <c r="AT830" i="1"/>
  <c r="AT837" i="1"/>
  <c r="AP817" i="1"/>
  <c r="AL827" i="1"/>
  <c r="AL834" i="1"/>
  <c r="AH837" i="1"/>
  <c r="AH830" i="1"/>
  <c r="AT817" i="1"/>
  <c r="AH818" i="1"/>
  <c r="AT821" i="1"/>
  <c r="BB821" i="1"/>
  <c r="BB816" i="1"/>
  <c r="AX819" i="1"/>
  <c r="AT819" i="1"/>
  <c r="AP825" i="1"/>
  <c r="AL837" i="1"/>
  <c r="AP818" i="1"/>
  <c r="BB835" i="1"/>
  <c r="AL832" i="1"/>
  <c r="BB817" i="1"/>
  <c r="AT835" i="1"/>
  <c r="AX817" i="1"/>
  <c r="AX820" i="1"/>
  <c r="AP830" i="1"/>
  <c r="AT836" i="1"/>
  <c r="AP824" i="1"/>
  <c r="AP831" i="1"/>
  <c r="AN839" i="1"/>
  <c r="AP819" i="1"/>
  <c r="BB829" i="1"/>
  <c r="AL835" i="1"/>
  <c r="AP833" i="1"/>
  <c r="AT823" i="1"/>
  <c r="AX831" i="1"/>
  <c r="BB831" i="1"/>
  <c r="AX829" i="1"/>
  <c r="AT820" i="1"/>
  <c r="AT827" i="1"/>
  <c r="AP823" i="1"/>
  <c r="AL815" i="1"/>
  <c r="AL838" i="1"/>
  <c r="AH833" i="1"/>
  <c r="AX828" i="1"/>
  <c r="AL825" i="1"/>
  <c r="AT815" i="1"/>
  <c r="BB826" i="1"/>
  <c r="BB824" i="1"/>
  <c r="AX816" i="1"/>
  <c r="AT816" i="1"/>
  <c r="AP828" i="1"/>
  <c r="AH817" i="1"/>
  <c r="AH824" i="1"/>
  <c r="AP835" i="1"/>
  <c r="BB838" i="1"/>
  <c r="AP822" i="1"/>
  <c r="AP821" i="1"/>
  <c r="AP816" i="1"/>
  <c r="BB830" i="1"/>
  <c r="AH836" i="1"/>
  <c r="BB836" i="1"/>
  <c r="AX818" i="1"/>
  <c r="AX821" i="1"/>
  <c r="AX825" i="1"/>
  <c r="AL816" i="1"/>
  <c r="BB825" i="1"/>
  <c r="AH815" i="1"/>
  <c r="AT822" i="1"/>
  <c r="AH829" i="1"/>
  <c r="AL818" i="1"/>
  <c r="AP834" i="1"/>
  <c r="AT832" i="1"/>
  <c r="AX837" i="1"/>
  <c r="BB834" i="1"/>
  <c r="AX823" i="1"/>
  <c r="AT828" i="1"/>
  <c r="AT829" i="1"/>
  <c r="AP820" i="1"/>
  <c r="AL836" i="1"/>
  <c r="AH821" i="1"/>
  <c r="AH822" i="1"/>
  <c r="AW839" i="1"/>
  <c r="AV839" i="1"/>
  <c r="AH827" i="1"/>
  <c r="BB828" i="1"/>
  <c r="AP836" i="1"/>
  <c r="AX836" i="1"/>
  <c r="BB832" i="1"/>
  <c r="BB815" i="1"/>
  <c r="AX838" i="1"/>
  <c r="AL817" i="1"/>
  <c r="AH820" i="1"/>
  <c r="AL830" i="1"/>
  <c r="AT825" i="1"/>
  <c r="BB827" i="1"/>
  <c r="AX832" i="1"/>
  <c r="AO839" i="1"/>
  <c r="AL819" i="1"/>
  <c r="AL821" i="1"/>
  <c r="AF788" i="1"/>
  <c r="AF796" i="1"/>
  <c r="AF804" i="1"/>
  <c r="AF789" i="1"/>
  <c r="AF791" i="1"/>
  <c r="AF801" i="1"/>
  <c r="AF785" i="1"/>
  <c r="AF805" i="1"/>
  <c r="AF787" i="1"/>
  <c r="AF798" i="1"/>
  <c r="AF792" i="1"/>
  <c r="AF784" i="1"/>
  <c r="AR801" i="1"/>
  <c r="AR795" i="1"/>
  <c r="AR786" i="1"/>
  <c r="AR798" i="1"/>
  <c r="AR792" i="1"/>
  <c r="AR807" i="1"/>
  <c r="AR803" i="1"/>
  <c r="AR796" i="1"/>
  <c r="AR806" i="1"/>
  <c r="AR789" i="1"/>
  <c r="AR791" i="1"/>
  <c r="AR790" i="1"/>
  <c r="AR785" i="1"/>
  <c r="BD802" i="1"/>
  <c r="BD788" i="1"/>
  <c r="BD790" i="1"/>
  <c r="BD805" i="1"/>
  <c r="BD792" i="1"/>
  <c r="BD791" i="1"/>
  <c r="BD797" i="1"/>
  <c r="BD785" i="1"/>
  <c r="BD796" i="1"/>
  <c r="BD795" i="1"/>
  <c r="BD794" i="1"/>
  <c r="AJ807" i="1"/>
  <c r="AN790" i="1"/>
  <c r="AV803" i="1"/>
  <c r="BD801" i="1"/>
  <c r="BD798" i="1"/>
  <c r="AZ800" i="1"/>
  <c r="AV801" i="1"/>
  <c r="AN794" i="1"/>
  <c r="AJ792" i="1"/>
  <c r="AF797" i="1"/>
  <c r="AJ804" i="1"/>
  <c r="AR794" i="1"/>
  <c r="AZ785" i="1"/>
  <c r="AN793" i="1"/>
  <c r="BD807" i="1"/>
  <c r="BD789" i="1"/>
  <c r="AV802" i="1"/>
  <c r="AR788" i="1"/>
  <c r="AN803" i="1"/>
  <c r="AG798" i="1"/>
  <c r="AG805" i="1"/>
  <c r="AG788" i="1"/>
  <c r="AG799" i="1"/>
  <c r="AG806" i="1"/>
  <c r="AG789" i="1"/>
  <c r="AG801" i="1"/>
  <c r="AG791" i="1"/>
  <c r="AG803" i="1"/>
  <c r="AK806" i="1"/>
  <c r="AK792" i="1"/>
  <c r="AK801" i="1"/>
  <c r="AK793" i="1"/>
  <c r="AK787" i="1"/>
  <c r="AK795" i="1"/>
  <c r="AK802" i="1"/>
  <c r="AK804" i="1"/>
  <c r="AK796" i="1"/>
  <c r="AO800" i="1"/>
  <c r="AO805" i="1"/>
  <c r="AO801" i="1"/>
  <c r="AO796" i="1"/>
  <c r="AO789" i="1"/>
  <c r="AO803" i="1"/>
  <c r="AO788" i="1"/>
  <c r="AO784" i="1"/>
  <c r="AO808" i="1" s="1"/>
  <c r="AS787" i="1"/>
  <c r="AS786" i="1"/>
  <c r="AS794" i="1"/>
  <c r="AS805" i="1"/>
  <c r="AS800" i="1"/>
  <c r="AS789" i="1"/>
  <c r="AS797" i="1"/>
  <c r="AW806" i="1"/>
  <c r="AW803" i="1"/>
  <c r="AW784" i="1"/>
  <c r="AW801" i="1"/>
  <c r="AW796" i="1"/>
  <c r="AW786" i="1"/>
  <c r="BA785" i="1"/>
  <c r="BA803" i="1"/>
  <c r="BA806" i="1"/>
  <c r="BA787" i="1"/>
  <c r="BA802" i="1"/>
  <c r="BA807" i="1"/>
  <c r="BE807" i="1"/>
  <c r="BE785" i="1"/>
  <c r="BE791" i="1"/>
  <c r="AJ794" i="1"/>
  <c r="AJ803" i="1"/>
  <c r="AJ790" i="1"/>
  <c r="AJ806" i="1"/>
  <c r="AJ785" i="1"/>
  <c r="AJ797" i="1"/>
  <c r="AJ798" i="1"/>
  <c r="AJ801" i="1"/>
  <c r="AJ789" i="1"/>
  <c r="AJ788" i="1"/>
  <c r="AZ784" i="1"/>
  <c r="AZ806" i="1"/>
  <c r="AZ801" i="1"/>
  <c r="AZ794" i="1"/>
  <c r="AZ789" i="1"/>
  <c r="AZ787" i="1"/>
  <c r="AZ788" i="1"/>
  <c r="AZ803" i="1"/>
  <c r="AZ793" i="1"/>
  <c r="AZ802" i="1"/>
  <c r="AZ791" i="1"/>
  <c r="AZ792" i="1"/>
  <c r="AZ797" i="1"/>
  <c r="AZ790" i="1"/>
  <c r="AZ807" i="1"/>
  <c r="AJ787" i="1"/>
  <c r="AR805" i="1"/>
  <c r="AV791" i="1"/>
  <c r="BD806" i="1"/>
  <c r="BD786" i="1"/>
  <c r="AZ799" i="1"/>
  <c r="AR800" i="1"/>
  <c r="AN802" i="1"/>
  <c r="AJ799" i="1"/>
  <c r="AJ793" i="1"/>
  <c r="AR799" i="1"/>
  <c r="BD784" i="1"/>
  <c r="AF793" i="1"/>
  <c r="AV800" i="1"/>
  <c r="BD793" i="1"/>
  <c r="AN800" i="1"/>
  <c r="AN784" i="1"/>
  <c r="AN785" i="1"/>
  <c r="AN786" i="1"/>
  <c r="AN789" i="1"/>
  <c r="AN795" i="1"/>
  <c r="AN796" i="1"/>
  <c r="AN791" i="1"/>
  <c r="AN797" i="1"/>
  <c r="AV804" i="1"/>
  <c r="AV805" i="1"/>
  <c r="AV789" i="1"/>
  <c r="AV799" i="1"/>
  <c r="AV797" i="1"/>
  <c r="AV786" i="1"/>
  <c r="AV798" i="1"/>
  <c r="AV792" i="1"/>
  <c r="AV794" i="1"/>
  <c r="AF794" i="1"/>
  <c r="AJ786" i="1"/>
  <c r="AR787" i="1"/>
  <c r="AZ796" i="1"/>
  <c r="BD803" i="1"/>
  <c r="AV795" i="1"/>
  <c r="AR784" i="1"/>
  <c r="AR808" i="1" s="1"/>
  <c r="AN799" i="1"/>
  <c r="AF803" i="1"/>
  <c r="AF786" i="1"/>
  <c r="AN801" i="1"/>
  <c r="AV787" i="1"/>
  <c r="BD799" i="1"/>
  <c r="AI808" i="1"/>
  <c r="AJ791" i="1"/>
  <c r="AV793" i="1"/>
  <c r="AV785" i="1"/>
  <c r="AV808" i="1" s="1"/>
  <c r="AJ796" i="1"/>
  <c r="BD787" i="1"/>
  <c r="AF807" i="1"/>
  <c r="AN805" i="1"/>
  <c r="AJ800" i="1"/>
  <c r="AF802" i="1"/>
  <c r="AB808" i="1"/>
  <c r="BB808" i="1"/>
  <c r="AU808" i="1"/>
  <c r="AA26" i="10"/>
  <c r="S26" i="10"/>
  <c r="K26" i="10"/>
  <c r="S22" i="10"/>
  <c r="K22" i="10"/>
  <c r="AA18" i="10"/>
  <c r="X17" i="10"/>
  <c r="P17" i="10"/>
  <c r="H17" i="10"/>
  <c r="AA14" i="10"/>
  <c r="X13" i="10"/>
  <c r="P13" i="10"/>
  <c r="H13" i="10"/>
  <c r="AA10" i="10"/>
  <c r="X9" i="10"/>
  <c r="P9" i="10"/>
  <c r="H9" i="10"/>
  <c r="AP777" i="1"/>
  <c r="BG777" i="1"/>
  <c r="AF777" i="1"/>
  <c r="AN777" i="1"/>
  <c r="AV777" i="1"/>
  <c r="BD777" i="1"/>
  <c r="D30" i="11"/>
  <c r="BF733" i="1"/>
  <c r="BF744" i="1"/>
  <c r="BF722" i="1"/>
  <c r="BF723" i="1"/>
  <c r="BF741" i="1"/>
  <c r="BF745" i="1"/>
  <c r="BF735" i="1"/>
  <c r="BF739" i="1"/>
  <c r="BF731" i="1"/>
  <c r="BF724" i="1"/>
  <c r="BF725" i="1"/>
  <c r="BF727" i="1"/>
  <c r="BF737" i="1"/>
  <c r="BF743" i="1"/>
  <c r="BF726" i="1"/>
  <c r="BF729" i="1"/>
  <c r="BF740" i="1"/>
  <c r="BF736" i="1"/>
  <c r="BF730" i="1"/>
  <c r="BF734" i="1"/>
  <c r="BF738" i="1"/>
  <c r="BF728" i="1"/>
  <c r="BF732" i="1"/>
  <c r="BF742" i="1"/>
  <c r="BE731" i="1"/>
  <c r="BA723" i="1"/>
  <c r="BA739" i="1"/>
  <c r="AW731" i="1"/>
  <c r="AS723" i="1"/>
  <c r="AS739" i="1"/>
  <c r="AO731" i="1"/>
  <c r="AK723" i="1"/>
  <c r="AK739" i="1"/>
  <c r="BE732" i="1"/>
  <c r="BA729" i="1"/>
  <c r="AW726" i="1"/>
  <c r="AS724" i="1"/>
  <c r="AS745" i="1"/>
  <c r="AO742" i="1"/>
  <c r="AK740" i="1"/>
  <c r="AO738" i="1"/>
  <c r="AS726" i="1"/>
  <c r="BA732" i="1"/>
  <c r="AK726" i="1"/>
  <c r="AO722" i="1"/>
  <c r="AW741" i="1"/>
  <c r="BA737" i="1"/>
  <c r="BE733" i="1"/>
  <c r="AK732" i="1"/>
  <c r="AO728" i="1"/>
  <c r="AS722" i="1"/>
  <c r="BA742" i="1"/>
  <c r="BE738" i="1"/>
  <c r="AS742" i="1"/>
  <c r="BA741" i="1"/>
  <c r="BE722" i="1"/>
  <c r="AW724" i="1"/>
  <c r="AK744" i="1"/>
  <c r="BA726" i="1"/>
  <c r="AG723" i="1"/>
  <c r="AG731" i="1"/>
  <c r="AG739" i="1"/>
  <c r="AG722" i="1"/>
  <c r="AG730" i="1"/>
  <c r="AG738" i="1"/>
  <c r="BG746" i="1"/>
  <c r="BE735" i="1"/>
  <c r="BA727" i="1"/>
  <c r="BA743" i="1"/>
  <c r="AW735" i="1"/>
  <c r="AS727" i="1"/>
  <c r="AS743" i="1"/>
  <c r="AO735" i="1"/>
  <c r="AK727" i="1"/>
  <c r="AK743" i="1"/>
  <c r="BE737" i="1"/>
  <c r="BA734" i="1"/>
  <c r="AW732" i="1"/>
  <c r="AS729" i="1"/>
  <c r="AO726" i="1"/>
  <c r="AK724" i="1"/>
  <c r="AK745" i="1"/>
  <c r="AO730" i="1"/>
  <c r="AW736" i="1"/>
  <c r="BA725" i="1"/>
  <c r="AO744" i="1"/>
  <c r="AS738" i="1"/>
  <c r="AW734" i="1"/>
  <c r="BA730" i="1"/>
  <c r="BE725" i="1"/>
  <c r="AK725" i="1"/>
  <c r="AS744" i="1"/>
  <c r="AW740" i="1"/>
  <c r="BA736" i="1"/>
  <c r="BE730" i="1"/>
  <c r="AW738" i="1"/>
  <c r="AK730" i="1"/>
  <c r="BE736" i="1"/>
  <c r="AS736" i="1"/>
  <c r="AG725" i="1"/>
  <c r="AG733" i="1"/>
  <c r="AG741" i="1"/>
  <c r="AG724" i="1"/>
  <c r="AG732" i="1"/>
  <c r="AG740" i="1"/>
  <c r="BE723" i="1"/>
  <c r="BE739" i="1"/>
  <c r="BA731" i="1"/>
  <c r="AW723" i="1"/>
  <c r="AW739" i="1"/>
  <c r="AS731" i="1"/>
  <c r="AO723" i="1"/>
  <c r="AO739" i="1"/>
  <c r="AK731" i="1"/>
  <c r="BE742" i="1"/>
  <c r="BA740" i="1"/>
  <c r="AW737" i="1"/>
  <c r="AS734" i="1"/>
  <c r="AO732" i="1"/>
  <c r="AK729" i="1"/>
  <c r="AK736" i="1"/>
  <c r="AO724" i="1"/>
  <c r="AW729" i="1"/>
  <c r="BE734" i="1"/>
  <c r="AK741" i="1"/>
  <c r="AO736" i="1"/>
  <c r="AS732" i="1"/>
  <c r="AW728" i="1"/>
  <c r="BA722" i="1"/>
  <c r="AO741" i="1"/>
  <c r="BA728" i="1"/>
  <c r="BE724" i="1"/>
  <c r="AO725" i="1"/>
  <c r="AG727" i="1"/>
  <c r="AG735" i="1"/>
  <c r="AG743" i="1"/>
  <c r="AG726" i="1"/>
  <c r="AG734" i="1"/>
  <c r="AS715" i="1"/>
  <c r="J28" i="10"/>
  <c r="Y25" i="10"/>
  <c r="I25" i="10"/>
  <c r="P22" i="10"/>
  <c r="X18" i="10"/>
  <c r="Q17" i="10"/>
  <c r="Z12" i="10"/>
  <c r="Z8" i="10"/>
  <c r="Q10" i="10"/>
  <c r="Y10" i="10"/>
  <c r="I14" i="10"/>
  <c r="Q14" i="10"/>
  <c r="Y14" i="10"/>
  <c r="I18" i="10"/>
  <c r="Q18" i="10"/>
  <c r="Y18" i="10"/>
  <c r="I22" i="10"/>
  <c r="Q22" i="10"/>
  <c r="Y22" i="10"/>
  <c r="I26" i="10"/>
  <c r="Q26" i="10"/>
  <c r="Y26" i="10"/>
  <c r="AI715" i="1"/>
  <c r="BD684" i="1"/>
  <c r="AP684" i="1"/>
  <c r="G23" i="10"/>
  <c r="AM680" i="1"/>
  <c r="AY667" i="1"/>
  <c r="AQ678" i="1"/>
  <c r="BC664" i="1"/>
  <c r="BC676" i="1"/>
  <c r="BC672" i="1"/>
  <c r="BC668" i="1"/>
  <c r="BC665" i="1"/>
  <c r="BC681" i="1"/>
  <c r="AY679" i="1"/>
  <c r="AY680" i="1"/>
  <c r="AY676" i="1"/>
  <c r="AY669" i="1"/>
  <c r="AU660" i="1"/>
  <c r="AU682" i="1"/>
  <c r="AU678" i="1"/>
  <c r="AU674" i="1"/>
  <c r="AU669" i="1"/>
  <c r="AQ663" i="1"/>
  <c r="AQ664" i="1"/>
  <c r="AQ660" i="1"/>
  <c r="AQ682" i="1"/>
  <c r="AQ673" i="1"/>
  <c r="AM666" i="1"/>
  <c r="AM662" i="1"/>
  <c r="AM683" i="1"/>
  <c r="AM679" i="1"/>
  <c r="AM673" i="1"/>
  <c r="AI668" i="1"/>
  <c r="AI670" i="1"/>
  <c r="AI666" i="1"/>
  <c r="AI661" i="1"/>
  <c r="AI677" i="1"/>
  <c r="AQ667" i="1"/>
  <c r="AI683" i="1"/>
  <c r="AI662" i="1"/>
  <c r="AU670" i="1"/>
  <c r="J60" i="8"/>
  <c r="AB25" i="8"/>
  <c r="AC24" i="8"/>
  <c r="AC22" i="8"/>
  <c r="AB21" i="8"/>
  <c r="AC20" i="8"/>
  <c r="AC18" i="8"/>
  <c r="AB17" i="8"/>
  <c r="AC14" i="8"/>
  <c r="AB13" i="8"/>
  <c r="AC10" i="8"/>
  <c r="AB9" i="8"/>
  <c r="AC8" i="8"/>
  <c r="O12" i="10"/>
  <c r="W12" i="10"/>
  <c r="W16" i="10"/>
  <c r="W20" i="10"/>
  <c r="E21" i="10"/>
  <c r="O24" i="10"/>
  <c r="G28" i="10"/>
  <c r="O28" i="10"/>
  <c r="W28" i="10"/>
  <c r="AY672" i="1"/>
  <c r="BC675" i="1"/>
  <c r="U10" i="10"/>
  <c r="E14" i="10"/>
  <c r="U14" i="10"/>
  <c r="E18" i="10"/>
  <c r="U18" i="10"/>
  <c r="E22" i="10"/>
  <c r="M26" i="10"/>
  <c r="H10" i="10"/>
  <c r="AQ683" i="1"/>
  <c r="BC670" i="1"/>
  <c r="AU680" i="1"/>
  <c r="BC660" i="1"/>
  <c r="BC682" i="1"/>
  <c r="BC678" i="1"/>
  <c r="BC674" i="1"/>
  <c r="BC669" i="1"/>
  <c r="AY663" i="1"/>
  <c r="AY664" i="1"/>
  <c r="AY660" i="1"/>
  <c r="AY682" i="1"/>
  <c r="AY673" i="1"/>
  <c r="AU666" i="1"/>
  <c r="AU662" i="1"/>
  <c r="AU683" i="1"/>
  <c r="AU679" i="1"/>
  <c r="AU673" i="1"/>
  <c r="AQ668" i="1"/>
  <c r="AQ670" i="1"/>
  <c r="AQ666" i="1"/>
  <c r="AQ661" i="1"/>
  <c r="AQ677" i="1"/>
  <c r="AM671" i="1"/>
  <c r="AM667" i="1"/>
  <c r="AM663" i="1"/>
  <c r="AM661" i="1"/>
  <c r="AM677" i="1"/>
  <c r="AI674" i="1"/>
  <c r="AI675" i="1"/>
  <c r="AI671" i="1"/>
  <c r="AI665" i="1"/>
  <c r="AI681" i="1"/>
  <c r="AQ662" i="1"/>
  <c r="AI672" i="1"/>
  <c r="AY683" i="1"/>
  <c r="BC666" i="1"/>
  <c r="BC662" i="1"/>
  <c r="BC683" i="1"/>
  <c r="BC679" i="1"/>
  <c r="AY668" i="1"/>
  <c r="AY670" i="1"/>
  <c r="AY666" i="1"/>
  <c r="AY661" i="1"/>
  <c r="AU671" i="1"/>
  <c r="AU667" i="1"/>
  <c r="AU663" i="1"/>
  <c r="AU661" i="1"/>
  <c r="AQ674" i="1"/>
  <c r="AQ675" i="1"/>
  <c r="AQ671" i="1"/>
  <c r="AQ665" i="1"/>
  <c r="AM676" i="1"/>
  <c r="AM672" i="1"/>
  <c r="AM668" i="1"/>
  <c r="AM665" i="1"/>
  <c r="AM681" i="1"/>
  <c r="AI679" i="1"/>
  <c r="AI680" i="1"/>
  <c r="AI676" i="1"/>
  <c r="I9" i="10"/>
  <c r="AG639" i="1"/>
  <c r="AO651" i="1"/>
  <c r="AS635" i="1"/>
  <c r="AW643" i="1"/>
  <c r="BE651" i="1"/>
  <c r="AG651" i="1"/>
  <c r="AK632" i="1"/>
  <c r="AS648" i="1"/>
  <c r="AW647" i="1"/>
  <c r="BA636" i="1"/>
  <c r="BE645" i="1"/>
  <c r="BE632" i="1"/>
  <c r="BE646" i="1"/>
  <c r="BA633" i="1"/>
  <c r="BA635" i="1"/>
  <c r="BA630" i="1"/>
  <c r="AW651" i="1"/>
  <c r="AW630" i="1"/>
  <c r="AW652" i="1"/>
  <c r="AS650" i="1"/>
  <c r="AS629" i="1"/>
  <c r="AS651" i="1"/>
  <c r="AO649" i="1"/>
  <c r="AO632" i="1"/>
  <c r="AO650" i="1"/>
  <c r="AK648" i="1"/>
  <c r="AK631" i="1"/>
  <c r="AK649" i="1"/>
  <c r="AG647" i="1"/>
  <c r="AG630" i="1"/>
  <c r="AG648" i="1"/>
  <c r="AG629" i="1"/>
  <c r="AO631" i="1"/>
  <c r="AW629" i="1"/>
  <c r="BE631" i="1"/>
  <c r="AW642" i="1"/>
  <c r="AG633" i="1"/>
  <c r="BA632" i="1"/>
  <c r="AG638" i="1"/>
  <c r="AW638" i="1"/>
  <c r="AG649" i="1"/>
  <c r="AK633" i="1"/>
  <c r="AO641" i="1"/>
  <c r="AW649" i="1"/>
  <c r="BA637" i="1"/>
  <c r="BE637" i="1"/>
  <c r="AK646" i="1"/>
  <c r="AO645" i="1"/>
  <c r="AS634" i="1"/>
  <c r="BA650" i="1"/>
  <c r="BE649" i="1"/>
  <c r="BE638" i="1"/>
  <c r="BE634" i="1"/>
  <c r="BE636" i="1"/>
  <c r="BA645" i="1"/>
  <c r="BA641" i="1"/>
  <c r="BA639" i="1"/>
  <c r="AW644" i="1"/>
  <c r="AW632" i="1"/>
  <c r="AW634" i="1"/>
  <c r="AS643" i="1"/>
  <c r="AS631" i="1"/>
  <c r="AS633" i="1"/>
  <c r="AO642" i="1"/>
  <c r="AO630" i="1"/>
  <c r="AO636" i="1"/>
  <c r="AK641" i="1"/>
  <c r="AK629" i="1"/>
  <c r="AK635" i="1"/>
  <c r="AG640" i="1"/>
  <c r="AG636" i="1"/>
  <c r="AG634" i="1"/>
  <c r="AK630" i="1"/>
  <c r="AS632" i="1"/>
  <c r="BA634" i="1"/>
  <c r="AK634" i="1"/>
  <c r="BE650" i="1"/>
  <c r="AS636" i="1"/>
  <c r="AS641" i="1"/>
  <c r="AW648" i="1"/>
  <c r="AO635" i="1"/>
  <c r="BE635" i="1"/>
  <c r="AO640" i="1"/>
  <c r="BE640" i="1"/>
  <c r="AG632" i="1"/>
  <c r="AK640" i="1"/>
  <c r="AS652" i="1"/>
  <c r="AW636" i="1"/>
  <c r="BA644" i="1"/>
  <c r="AG645" i="1"/>
  <c r="AK652" i="1"/>
  <c r="AO633" i="1"/>
  <c r="AW645" i="1"/>
  <c r="BA629" i="1"/>
  <c r="BE629" i="1"/>
  <c r="BE639" i="1"/>
  <c r="BE641" i="1"/>
  <c r="BE652" i="1"/>
  <c r="BA642" i="1"/>
  <c r="BA648" i="1"/>
  <c r="BA652" i="1"/>
  <c r="AW637" i="1"/>
  <c r="AW639" i="1"/>
  <c r="AW650" i="1"/>
  <c r="AS640" i="1"/>
  <c r="AS638" i="1"/>
  <c r="AS649" i="1"/>
  <c r="AO639" i="1"/>
  <c r="AO637" i="1"/>
  <c r="AO652" i="1"/>
  <c r="AK638" i="1"/>
  <c r="AK644" i="1"/>
  <c r="AK651" i="1"/>
  <c r="AG637" i="1"/>
  <c r="AG643" i="1"/>
  <c r="AK637" i="1"/>
  <c r="AS639" i="1"/>
  <c r="BA649" i="1"/>
  <c r="AI606" i="1"/>
  <c r="AI610" i="1"/>
  <c r="AI600" i="1"/>
  <c r="AI602" i="1"/>
  <c r="AI599" i="1"/>
  <c r="AI614" i="1"/>
  <c r="AI601" i="1"/>
  <c r="AI608" i="1"/>
  <c r="AI617" i="1"/>
  <c r="AI615" i="1"/>
  <c r="AI607" i="1"/>
  <c r="AI618" i="1"/>
  <c r="AI612" i="1"/>
  <c r="AM616" i="1"/>
  <c r="AM621" i="1"/>
  <c r="AM614" i="1"/>
  <c r="AM601" i="1"/>
  <c r="AM609" i="1"/>
  <c r="AM613" i="1"/>
  <c r="AM602" i="1"/>
  <c r="AM604" i="1"/>
  <c r="AM603" i="1"/>
  <c r="AM608" i="1"/>
  <c r="AM598" i="1"/>
  <c r="AM606" i="1"/>
  <c r="AM612" i="1"/>
  <c r="AM618" i="1"/>
  <c r="AU615" i="1"/>
  <c r="AU612" i="1"/>
  <c r="AU609" i="1"/>
  <c r="AU607" i="1"/>
  <c r="AU619" i="1"/>
  <c r="AU613" i="1"/>
  <c r="AU598" i="1"/>
  <c r="AU603" i="1"/>
  <c r="AU621" i="1"/>
  <c r="AU608" i="1"/>
  <c r="AU599" i="1"/>
  <c r="BC613" i="1"/>
  <c r="BC609" i="1"/>
  <c r="BC602" i="1"/>
  <c r="BC617" i="1"/>
  <c r="BC612" i="1"/>
  <c r="BC598" i="1"/>
  <c r="BC606" i="1"/>
  <c r="BC608" i="1"/>
  <c r="BC618" i="1"/>
  <c r="BC614" i="1"/>
  <c r="AQ598" i="1"/>
  <c r="BC621" i="1"/>
  <c r="AU617" i="1"/>
  <c r="BC604" i="1"/>
  <c r="AI619" i="1"/>
  <c r="AM619" i="1"/>
  <c r="AU610" i="1"/>
  <c r="BC603" i="1"/>
  <c r="AI603" i="1"/>
  <c r="BC600" i="1"/>
  <c r="BC611" i="1"/>
  <c r="AM605" i="1"/>
  <c r="AU620" i="1"/>
  <c r="AY620" i="1"/>
  <c r="AM620" i="1"/>
  <c r="AU601" i="1"/>
  <c r="AY608" i="1"/>
  <c r="BC616" i="1"/>
  <c r="AM607" i="1"/>
  <c r="AU611" i="1"/>
  <c r="AH622" i="1"/>
  <c r="AM610" i="1"/>
  <c r="AI616" i="1"/>
  <c r="BC605" i="1"/>
  <c r="AU618" i="1"/>
  <c r="BC620" i="1"/>
  <c r="AU616" i="1"/>
  <c r="AP622" i="1"/>
  <c r="AQ612" i="1"/>
  <c r="AQ615" i="1"/>
  <c r="AQ602" i="1"/>
  <c r="AQ620" i="1"/>
  <c r="AQ621" i="1"/>
  <c r="AQ600" i="1"/>
  <c r="AQ613" i="1"/>
  <c r="AQ619" i="1"/>
  <c r="AQ617" i="1"/>
  <c r="AQ610" i="1"/>
  <c r="AQ601" i="1"/>
  <c r="AQ616" i="1"/>
  <c r="AQ618" i="1"/>
  <c r="AY604" i="1"/>
  <c r="AY616" i="1"/>
  <c r="AY611" i="1"/>
  <c r="AY601" i="1"/>
  <c r="AY615" i="1"/>
  <c r="AY598" i="1"/>
  <c r="AY600" i="1"/>
  <c r="AY613" i="1"/>
  <c r="AY606" i="1"/>
  <c r="AY603" i="1"/>
  <c r="AY614" i="1"/>
  <c r="AY605" i="1"/>
  <c r="AY610" i="1"/>
  <c r="BB622" i="1"/>
  <c r="AT622" i="1"/>
  <c r="AY621" i="1"/>
  <c r="AM600" i="1"/>
  <c r="AY609" i="1"/>
  <c r="AU600" i="1"/>
  <c r="AI605" i="1"/>
  <c r="AM617" i="1"/>
  <c r="AU604" i="1"/>
  <c r="AY607" i="1"/>
  <c r="AM615" i="1"/>
  <c r="AQ607" i="1"/>
  <c r="AU602" i="1"/>
  <c r="BC615" i="1"/>
  <c r="AI598" i="1"/>
  <c r="AQ608" i="1"/>
  <c r="AY612" i="1"/>
  <c r="AI613" i="1"/>
  <c r="AQ611" i="1"/>
  <c r="BC619" i="1"/>
  <c r="AQ614" i="1"/>
  <c r="AY619" i="1"/>
  <c r="AI621" i="1"/>
  <c r="AY599" i="1"/>
  <c r="AI611" i="1"/>
  <c r="AM611" i="1"/>
  <c r="AF601" i="1"/>
  <c r="AF605" i="1"/>
  <c r="AF617" i="1"/>
  <c r="AF607" i="1"/>
  <c r="AF612" i="1"/>
  <c r="AJ602" i="1"/>
  <c r="AN606" i="1"/>
  <c r="AR610" i="1"/>
  <c r="AV614" i="1"/>
  <c r="AV598" i="1"/>
  <c r="AZ602" i="1"/>
  <c r="BD606" i="1"/>
  <c r="AJ619" i="1"/>
  <c r="AN621" i="1"/>
  <c r="AN600" i="1"/>
  <c r="AR603" i="1"/>
  <c r="AV605" i="1"/>
  <c r="AZ608" i="1"/>
  <c r="BD611" i="1"/>
  <c r="AJ617" i="1"/>
  <c r="AN620" i="1"/>
  <c r="AN599" i="1"/>
  <c r="AR601" i="1"/>
  <c r="AV604" i="1"/>
  <c r="AZ607" i="1"/>
  <c r="BD609" i="1"/>
  <c r="AJ616" i="1"/>
  <c r="AN619" i="1"/>
  <c r="AR621" i="1"/>
  <c r="AR600" i="1"/>
  <c r="AV603" i="1"/>
  <c r="AZ605" i="1"/>
  <c r="BD608" i="1"/>
  <c r="AR615" i="1"/>
  <c r="BD601" i="1"/>
  <c r="AV612" i="1"/>
  <c r="AV607" i="1"/>
  <c r="AJ615" i="1"/>
  <c r="AV601" i="1"/>
  <c r="AR599" i="1"/>
  <c r="AJ618" i="1"/>
  <c r="AZ618" i="1"/>
  <c r="AF599" i="1"/>
  <c r="AF606" i="1"/>
  <c r="AF609" i="1"/>
  <c r="AF618" i="1"/>
  <c r="AF610" i="1"/>
  <c r="AJ614" i="1"/>
  <c r="AJ598" i="1"/>
  <c r="AN602" i="1"/>
  <c r="AR606" i="1"/>
  <c r="AV610" i="1"/>
  <c r="AZ614" i="1"/>
  <c r="AZ598" i="1"/>
  <c r="BD602" i="1"/>
  <c r="AJ613" i="1"/>
  <c r="AN616" i="1"/>
  <c r="AR619" i="1"/>
  <c r="AV621" i="1"/>
  <c r="AV600" i="1"/>
  <c r="AZ603" i="1"/>
  <c r="BD605" i="1"/>
  <c r="AJ612" i="1"/>
  <c r="AN615" i="1"/>
  <c r="AR617" i="1"/>
  <c r="AV620" i="1"/>
  <c r="AV599" i="1"/>
  <c r="AZ601" i="1"/>
  <c r="BD604" i="1"/>
  <c r="BD622" i="1" s="1"/>
  <c r="AJ611" i="1"/>
  <c r="AN613" i="1"/>
  <c r="AR616" i="1"/>
  <c r="AV619" i="1"/>
  <c r="AZ621" i="1"/>
  <c r="AZ600" i="1"/>
  <c r="AV617" i="1"/>
  <c r="AZ609" i="1"/>
  <c r="AG557" i="1"/>
  <c r="AO546" i="1"/>
  <c r="AW538" i="1"/>
  <c r="BE537" i="1"/>
  <c r="AK538" i="1"/>
  <c r="AS555" i="1"/>
  <c r="BA547" i="1"/>
  <c r="AG555" i="1"/>
  <c r="AO536" i="1"/>
  <c r="AW539" i="1"/>
  <c r="BE557" i="1"/>
  <c r="BE558" i="1"/>
  <c r="BE547" i="1"/>
  <c r="BE559" i="1"/>
  <c r="BE549" i="1"/>
  <c r="BA555" i="1"/>
  <c r="BA539" i="1"/>
  <c r="BA558" i="1"/>
  <c r="BA548" i="1"/>
  <c r="AW543" i="1"/>
  <c r="AW547" i="1"/>
  <c r="AW542" i="1"/>
  <c r="AS539" i="1"/>
  <c r="AS559" i="1"/>
  <c r="AS558" i="1"/>
  <c r="AS541" i="1"/>
  <c r="AO554" i="1"/>
  <c r="AO551" i="1"/>
  <c r="AO555" i="1"/>
  <c r="AO549" i="1"/>
  <c r="AK558" i="1"/>
  <c r="AK545" i="1"/>
  <c r="AK549" i="1"/>
  <c r="AK559" i="1"/>
  <c r="AG538" i="1"/>
  <c r="AG552" i="1"/>
  <c r="AG549" i="1"/>
  <c r="AG553" i="1"/>
  <c r="AG551" i="1"/>
  <c r="BE538" i="1"/>
  <c r="AH560" i="1"/>
  <c r="BA540" i="1"/>
  <c r="AG554" i="1"/>
  <c r="AW554" i="1"/>
  <c r="Y24" i="10"/>
  <c r="Q24" i="10"/>
  <c r="I24" i="10"/>
  <c r="Y20" i="10"/>
  <c r="Q20" i="10"/>
  <c r="I20" i="10"/>
  <c r="Z19" i="10"/>
  <c r="R19" i="10"/>
  <c r="J19" i="10"/>
  <c r="Y16" i="10"/>
  <c r="Q16" i="10"/>
  <c r="R15" i="10"/>
  <c r="J15" i="10"/>
  <c r="Y12" i="10"/>
  <c r="Q12" i="10"/>
  <c r="I12" i="10"/>
  <c r="Y8" i="10"/>
  <c r="Q8" i="10"/>
  <c r="I8" i="10"/>
  <c r="AK551" i="1"/>
  <c r="AS546" i="1"/>
  <c r="AW552" i="1"/>
  <c r="BE550" i="1"/>
  <c r="AO552" i="1"/>
  <c r="AW555" i="1"/>
  <c r="BA542" i="1"/>
  <c r="AG540" i="1"/>
  <c r="AO558" i="1"/>
  <c r="AW548" i="1"/>
  <c r="BE536" i="1"/>
  <c r="BE544" i="1"/>
  <c r="BE548" i="1"/>
  <c r="BE539" i="1"/>
  <c r="BA537" i="1"/>
  <c r="BA552" i="1"/>
  <c r="BA536" i="1"/>
  <c r="BA538" i="1"/>
  <c r="AW541" i="1"/>
  <c r="AW549" i="1"/>
  <c r="AW544" i="1"/>
  <c r="AW558" i="1"/>
  <c r="AS552" i="1"/>
  <c r="AS547" i="1"/>
  <c r="AS551" i="1"/>
  <c r="AS557" i="1"/>
  <c r="AO544" i="1"/>
  <c r="AO548" i="1"/>
  <c r="AO543" i="1"/>
  <c r="AK544" i="1"/>
  <c r="AK555" i="1"/>
  <c r="AK539" i="1"/>
  <c r="AK554" i="1"/>
  <c r="AK548" i="1"/>
  <c r="AG539" i="1"/>
  <c r="AG546" i="1"/>
  <c r="AG550" i="1"/>
  <c r="AG541" i="1"/>
  <c r="AK553" i="1"/>
  <c r="AO542" i="1"/>
  <c r="AW540" i="1"/>
  <c r="AS540" i="1"/>
  <c r="AT560" i="1"/>
  <c r="AK546" i="1"/>
  <c r="AS544" i="1"/>
  <c r="BA551" i="1"/>
  <c r="AG536" i="1"/>
  <c r="AO538" i="1"/>
  <c r="AW553" i="1"/>
  <c r="BE552" i="1"/>
  <c r="AK550" i="1"/>
  <c r="AS549" i="1"/>
  <c r="BA544" i="1"/>
  <c r="BE554" i="1"/>
  <c r="BE541" i="1"/>
  <c r="BE545" i="1"/>
  <c r="BE540" i="1"/>
  <c r="BA541" i="1"/>
  <c r="BA553" i="1"/>
  <c r="BA556" i="1"/>
  <c r="AW556" i="1"/>
  <c r="AW545" i="1"/>
  <c r="AW557" i="1"/>
  <c r="AS553" i="1"/>
  <c r="AS537" i="1"/>
  <c r="AS556" i="1"/>
  <c r="AO541" i="1"/>
  <c r="AO545" i="1"/>
  <c r="AO540" i="1"/>
  <c r="AK541" i="1"/>
  <c r="AK552" i="1"/>
  <c r="AK536" i="1"/>
  <c r="AG556" i="1"/>
  <c r="AG559" i="1"/>
  <c r="AG543" i="1"/>
  <c r="AG547" i="1"/>
  <c r="AO559" i="1"/>
  <c r="BE555" i="1"/>
  <c r="AX577" i="1"/>
  <c r="AX574" i="1"/>
  <c r="AX585" i="1"/>
  <c r="AX582" i="1"/>
  <c r="AX589" i="1"/>
  <c r="AX568" i="1"/>
  <c r="AX583" i="1"/>
  <c r="AX588" i="1"/>
  <c r="AX579" i="1"/>
  <c r="AX587" i="1"/>
  <c r="AX570" i="1"/>
  <c r="AX584" i="1"/>
  <c r="AL577" i="1"/>
  <c r="AL581" i="1"/>
  <c r="AL567" i="1"/>
  <c r="AL585" i="1"/>
  <c r="AL589" i="1"/>
  <c r="AL578" i="1"/>
  <c r="AL583" i="1"/>
  <c r="AL570" i="1"/>
  <c r="AL572" i="1"/>
  <c r="AL574" i="1"/>
  <c r="AL580" i="1"/>
  <c r="AT587" i="1"/>
  <c r="AT575" i="1"/>
  <c r="AT579" i="1"/>
  <c r="AT589" i="1"/>
  <c r="AT590" i="1"/>
  <c r="AT585" i="1"/>
  <c r="AT568" i="1"/>
  <c r="AT574" i="1"/>
  <c r="AT572" i="1"/>
  <c r="AT567" i="1"/>
  <c r="AT583" i="1"/>
  <c r="AP582" i="1"/>
  <c r="AT581" i="1"/>
  <c r="AH576" i="1"/>
  <c r="AT584" i="1"/>
  <c r="BB567" i="1"/>
  <c r="AP575" i="1"/>
  <c r="BB582" i="1"/>
  <c r="AL575" i="1"/>
  <c r="AI589" i="1"/>
  <c r="AI572" i="1"/>
  <c r="AI574" i="1"/>
  <c r="AI590" i="1"/>
  <c r="AI575" i="1"/>
  <c r="AI568" i="1"/>
  <c r="AI576" i="1"/>
  <c r="AI582" i="1"/>
  <c r="AI579" i="1"/>
  <c r="AI571" i="1"/>
  <c r="AI584" i="1"/>
  <c r="AM586" i="1"/>
  <c r="AM590" i="1"/>
  <c r="AM573" i="1"/>
  <c r="AM567" i="1"/>
  <c r="AM574" i="1"/>
  <c r="AM569" i="1"/>
  <c r="AM577" i="1"/>
  <c r="AM575" i="1"/>
  <c r="AM580" i="1"/>
  <c r="AM583" i="1"/>
  <c r="AM576" i="1"/>
  <c r="AM588" i="1"/>
  <c r="AU584" i="1"/>
  <c r="AU571" i="1"/>
  <c r="AU569" i="1"/>
  <c r="AU574" i="1"/>
  <c r="AU583" i="1"/>
  <c r="AU581" i="1"/>
  <c r="AU575" i="1"/>
  <c r="AU577" i="1"/>
  <c r="AU582" i="1"/>
  <c r="AU579" i="1"/>
  <c r="AU580" i="1"/>
  <c r="BC586" i="1"/>
  <c r="BC573" i="1"/>
  <c r="BC571" i="1"/>
  <c r="BC570" i="1"/>
  <c r="BC590" i="1"/>
  <c r="BC575" i="1"/>
  <c r="BC577" i="1"/>
  <c r="BC579" i="1"/>
  <c r="BC580" i="1"/>
  <c r="BC587" i="1"/>
  <c r="BC576" i="1"/>
  <c r="BC588" i="1"/>
  <c r="AI587" i="1"/>
  <c r="AM578" i="1"/>
  <c r="AU573" i="1"/>
  <c r="BC567" i="1"/>
  <c r="AM585" i="1"/>
  <c r="AU568" i="1"/>
  <c r="AI580" i="1"/>
  <c r="AQ584" i="1"/>
  <c r="BC572" i="1"/>
  <c r="BC574" i="1"/>
  <c r="AY590" i="1"/>
  <c r="AY583" i="1"/>
  <c r="AU572" i="1"/>
  <c r="AQ588" i="1"/>
  <c r="AM570" i="1"/>
  <c r="AI586" i="1"/>
  <c r="AI583" i="1"/>
  <c r="AH586" i="1"/>
  <c r="AP586" i="1"/>
  <c r="AT582" i="1"/>
  <c r="BB569" i="1"/>
  <c r="AH573" i="1"/>
  <c r="AL584" i="1"/>
  <c r="AP573" i="1"/>
  <c r="AX573" i="1"/>
  <c r="BB588" i="1"/>
  <c r="AH590" i="1"/>
  <c r="AT578" i="1"/>
  <c r="AX586" i="1"/>
  <c r="AX578" i="1"/>
  <c r="AL568" i="1"/>
  <c r="AU567" i="1"/>
  <c r="AT571" i="1"/>
  <c r="AX572" i="1"/>
  <c r="AH582" i="1"/>
  <c r="AH570" i="1"/>
  <c r="AH585" i="1"/>
  <c r="AH578" i="1"/>
  <c r="AH589" i="1"/>
  <c r="AH568" i="1"/>
  <c r="AH575" i="1"/>
  <c r="AH583" i="1"/>
  <c r="AH574" i="1"/>
  <c r="AH584" i="1"/>
  <c r="AP579" i="1"/>
  <c r="AP590" i="1"/>
  <c r="AP572" i="1"/>
  <c r="AP583" i="1"/>
  <c r="AP580" i="1"/>
  <c r="AP587" i="1"/>
  <c r="AP581" i="1"/>
  <c r="AP574" i="1"/>
  <c r="AP576" i="1"/>
  <c r="AP577" i="1"/>
  <c r="AP585" i="1"/>
  <c r="AP588" i="1"/>
  <c r="BB584" i="1"/>
  <c r="BB572" i="1"/>
  <c r="BB577" i="1"/>
  <c r="BB581" i="1"/>
  <c r="BB571" i="1"/>
  <c r="BB585" i="1"/>
  <c r="BB573" i="1"/>
  <c r="BB579" i="1"/>
  <c r="BB587" i="1"/>
  <c r="BB570" i="1"/>
  <c r="BB568" i="1"/>
  <c r="BB574" i="1"/>
  <c r="BB576" i="1"/>
  <c r="AL587" i="1"/>
  <c r="AX575" i="1"/>
  <c r="AL590" i="1"/>
  <c r="BB590" i="1"/>
  <c r="AL571" i="1"/>
  <c r="AX576" i="1"/>
  <c r="BB578" i="1"/>
  <c r="AT577" i="1"/>
  <c r="AH587" i="1"/>
  <c r="AQ570" i="1"/>
  <c r="AQ583" i="1"/>
  <c r="AQ574" i="1"/>
  <c r="AQ568" i="1"/>
  <c r="AQ582" i="1"/>
  <c r="AQ578" i="1"/>
  <c r="AQ576" i="1"/>
  <c r="AQ581" i="1"/>
  <c r="AQ567" i="1"/>
  <c r="AQ572" i="1"/>
  <c r="AY585" i="1"/>
  <c r="AY572" i="1"/>
  <c r="AY570" i="1"/>
  <c r="AY586" i="1"/>
  <c r="AY575" i="1"/>
  <c r="AY576" i="1"/>
  <c r="AY578" i="1"/>
  <c r="AY579" i="1"/>
  <c r="AY571" i="1"/>
  <c r="AY584" i="1"/>
  <c r="AI570" i="1"/>
  <c r="AQ589" i="1"/>
  <c r="AY587" i="1"/>
  <c r="BC582" i="1"/>
  <c r="AQ586" i="1"/>
  <c r="AY569" i="1"/>
  <c r="AM581" i="1"/>
  <c r="AU585" i="1"/>
  <c r="BC578" i="1"/>
  <c r="BC568" i="1"/>
  <c r="AY588" i="1"/>
  <c r="AU576" i="1"/>
  <c r="AU570" i="1"/>
  <c r="AQ590" i="1"/>
  <c r="AM582" i="1"/>
  <c r="AM568" i="1"/>
  <c r="AI588" i="1"/>
  <c r="AH579" i="1"/>
  <c r="AP570" i="1"/>
  <c r="AT569" i="1"/>
  <c r="BB583" i="1"/>
  <c r="AH580" i="1"/>
  <c r="AL579" i="1"/>
  <c r="AT588" i="1"/>
  <c r="AX580" i="1"/>
  <c r="BB575" i="1"/>
  <c r="AL586" i="1"/>
  <c r="AP578" i="1"/>
  <c r="AT573" i="1"/>
  <c r="BB586" i="1"/>
  <c r="AT570" i="1"/>
  <c r="AH588" i="1"/>
  <c r="AI578" i="1"/>
  <c r="AH572" i="1"/>
  <c r="AL573" i="1"/>
  <c r="AY582" i="1"/>
  <c r="AX571" i="1"/>
  <c r="AL582" i="1"/>
  <c r="AP569" i="1"/>
  <c r="AP591" i="1" s="1"/>
  <c r="AU588" i="1"/>
  <c r="AY568" i="1"/>
  <c r="BC569" i="1"/>
  <c r="AK569" i="1"/>
  <c r="AK591" i="1" s="1"/>
  <c r="AW573" i="1"/>
  <c r="AW591" i="1" s="1"/>
  <c r="AS585" i="1"/>
  <c r="AS591" i="1" s="1"/>
  <c r="AA31" i="5"/>
  <c r="AA92" i="5" s="1"/>
  <c r="AV529" i="1"/>
  <c r="BC485" i="1"/>
  <c r="AM497" i="1"/>
  <c r="AT482" i="1"/>
  <c r="AT498" i="1" s="1"/>
  <c r="AY479" i="1"/>
  <c r="BB498" i="1"/>
  <c r="AY487" i="1"/>
  <c r="AZ498" i="1"/>
  <c r="BD498" i="1"/>
  <c r="AR498" i="1"/>
  <c r="AJ498" i="1"/>
  <c r="AF498" i="1"/>
  <c r="AH476" i="1"/>
  <c r="AH498" i="1" s="1"/>
  <c r="AL474" i="1"/>
  <c r="AP482" i="1"/>
  <c r="AP498" i="1" s="1"/>
  <c r="AI493" i="1"/>
  <c r="AL498" i="1"/>
  <c r="AL465" i="1"/>
  <c r="AL444" i="1"/>
  <c r="AL450" i="1"/>
  <c r="AL443" i="1"/>
  <c r="AL452" i="1"/>
  <c r="AL457" i="1"/>
  <c r="AL447" i="1"/>
  <c r="AL449" i="1"/>
  <c r="AL460" i="1"/>
  <c r="AL455" i="1"/>
  <c r="AL464" i="1"/>
  <c r="AL466" i="1"/>
  <c r="AL445" i="1"/>
  <c r="AL454" i="1"/>
  <c r="BB465" i="1"/>
  <c r="BB466" i="1"/>
  <c r="BB453" i="1"/>
  <c r="BB447" i="1"/>
  <c r="BB452" i="1"/>
  <c r="BB457" i="1"/>
  <c r="BB443" i="1"/>
  <c r="BB449" i="1"/>
  <c r="BB444" i="1"/>
  <c r="BB464" i="1"/>
  <c r="BB462" i="1"/>
  <c r="BB445" i="1"/>
  <c r="BB458" i="1"/>
  <c r="AM467" i="1"/>
  <c r="AT449" i="1"/>
  <c r="AL448" i="1"/>
  <c r="AT457" i="1"/>
  <c r="AR459" i="1"/>
  <c r="AR448" i="1"/>
  <c r="AR446" i="1"/>
  <c r="AR458" i="1"/>
  <c r="AR463" i="1"/>
  <c r="AR454" i="1"/>
  <c r="AR449" i="1"/>
  <c r="AR455" i="1"/>
  <c r="AR460" i="1"/>
  <c r="AR445" i="1"/>
  <c r="AR462" i="1"/>
  <c r="AR447" i="1"/>
  <c r="AZ446" i="1"/>
  <c r="AR465" i="1"/>
  <c r="AR466" i="1"/>
  <c r="AR461" i="1"/>
  <c r="AR443" i="1"/>
  <c r="AL456" i="1"/>
  <c r="AL463" i="1"/>
  <c r="AL461" i="1"/>
  <c r="AT448" i="1"/>
  <c r="BB461" i="1"/>
  <c r="BB454" i="1"/>
  <c r="AH467" i="1"/>
  <c r="BB451" i="1"/>
  <c r="AO467" i="1"/>
  <c r="BE467" i="1"/>
  <c r="BB460" i="1"/>
  <c r="AG467" i="1"/>
  <c r="AP466" i="1"/>
  <c r="AP445" i="1"/>
  <c r="AP451" i="1"/>
  <c r="AP447" i="1"/>
  <c r="AP462" i="1"/>
  <c r="AP449" i="1"/>
  <c r="AP455" i="1"/>
  <c r="AP444" i="1"/>
  <c r="AP452" i="1"/>
  <c r="AP458" i="1"/>
  <c r="AP460" i="1"/>
  <c r="AX464" i="1"/>
  <c r="AX458" i="1"/>
  <c r="AX445" i="1"/>
  <c r="AX465" i="1"/>
  <c r="AX463" i="1"/>
  <c r="AX449" i="1"/>
  <c r="AX460" i="1"/>
  <c r="AX455" i="1"/>
  <c r="AX459" i="1"/>
  <c r="AX443" i="1"/>
  <c r="AX454" i="1"/>
  <c r="AX466" i="1"/>
  <c r="AX450" i="1"/>
  <c r="AX448" i="1"/>
  <c r="AJ467" i="1"/>
  <c r="AT463" i="1"/>
  <c r="AT454" i="1"/>
  <c r="AT465" i="1"/>
  <c r="AT461" i="1"/>
  <c r="AT464" i="1"/>
  <c r="AT444" i="1"/>
  <c r="AT452" i="1"/>
  <c r="AT460" i="1"/>
  <c r="AT443" i="1"/>
  <c r="AT450" i="1"/>
  <c r="AT458" i="1"/>
  <c r="AT446" i="1"/>
  <c r="BC467" i="1"/>
  <c r="BB463" i="1"/>
  <c r="AT453" i="1"/>
  <c r="AT462" i="1"/>
  <c r="AZ461" i="1"/>
  <c r="AZ451" i="1"/>
  <c r="AZ456" i="1"/>
  <c r="AZ443" i="1"/>
  <c r="AZ450" i="1"/>
  <c r="AZ448" i="1"/>
  <c r="AZ452" i="1"/>
  <c r="AZ449" i="1"/>
  <c r="AZ465" i="1"/>
  <c r="AZ445" i="1"/>
  <c r="AZ463" i="1"/>
  <c r="AZ457" i="1"/>
  <c r="AZ462" i="1"/>
  <c r="AZ447" i="1"/>
  <c r="AZ458" i="1"/>
  <c r="AZ455" i="1"/>
  <c r="AR451" i="1"/>
  <c r="AR464" i="1"/>
  <c r="AL459" i="1"/>
  <c r="AT447" i="1"/>
  <c r="BB448" i="1"/>
  <c r="AL451" i="1"/>
  <c r="BB455" i="1"/>
  <c r="AT445" i="1"/>
  <c r="AL453" i="1"/>
  <c r="BB446" i="1"/>
  <c r="AS467" i="1"/>
  <c r="AR457" i="1"/>
  <c r="AN449" i="1"/>
  <c r="AN465" i="1"/>
  <c r="AN443" i="1"/>
  <c r="AN464" i="1"/>
  <c r="AN453" i="1"/>
  <c r="AN460" i="1"/>
  <c r="AN461" i="1"/>
  <c r="AN463" i="1"/>
  <c r="AN452" i="1"/>
  <c r="AN454" i="1"/>
  <c r="AN446" i="1"/>
  <c r="AN462" i="1"/>
  <c r="AN450" i="1"/>
  <c r="AV443" i="1"/>
  <c r="AV459" i="1"/>
  <c r="AV445" i="1"/>
  <c r="AV466" i="1"/>
  <c r="AV444" i="1"/>
  <c r="AV460" i="1"/>
  <c r="AV457" i="1"/>
  <c r="AV458" i="1"/>
  <c r="AV464" i="1"/>
  <c r="AV465" i="1"/>
  <c r="AV454" i="1"/>
  <c r="AV452" i="1"/>
  <c r="BD445" i="1"/>
  <c r="BD461" i="1"/>
  <c r="BD443" i="1"/>
  <c r="BD460" i="1"/>
  <c r="BD465" i="1"/>
  <c r="BD452" i="1"/>
  <c r="BD466" i="1"/>
  <c r="BD463" i="1"/>
  <c r="BD456" i="1"/>
  <c r="BD454" i="1"/>
  <c r="BD457" i="1"/>
  <c r="BD444" i="1"/>
  <c r="BD450" i="1"/>
  <c r="AI446" i="1"/>
  <c r="AI465" i="1"/>
  <c r="AI455" i="1"/>
  <c r="AI454" i="1"/>
  <c r="AF466" i="1"/>
  <c r="AF452" i="1"/>
  <c r="AF458" i="1"/>
  <c r="AF465" i="1"/>
  <c r="AI464" i="1"/>
  <c r="AI462" i="1"/>
  <c r="AI463" i="1"/>
  <c r="AI457" i="1"/>
  <c r="AF457" i="1"/>
  <c r="AI445" i="1"/>
  <c r="AI460" i="1"/>
  <c r="AI443" i="1"/>
  <c r="AF446" i="1"/>
  <c r="AF453" i="1"/>
  <c r="AF462" i="1"/>
  <c r="AF445" i="1"/>
  <c r="AF463" i="1"/>
  <c r="AI456" i="1"/>
  <c r="AF464" i="1"/>
  <c r="AQ496" i="1"/>
  <c r="AI475" i="1"/>
  <c r="AI487" i="1"/>
  <c r="AY496" i="1"/>
  <c r="AQ483" i="1"/>
  <c r="BC487" i="1"/>
  <c r="AM486" i="1"/>
  <c r="AY491" i="1"/>
  <c r="AU478" i="1"/>
  <c r="AM493" i="1"/>
  <c r="AQ477" i="1"/>
  <c r="BC478" i="1"/>
  <c r="AI479" i="1"/>
  <c r="AU477" i="1"/>
  <c r="AI481" i="1"/>
  <c r="AM480" i="1"/>
  <c r="BC482" i="1"/>
  <c r="AU496" i="1"/>
  <c r="AM485" i="1"/>
  <c r="AY483" i="1"/>
  <c r="AQ474" i="1"/>
  <c r="AI489" i="1"/>
  <c r="AU489" i="1"/>
  <c r="AU488" i="1"/>
  <c r="AY494" i="1"/>
  <c r="AX498" i="1"/>
  <c r="BC480" i="1"/>
  <c r="AY489" i="1"/>
  <c r="AQ491" i="1"/>
  <c r="AI483" i="1"/>
  <c r="AM488" i="1"/>
  <c r="AQ482" i="1"/>
  <c r="AU476" i="1"/>
  <c r="AU497" i="1"/>
  <c r="AY478" i="1"/>
  <c r="BC484" i="1"/>
  <c r="AI482" i="1"/>
  <c r="AI497" i="1"/>
  <c r="AI494" i="1"/>
  <c r="AM484" i="1"/>
  <c r="AQ484" i="1"/>
  <c r="AU474" i="1"/>
  <c r="AY476" i="1"/>
  <c r="BC489" i="1"/>
  <c r="AI480" i="1"/>
  <c r="AM477" i="1"/>
  <c r="AQ486" i="1"/>
  <c r="AU495" i="1"/>
  <c r="AY485" i="1"/>
  <c r="BC494" i="1"/>
  <c r="BC483" i="1"/>
  <c r="AM492" i="1"/>
  <c r="AU490" i="1"/>
  <c r="BC493" i="1"/>
  <c r="AM496" i="1"/>
  <c r="AU491" i="1"/>
  <c r="BC486" i="1"/>
  <c r="AM476" i="1"/>
  <c r="BC481" i="1"/>
  <c r="AM478" i="1"/>
  <c r="AY495" i="1"/>
  <c r="AM481" i="1"/>
  <c r="AM491" i="1"/>
  <c r="AU479" i="1"/>
  <c r="AM494" i="1"/>
  <c r="BC490" i="1"/>
  <c r="AI485" i="1"/>
  <c r="AM490" i="1"/>
  <c r="AM475" i="1"/>
  <c r="AQ489" i="1"/>
  <c r="AU483" i="1"/>
  <c r="AY477" i="1"/>
  <c r="AY490" i="1"/>
  <c r="BC479" i="1"/>
  <c r="AI495" i="1"/>
  <c r="AM482" i="1"/>
  <c r="AQ495" i="1"/>
  <c r="AQ488" i="1"/>
  <c r="AU486" i="1"/>
  <c r="AY486" i="1"/>
  <c r="BC476" i="1"/>
  <c r="AI474" i="1"/>
  <c r="AM483" i="1"/>
  <c r="AQ481" i="1"/>
  <c r="AU475" i="1"/>
  <c r="AY488" i="1"/>
  <c r="BC497" i="1"/>
  <c r="AI477" i="1"/>
  <c r="AQ479" i="1"/>
  <c r="AU481" i="1"/>
  <c r="BC496" i="1"/>
  <c r="AM479" i="1"/>
  <c r="AU494" i="1"/>
  <c r="BC492" i="1"/>
  <c r="AQ493" i="1"/>
  <c r="AQ487" i="1"/>
  <c r="BC495" i="1"/>
  <c r="AI490" i="1"/>
  <c r="AU480" i="1"/>
  <c r="AY492" i="1"/>
  <c r="AI492" i="1"/>
  <c r="AI496" i="1"/>
  <c r="AY493" i="1"/>
  <c r="AI484" i="1"/>
  <c r="AM474" i="1"/>
  <c r="AM495" i="1"/>
  <c r="AQ476" i="1"/>
  <c r="AU482" i="1"/>
  <c r="AY484" i="1"/>
  <c r="BC474" i="1"/>
  <c r="BC491" i="1"/>
  <c r="AI488" i="1"/>
  <c r="AM489" i="1"/>
  <c r="AQ494" i="1"/>
  <c r="AU484" i="1"/>
  <c r="AY497" i="1"/>
  <c r="AY482" i="1"/>
  <c r="BC488" i="1"/>
  <c r="AI478" i="1"/>
  <c r="AQ485" i="1"/>
  <c r="AU485" i="1"/>
  <c r="AY475" i="1"/>
  <c r="BC477" i="1"/>
  <c r="AI491" i="1"/>
  <c r="AQ492" i="1"/>
  <c r="AY480" i="1"/>
  <c r="AQ478" i="1"/>
  <c r="AY481" i="1"/>
  <c r="AU493" i="1"/>
  <c r="AQ480" i="1"/>
  <c r="AQ497" i="1"/>
  <c r="AU423" i="1"/>
  <c r="AU424" i="1"/>
  <c r="AU434" i="1"/>
  <c r="AU415" i="1"/>
  <c r="BA417" i="1"/>
  <c r="AH432" i="1"/>
  <c r="AH426" i="1"/>
  <c r="AK422" i="1"/>
  <c r="AK418" i="1"/>
  <c r="AK413" i="1"/>
  <c r="AK420" i="1"/>
  <c r="AK423" i="1"/>
  <c r="AU425" i="1"/>
  <c r="AU418" i="1"/>
  <c r="AR433" i="1"/>
  <c r="AU426" i="1"/>
  <c r="AH424" i="1"/>
  <c r="AH418" i="1"/>
  <c r="BA423" i="1"/>
  <c r="AK425" i="1"/>
  <c r="AK429" i="1"/>
  <c r="AK432" i="1"/>
  <c r="AK416" i="1"/>
  <c r="AK419" i="1"/>
  <c r="BA425" i="1"/>
  <c r="AU427" i="1"/>
  <c r="AW436" i="1"/>
  <c r="AU417" i="1"/>
  <c r="AU433" i="1"/>
  <c r="AU419" i="1"/>
  <c r="AR416" i="1"/>
  <c r="AR436" i="1" s="1"/>
  <c r="AK414" i="1"/>
  <c r="AK421" i="1"/>
  <c r="AK428" i="1"/>
  <c r="AK431" i="1"/>
  <c r="AK415" i="1"/>
  <c r="AX419" i="1"/>
  <c r="AX436" i="1" s="1"/>
  <c r="AG436" i="1"/>
  <c r="AK385" i="1"/>
  <c r="AO399" i="1"/>
  <c r="AS388" i="1"/>
  <c r="AW382" i="1"/>
  <c r="BA382" i="1"/>
  <c r="BE388" i="1"/>
  <c r="AG402" i="1"/>
  <c r="AO382" i="1"/>
  <c r="AS392" i="1"/>
  <c r="AW389" i="1"/>
  <c r="BA395" i="1"/>
  <c r="BE395" i="1"/>
  <c r="AG390" i="1"/>
  <c r="AO402" i="1"/>
  <c r="AS394" i="1"/>
  <c r="AW402" i="1"/>
  <c r="BA402" i="1"/>
  <c r="BE389" i="1"/>
  <c r="BE399" i="1"/>
  <c r="BE394" i="1"/>
  <c r="BA388" i="1"/>
  <c r="AW399" i="1"/>
  <c r="AW385" i="1"/>
  <c r="AS381" i="1"/>
  <c r="AS398" i="1"/>
  <c r="AS384" i="1"/>
  <c r="AO388" i="1"/>
  <c r="AO397" i="1"/>
  <c r="AO383" i="1"/>
  <c r="AK387" i="1"/>
  <c r="AK400" i="1"/>
  <c r="AK382" i="1"/>
  <c r="AG386" i="1"/>
  <c r="AG399" i="1"/>
  <c r="AG381" i="1"/>
  <c r="BA396" i="1"/>
  <c r="BA390" i="1"/>
  <c r="BA394" i="1"/>
  <c r="AW398" i="1"/>
  <c r="AG388" i="1"/>
  <c r="AK398" i="1"/>
  <c r="AO387" i="1"/>
  <c r="AW388" i="1"/>
  <c r="BA385" i="1"/>
  <c r="BE398" i="1"/>
  <c r="BE384" i="1"/>
  <c r="AK381" i="1"/>
  <c r="AO391" i="1"/>
  <c r="AS397" i="1"/>
  <c r="BA401" i="1"/>
  <c r="BA399" i="1"/>
  <c r="BE391" i="1"/>
  <c r="AK401" i="1"/>
  <c r="AO393" i="1"/>
  <c r="AS393" i="1"/>
  <c r="AW381" i="1"/>
  <c r="BA387" i="1"/>
  <c r="BE404" i="1"/>
  <c r="BE387" i="1"/>
  <c r="BA391" i="1"/>
  <c r="BA404" i="1"/>
  <c r="AW392" i="1"/>
  <c r="AW387" i="1"/>
  <c r="AS396" i="1"/>
  <c r="AS391" i="1"/>
  <c r="AS386" i="1"/>
  <c r="AO395" i="1"/>
  <c r="AO390" i="1"/>
  <c r="AO385" i="1"/>
  <c r="AK394" i="1"/>
  <c r="AK389" i="1"/>
  <c r="AK388" i="1"/>
  <c r="AG393" i="1"/>
  <c r="AG392" i="1"/>
  <c r="AG387" i="1"/>
  <c r="BE381" i="1"/>
  <c r="AG382" i="1"/>
  <c r="BE396" i="1"/>
  <c r="BE382" i="1"/>
  <c r="AG397" i="1"/>
  <c r="AK386" i="1"/>
  <c r="AS387" i="1"/>
  <c r="AW401" i="1"/>
  <c r="BA392" i="1"/>
  <c r="BE397" i="1"/>
  <c r="AG384" i="1"/>
  <c r="AK390" i="1"/>
  <c r="AO404" i="1"/>
  <c r="AW384" i="1"/>
  <c r="BA381" i="1"/>
  <c r="BE390" i="1"/>
  <c r="AG404" i="1"/>
  <c r="AK396" i="1"/>
  <c r="AO392" i="1"/>
  <c r="AW404" i="1"/>
  <c r="BA397" i="1"/>
  <c r="BA383" i="1"/>
  <c r="BE383" i="1"/>
  <c r="BE385" i="1"/>
  <c r="BA398" i="1"/>
  <c r="BA393" i="1"/>
  <c r="AW390" i="1"/>
  <c r="AW403" i="1"/>
  <c r="AS401" i="1"/>
  <c r="AS389" i="1"/>
  <c r="AS402" i="1"/>
  <c r="AO400" i="1"/>
  <c r="AO396" i="1"/>
  <c r="AO401" i="1"/>
  <c r="AK399" i="1"/>
  <c r="AK395" i="1"/>
  <c r="AK404" i="1"/>
  <c r="AG398" i="1"/>
  <c r="AG394" i="1"/>
  <c r="AG403" i="1"/>
  <c r="AG391" i="1"/>
  <c r="AO389" i="1"/>
  <c r="AS399" i="1"/>
  <c r="AK383" i="1"/>
  <c r="AJ365" i="1"/>
  <c r="AN353" i="1"/>
  <c r="AV361" i="1"/>
  <c r="BD365" i="1"/>
  <c r="AN363" i="1"/>
  <c r="AZ371" i="1"/>
  <c r="AV364" i="1"/>
  <c r="AR360" i="1"/>
  <c r="AN352" i="1"/>
  <c r="AV350" i="1"/>
  <c r="AR358" i="1"/>
  <c r="AW374" i="1"/>
  <c r="AJ361" i="1"/>
  <c r="AR369" i="1"/>
  <c r="BD361" i="1"/>
  <c r="AF355" i="1"/>
  <c r="AR363" i="1"/>
  <c r="BD371" i="1"/>
  <c r="AZ372" i="1"/>
  <c r="BD368" i="1"/>
  <c r="AZ360" i="1"/>
  <c r="BD354" i="1"/>
  <c r="BE364" i="1"/>
  <c r="BE374" i="1" s="1"/>
  <c r="AU374" i="1"/>
  <c r="AS374" i="1"/>
  <c r="AM374" i="1"/>
  <c r="AN369" i="1"/>
  <c r="AR357" i="1"/>
  <c r="AZ365" i="1"/>
  <c r="AJ371" i="1"/>
  <c r="BD363" i="1"/>
  <c r="BA374" i="1"/>
  <c r="AO339" i="1"/>
  <c r="AS342" i="1"/>
  <c r="AS327" i="1"/>
  <c r="AW325" i="1"/>
  <c r="BA335" i="1"/>
  <c r="BE338" i="1"/>
  <c r="AH329" i="1"/>
  <c r="BE328" i="1"/>
  <c r="BA330" i="1"/>
  <c r="BA340" i="1"/>
  <c r="AW319" i="1"/>
  <c r="AS324" i="1"/>
  <c r="AS340" i="1"/>
  <c r="AO328" i="1"/>
  <c r="AH335" i="1"/>
  <c r="AH325" i="1"/>
  <c r="AH341" i="1"/>
  <c r="AH337" i="1"/>
  <c r="AH336" i="1"/>
  <c r="AS325" i="1"/>
  <c r="AW320" i="1"/>
  <c r="BE331" i="1"/>
  <c r="AO322" i="1"/>
  <c r="AW337" i="1"/>
  <c r="BA328" i="1"/>
  <c r="BE320" i="1"/>
  <c r="AS339" i="1"/>
  <c r="BA327" i="1"/>
  <c r="AO337" i="1"/>
  <c r="BA338" i="1"/>
  <c r="AW336" i="1"/>
  <c r="AO324" i="1"/>
  <c r="BA333" i="1"/>
  <c r="BA339" i="1"/>
  <c r="BA326" i="1"/>
  <c r="AO325" i="1"/>
  <c r="AS336" i="1"/>
  <c r="AW339" i="1"/>
  <c r="BA342" i="1"/>
  <c r="BA329" i="1"/>
  <c r="BE323" i="1"/>
  <c r="AH324" i="1"/>
  <c r="BE326" i="1"/>
  <c r="BE333" i="1"/>
  <c r="BA319" i="1"/>
  <c r="AW324" i="1"/>
  <c r="AW333" i="1"/>
  <c r="AS337" i="1"/>
  <c r="AO326" i="1"/>
  <c r="AO333" i="1"/>
  <c r="AH326" i="1"/>
  <c r="AH320" i="1"/>
  <c r="AH332" i="1"/>
  <c r="AO329" i="1"/>
  <c r="AS320" i="1"/>
  <c r="BA323" i="1"/>
  <c r="AO341" i="1"/>
  <c r="AS332" i="1"/>
  <c r="AW330" i="1"/>
  <c r="BA337" i="1"/>
  <c r="BE319" i="1"/>
  <c r="AI320" i="1"/>
  <c r="AS328" i="1"/>
  <c r="BE341" i="1"/>
  <c r="AI322" i="1"/>
  <c r="AI327" i="1"/>
  <c r="AI334" i="1"/>
  <c r="AI325" i="1"/>
  <c r="AO319" i="1"/>
  <c r="BE342" i="1"/>
  <c r="AO335" i="1"/>
  <c r="BA324" i="1"/>
  <c r="AI340" i="1"/>
  <c r="AS330" i="1"/>
  <c r="BE321" i="1"/>
  <c r="AO331" i="1"/>
  <c r="AO338" i="1"/>
  <c r="AS329" i="1"/>
  <c r="AW327" i="1"/>
  <c r="BA336" i="1"/>
  <c r="BE339" i="1"/>
  <c r="AH339" i="1"/>
  <c r="AH323" i="1"/>
  <c r="BE327" i="1"/>
  <c r="BE340" i="1"/>
  <c r="BA320" i="1"/>
  <c r="AW329" i="1"/>
  <c r="AW340" i="1"/>
  <c r="AS322" i="1"/>
  <c r="AO327" i="1"/>
  <c r="AO340" i="1"/>
  <c r="AH328" i="1"/>
  <c r="AH338" i="1"/>
  <c r="AH322" i="1"/>
  <c r="AO334" i="1"/>
  <c r="AW323" i="1"/>
  <c r="BA322" i="1"/>
  <c r="AO321" i="1"/>
  <c r="AS321" i="1"/>
  <c r="AW332" i="1"/>
  <c r="BA321" i="1"/>
  <c r="AI332" i="1"/>
  <c r="AI341" i="1"/>
  <c r="AW331" i="1"/>
  <c r="BE332" i="1"/>
  <c r="AI339" i="1"/>
  <c r="AI323" i="1"/>
  <c r="AI326" i="1"/>
  <c r="AS335" i="1"/>
  <c r="BE330" i="1"/>
  <c r="AS341" i="1"/>
  <c r="BE329" i="1"/>
  <c r="AW342" i="1"/>
  <c r="AW335" i="1"/>
  <c r="AI329" i="1"/>
  <c r="BF298" i="1"/>
  <c r="D16" i="11"/>
  <c r="G16" i="11" s="1"/>
  <c r="BF302" i="1"/>
  <c r="BF301" i="1"/>
  <c r="BF295" i="1"/>
  <c r="BF289" i="1"/>
  <c r="BF300" i="1"/>
  <c r="BF311" i="1"/>
  <c r="BF290" i="1"/>
  <c r="BF294" i="1"/>
  <c r="BF305" i="1"/>
  <c r="BF291" i="1"/>
  <c r="BF306" i="1"/>
  <c r="BF307" i="1"/>
  <c r="BF303" i="1"/>
  <c r="BF310" i="1"/>
  <c r="BF299" i="1"/>
  <c r="BF293" i="1"/>
  <c r="BF292" i="1"/>
  <c r="BF308" i="1"/>
  <c r="BF288" i="1"/>
  <c r="BF296" i="1"/>
  <c r="BF309" i="1"/>
  <c r="BF304" i="1"/>
  <c r="BF297" i="1"/>
  <c r="AM312" i="1"/>
  <c r="AY312" i="1"/>
  <c r="AN298" i="1"/>
  <c r="AR302" i="1"/>
  <c r="AN301" i="1"/>
  <c r="AR309" i="1"/>
  <c r="AR293" i="1"/>
  <c r="AJ303" i="1"/>
  <c r="AN311" i="1"/>
  <c r="AR303" i="1"/>
  <c r="AV299" i="1"/>
  <c r="AZ303" i="1"/>
  <c r="BD307" i="1"/>
  <c r="BD291" i="1"/>
  <c r="AJ308" i="1"/>
  <c r="AN308" i="1"/>
  <c r="AR291" i="1"/>
  <c r="AV292" i="1"/>
  <c r="AZ294" i="1"/>
  <c r="BD297" i="1"/>
  <c r="AJ300" i="1"/>
  <c r="AR304" i="1"/>
  <c r="AV290" i="1"/>
  <c r="BD310" i="1"/>
  <c r="AJ309" i="1"/>
  <c r="AR299" i="1"/>
  <c r="AZ304" i="1"/>
  <c r="BD290" i="1"/>
  <c r="AJ294" i="1"/>
  <c r="AV304" i="1"/>
  <c r="AZ290" i="1"/>
  <c r="AV293" i="1"/>
  <c r="AJ290" i="1"/>
  <c r="BD288" i="1"/>
  <c r="AN291" i="1"/>
  <c r="AJ288" i="1"/>
  <c r="AZ302" i="1"/>
  <c r="AZ306" i="1"/>
  <c r="AJ310" i="1"/>
  <c r="AR310" i="1"/>
  <c r="BC312" i="1"/>
  <c r="AN294" i="1"/>
  <c r="AR298" i="1"/>
  <c r="AN297" i="1"/>
  <c r="AR305" i="1"/>
  <c r="AR289" i="1"/>
  <c r="AJ299" i="1"/>
  <c r="AN303" i="1"/>
  <c r="AR295" i="1"/>
  <c r="AV295" i="1"/>
  <c r="AZ299" i="1"/>
  <c r="BD303" i="1"/>
  <c r="AJ302" i="1"/>
  <c r="AN299" i="1"/>
  <c r="AV308" i="1"/>
  <c r="AZ310" i="1"/>
  <c r="AZ289" i="1"/>
  <c r="BD292" i="1"/>
  <c r="AJ293" i="1"/>
  <c r="AR288" i="1"/>
  <c r="AZ308" i="1"/>
  <c r="BD304" i="1"/>
  <c r="AJ298" i="1"/>
  <c r="AV309" i="1"/>
  <c r="AZ296" i="1"/>
  <c r="AN304" i="1"/>
  <c r="AV294" i="1"/>
  <c r="BD305" i="1"/>
  <c r="AJ301" i="1"/>
  <c r="AZ297" i="1"/>
  <c r="AR296" i="1"/>
  <c r="AV296" i="1"/>
  <c r="AV301" i="1"/>
  <c r="AV306" i="1"/>
  <c r="AJ305" i="1"/>
  <c r="AZ311" i="1"/>
  <c r="BD311" i="1"/>
  <c r="AG312" i="1"/>
  <c r="AN306" i="1"/>
  <c r="AN290" i="1"/>
  <c r="AR294" i="1"/>
  <c r="AN309" i="1"/>
  <c r="AN293" i="1"/>
  <c r="AR301" i="1"/>
  <c r="AJ295" i="1"/>
  <c r="AN295" i="1"/>
  <c r="AV307" i="1"/>
  <c r="AV291" i="1"/>
  <c r="AZ295" i="1"/>
  <c r="BD299" i="1"/>
  <c r="AJ297" i="1"/>
  <c r="AN288" i="1"/>
  <c r="AV302" i="1"/>
  <c r="AZ305" i="1"/>
  <c r="BD308" i="1"/>
  <c r="AN307" i="1"/>
  <c r="AV305" i="1"/>
  <c r="AZ301" i="1"/>
  <c r="BD296" i="1"/>
  <c r="AV300" i="1"/>
  <c r="BD309" i="1"/>
  <c r="AR308" i="1"/>
  <c r="AZ309" i="1"/>
  <c r="BD294" i="1"/>
  <c r="AN300" i="1"/>
  <c r="BD301" i="1"/>
  <c r="AV288" i="1"/>
  <c r="AV312" i="1" s="1"/>
  <c r="BD306" i="1"/>
  <c r="BE277" i="1"/>
  <c r="BE258" i="1"/>
  <c r="BE274" i="1"/>
  <c r="BE267" i="1"/>
  <c r="BE260" i="1"/>
  <c r="BE276" i="1"/>
  <c r="AX259" i="1"/>
  <c r="AX277" i="1"/>
  <c r="AX280" i="1"/>
  <c r="AX274" i="1"/>
  <c r="G12" i="10"/>
  <c r="G16" i="10"/>
  <c r="O16" i="10"/>
  <c r="G20" i="10"/>
  <c r="O20" i="10"/>
  <c r="M21" i="10"/>
  <c r="G24" i="10"/>
  <c r="W24" i="10"/>
  <c r="V28" i="10"/>
  <c r="N28" i="10"/>
  <c r="F28" i="10"/>
  <c r="Y28" i="10"/>
  <c r="BE261" i="1"/>
  <c r="BE262" i="1"/>
  <c r="BE278" i="1"/>
  <c r="BE271" i="1"/>
  <c r="BE264" i="1"/>
  <c r="BE280" i="1"/>
  <c r="AX268" i="1"/>
  <c r="BB269" i="1"/>
  <c r="BB268" i="1"/>
  <c r="AH277" i="1"/>
  <c r="R28" i="10"/>
  <c r="AA22" i="10"/>
  <c r="BE266" i="1"/>
  <c r="BE259" i="1"/>
  <c r="BE275" i="1"/>
  <c r="BE268" i="1"/>
  <c r="AP267" i="1"/>
  <c r="BB272" i="1"/>
  <c r="AT258" i="1"/>
  <c r="AX260" i="1"/>
  <c r="AH274" i="1"/>
  <c r="BE257" i="1"/>
  <c r="BE265" i="1"/>
  <c r="AX269" i="1"/>
  <c r="S18" i="10"/>
  <c r="K18" i="10"/>
  <c r="S14" i="10"/>
  <c r="K14" i="10"/>
  <c r="C14" i="10"/>
  <c r="S10" i="10"/>
  <c r="K10" i="10"/>
  <c r="C10" i="10"/>
  <c r="U31" i="5"/>
  <c r="U83" i="5" s="1"/>
  <c r="C31" i="5"/>
  <c r="C85" i="5" s="1"/>
  <c r="K31" i="5"/>
  <c r="K78" i="5" s="1"/>
  <c r="S31" i="5"/>
  <c r="S80" i="5" s="1"/>
  <c r="AC19" i="5"/>
  <c r="AC28" i="5"/>
  <c r="AS265" i="1"/>
  <c r="AX262" i="1"/>
  <c r="AT265" i="1"/>
  <c r="AX257" i="1"/>
  <c r="AX271" i="1"/>
  <c r="BB263" i="1"/>
  <c r="AX276" i="1"/>
  <c r="AX267" i="1"/>
  <c r="T15" i="10"/>
  <c r="L15" i="10"/>
  <c r="D15" i="10"/>
  <c r="AK268" i="1"/>
  <c r="AH268" i="1"/>
  <c r="AX261" i="1"/>
  <c r="AX275" i="1"/>
  <c r="AX264" i="1"/>
  <c r="AX270" i="1"/>
  <c r="BB273" i="1"/>
  <c r="AX265" i="1"/>
  <c r="AT275" i="1"/>
  <c r="AX272" i="1"/>
  <c r="AX263" i="1"/>
  <c r="U17" i="10"/>
  <c r="E17" i="10"/>
  <c r="V16" i="10"/>
  <c r="N16" i="10"/>
  <c r="F16" i="10"/>
  <c r="V8" i="10"/>
  <c r="F8" i="10"/>
  <c r="BA269" i="1"/>
  <c r="AK261" i="1"/>
  <c r="BA274" i="1"/>
  <c r="AS258" i="1"/>
  <c r="AO268" i="1"/>
  <c r="AK263" i="1"/>
  <c r="AK272" i="1"/>
  <c r="AG278" i="1"/>
  <c r="AG264" i="1"/>
  <c r="AG257" i="1"/>
  <c r="BA260" i="1"/>
  <c r="AS260" i="1"/>
  <c r="AK266" i="1"/>
  <c r="AK275" i="1"/>
  <c r="AG258" i="1"/>
  <c r="AG267" i="1"/>
  <c r="AG276" i="1"/>
  <c r="AK269" i="1"/>
  <c r="AW266" i="1"/>
  <c r="AS276" i="1"/>
  <c r="AK270" i="1"/>
  <c r="AK279" i="1"/>
  <c r="AG262" i="1"/>
  <c r="AG271" i="1"/>
  <c r="AG280" i="1"/>
  <c r="AK265" i="1"/>
  <c r="T26" i="10"/>
  <c r="L26" i="10"/>
  <c r="D26" i="10"/>
  <c r="BA277" i="1"/>
  <c r="BA263" i="1"/>
  <c r="BA272" i="1"/>
  <c r="AW278" i="1"/>
  <c r="AW264" i="1"/>
  <c r="AT276" i="1"/>
  <c r="AH278" i="1"/>
  <c r="AT267" i="1"/>
  <c r="AT273" i="1"/>
  <c r="AH279" i="1"/>
  <c r="BA261" i="1"/>
  <c r="BA258" i="1"/>
  <c r="BA267" i="1"/>
  <c r="BA276" i="1"/>
  <c r="AW259" i="1"/>
  <c r="AW268" i="1"/>
  <c r="AP275" i="1"/>
  <c r="AT279" i="1"/>
  <c r="AH269" i="1"/>
  <c r="AT266" i="1"/>
  <c r="AH260" i="1"/>
  <c r="AH262" i="1"/>
  <c r="BA270" i="1"/>
  <c r="BA279" i="1"/>
  <c r="AW262" i="1"/>
  <c r="AW271" i="1"/>
  <c r="AW280" i="1"/>
  <c r="AP278" i="1"/>
  <c r="AH273" i="1"/>
  <c r="AT270" i="1"/>
  <c r="AH257" i="1"/>
  <c r="AT259" i="1"/>
  <c r="AH261" i="1"/>
  <c r="AH258" i="1"/>
  <c r="AT260" i="1"/>
  <c r="BA273" i="1"/>
  <c r="AW273" i="1"/>
  <c r="AG277" i="1"/>
  <c r="AW277" i="1"/>
  <c r="AS277" i="1"/>
  <c r="BA262" i="1"/>
  <c r="BA278" i="1"/>
  <c r="BA271" i="1"/>
  <c r="BA264" i="1"/>
  <c r="BA280" i="1"/>
  <c r="AW270" i="1"/>
  <c r="AW263" i="1"/>
  <c r="AW279" i="1"/>
  <c r="AW272" i="1"/>
  <c r="AS274" i="1"/>
  <c r="AO266" i="1"/>
  <c r="AK258" i="1"/>
  <c r="AK274" i="1"/>
  <c r="AK267" i="1"/>
  <c r="AK260" i="1"/>
  <c r="AK276" i="1"/>
  <c r="AG266" i="1"/>
  <c r="AG259" i="1"/>
  <c r="AG275" i="1"/>
  <c r="AG268" i="1"/>
  <c r="AP260" i="1"/>
  <c r="AW257" i="1"/>
  <c r="AG265" i="1"/>
  <c r="AT274" i="1"/>
  <c r="AH264" i="1"/>
  <c r="AT272" i="1"/>
  <c r="AH275" i="1"/>
  <c r="AT261" i="1"/>
  <c r="AT262" i="1"/>
  <c r="AT268" i="1"/>
  <c r="AP273" i="1"/>
  <c r="AH270" i="1"/>
  <c r="AH276" i="1"/>
  <c r="AH267" i="1"/>
  <c r="AZ274" i="1"/>
  <c r="AJ281" i="1"/>
  <c r="AH271" i="1"/>
  <c r="BA265" i="1"/>
  <c r="AG261" i="1"/>
  <c r="AW261" i="1"/>
  <c r="AG269" i="1"/>
  <c r="AW269" i="1"/>
  <c r="BA266" i="1"/>
  <c r="BA259" i="1"/>
  <c r="BA275" i="1"/>
  <c r="BA268" i="1"/>
  <c r="AW258" i="1"/>
  <c r="AW274" i="1"/>
  <c r="AW267" i="1"/>
  <c r="AW260" i="1"/>
  <c r="AW276" i="1"/>
  <c r="AS267" i="1"/>
  <c r="AO259" i="1"/>
  <c r="AK262" i="1"/>
  <c r="AK278" i="1"/>
  <c r="AK271" i="1"/>
  <c r="AK264" i="1"/>
  <c r="AK280" i="1"/>
  <c r="AG270" i="1"/>
  <c r="AG263" i="1"/>
  <c r="AG279" i="1"/>
  <c r="AG272" i="1"/>
  <c r="AP269" i="1"/>
  <c r="AH259" i="1"/>
  <c r="AT269" i="1"/>
  <c r="AP277" i="1"/>
  <c r="AT271" i="1"/>
  <c r="AH266" i="1"/>
  <c r="AT264" i="1"/>
  <c r="AT278" i="1"/>
  <c r="AT257" i="1"/>
  <c r="AH272" i="1"/>
  <c r="AH263" i="1"/>
  <c r="AH265" i="1"/>
  <c r="AZ271" i="1"/>
  <c r="AT263" i="1"/>
  <c r="AT277" i="1"/>
  <c r="AQ269" i="1"/>
  <c r="AZ257" i="1"/>
  <c r="AM270" i="1"/>
  <c r="AK273" i="1"/>
  <c r="AS261" i="1"/>
  <c r="AS262" i="1"/>
  <c r="AS278" i="1"/>
  <c r="AS271" i="1"/>
  <c r="AS264" i="1"/>
  <c r="AS280" i="1"/>
  <c r="AL267" i="1"/>
  <c r="AP259" i="1"/>
  <c r="AP274" i="1"/>
  <c r="AP280" i="1"/>
  <c r="AP262" i="1"/>
  <c r="AP258" i="1"/>
  <c r="AS273" i="1"/>
  <c r="AP272" i="1"/>
  <c r="AL280" i="1"/>
  <c r="AZ276" i="1"/>
  <c r="AZ258" i="1"/>
  <c r="AZ277" i="1"/>
  <c r="AZ263" i="1"/>
  <c r="AF263" i="1"/>
  <c r="AZ269" i="1"/>
  <c r="AZ278" i="1"/>
  <c r="AZ273" i="1"/>
  <c r="AZ268" i="1"/>
  <c r="AI259" i="1"/>
  <c r="AS266" i="1"/>
  <c r="AS259" i="1"/>
  <c r="AS275" i="1"/>
  <c r="AS268" i="1"/>
  <c r="AP257" i="1"/>
  <c r="AP266" i="1"/>
  <c r="AL279" i="1"/>
  <c r="AP264" i="1"/>
  <c r="AL259" i="1"/>
  <c r="AL264" i="1"/>
  <c r="AX281" i="1"/>
  <c r="AP270" i="1"/>
  <c r="AZ260" i="1"/>
  <c r="AZ261" i="1"/>
  <c r="AZ270" i="1"/>
  <c r="AZ280" i="1"/>
  <c r="AZ262" i="1"/>
  <c r="AZ259" i="1"/>
  <c r="AF274" i="1"/>
  <c r="AR281" i="1"/>
  <c r="AC28" i="9"/>
  <c r="AS269" i="1"/>
  <c r="AS270" i="1"/>
  <c r="AS263" i="1"/>
  <c r="AS279" i="1"/>
  <c r="AS272" i="1"/>
  <c r="AP268" i="1"/>
  <c r="AP265" i="1"/>
  <c r="AM281" i="1"/>
  <c r="AQ281" i="1"/>
  <c r="AL261" i="1"/>
  <c r="AP271" i="1"/>
  <c r="AP276" i="1"/>
  <c r="AP279" i="1"/>
  <c r="AP261" i="1"/>
  <c r="AN281" i="1"/>
  <c r="AZ267" i="1"/>
  <c r="AF280" i="1"/>
  <c r="AZ272" i="1"/>
  <c r="AZ264" i="1"/>
  <c r="AF265" i="1"/>
  <c r="I28" i="10"/>
  <c r="T25" i="10"/>
  <c r="AC8" i="9"/>
  <c r="AO261" i="1"/>
  <c r="AO270" i="1"/>
  <c r="AO263" i="1"/>
  <c r="AO279" i="1"/>
  <c r="AO272" i="1"/>
  <c r="AL274" i="1"/>
  <c r="AL268" i="1"/>
  <c r="AL263" i="1"/>
  <c r="AL273" i="1"/>
  <c r="AI276" i="1"/>
  <c r="AY276" i="1"/>
  <c r="BB271" i="1"/>
  <c r="BB264" i="1"/>
  <c r="BB262" i="1"/>
  <c r="BB266" i="1"/>
  <c r="AL278" i="1"/>
  <c r="AF275" i="1"/>
  <c r="AF257" i="1"/>
  <c r="AV275" i="1"/>
  <c r="AV257" i="1"/>
  <c r="AF264" i="1"/>
  <c r="AF269" i="1"/>
  <c r="AV264" i="1"/>
  <c r="AV269" i="1"/>
  <c r="AF270" i="1"/>
  <c r="AV270" i="1"/>
  <c r="AV267" i="1"/>
  <c r="AF276" i="1"/>
  <c r="AV260" i="1"/>
  <c r="AI262" i="1"/>
  <c r="AY279" i="1"/>
  <c r="AY274" i="1"/>
  <c r="AI275" i="1"/>
  <c r="AY268" i="1"/>
  <c r="E60" i="9"/>
  <c r="AC16" i="9"/>
  <c r="I16" i="10"/>
  <c r="AO258" i="1"/>
  <c r="AO274" i="1"/>
  <c r="AO267" i="1"/>
  <c r="AO260" i="1"/>
  <c r="AO276" i="1"/>
  <c r="AL258" i="1"/>
  <c r="AL266" i="1"/>
  <c r="AL270" i="1"/>
  <c r="AI260" i="1"/>
  <c r="AY260" i="1"/>
  <c r="AL269" i="1"/>
  <c r="BB274" i="1"/>
  <c r="BB267" i="1"/>
  <c r="BB280" i="1"/>
  <c r="BB265" i="1"/>
  <c r="BB259" i="1"/>
  <c r="AL276" i="1"/>
  <c r="AF259" i="1"/>
  <c r="AV259" i="1"/>
  <c r="AF271" i="1"/>
  <c r="AV271" i="1"/>
  <c r="AF272" i="1"/>
  <c r="AF277" i="1"/>
  <c r="AV272" i="1"/>
  <c r="AV277" i="1"/>
  <c r="AF258" i="1"/>
  <c r="AV265" i="1"/>
  <c r="AY269" i="1"/>
  <c r="AI268" i="1"/>
  <c r="AI274" i="1"/>
  <c r="AY271" i="1"/>
  <c r="AY264" i="1"/>
  <c r="AB23" i="9"/>
  <c r="Q28" i="10"/>
  <c r="AO269" i="1"/>
  <c r="AO262" i="1"/>
  <c r="AO278" i="1"/>
  <c r="AO271" i="1"/>
  <c r="AO264" i="1"/>
  <c r="AO280" i="1"/>
  <c r="AL260" i="1"/>
  <c r="AL265" i="1"/>
  <c r="AL257" i="1"/>
  <c r="AL272" i="1"/>
  <c r="AL277" i="1"/>
  <c r="AL275" i="1"/>
  <c r="AI258" i="1"/>
  <c r="AI267" i="1"/>
  <c r="AY258" i="1"/>
  <c r="AY267" i="1"/>
  <c r="BB277" i="1"/>
  <c r="BB270" i="1"/>
  <c r="BB260" i="1"/>
  <c r="BB257" i="1"/>
  <c r="BB275" i="1"/>
  <c r="AL262" i="1"/>
  <c r="AF266" i="1"/>
  <c r="AV266" i="1"/>
  <c r="AF278" i="1"/>
  <c r="AV278" i="1"/>
  <c r="AF279" i="1"/>
  <c r="AF261" i="1"/>
  <c r="AV279" i="1"/>
  <c r="AV261" i="1"/>
  <c r="AF267" i="1"/>
  <c r="AV276" i="1"/>
  <c r="AF260" i="1"/>
  <c r="AI277" i="1"/>
  <c r="AY275" i="1"/>
  <c r="BB261" i="1"/>
  <c r="AO265" i="1"/>
  <c r="AV274" i="1"/>
  <c r="C28" i="10"/>
  <c r="AQ250" i="1"/>
  <c r="AC250" i="1"/>
  <c r="U28" i="10"/>
  <c r="AR234" i="1"/>
  <c r="AR240" i="1"/>
  <c r="BE230" i="1"/>
  <c r="BE244" i="1"/>
  <c r="BE235" i="1"/>
  <c r="AO230" i="1"/>
  <c r="AO244" i="1"/>
  <c r="AO235" i="1"/>
  <c r="AK233" i="1"/>
  <c r="AK243" i="1"/>
  <c r="AK234" i="1"/>
  <c r="AR228" i="1"/>
  <c r="AO234" i="1"/>
  <c r="AO240" i="1"/>
  <c r="AR241" i="1"/>
  <c r="AR239" i="1"/>
  <c r="BB248" i="1"/>
  <c r="BB230" i="1"/>
  <c r="BB228" i="1"/>
  <c r="BB241" i="1"/>
  <c r="BB238" i="1"/>
  <c r="BB231" i="1"/>
  <c r="BB247" i="1"/>
  <c r="AH245" i="1"/>
  <c r="AU244" i="1"/>
  <c r="BB236" i="1"/>
  <c r="AU246" i="1"/>
  <c r="AU232" i="1"/>
  <c r="AU234" i="1"/>
  <c r="AK241" i="1"/>
  <c r="BE234" i="1"/>
  <c r="AU236" i="1"/>
  <c r="AK228" i="1"/>
  <c r="BE240" i="1"/>
  <c r="BE233" i="1"/>
  <c r="AO245" i="1"/>
  <c r="AU247" i="1"/>
  <c r="AU233" i="1"/>
  <c r="AK244" i="1"/>
  <c r="Q60" i="8"/>
  <c r="F11" i="10"/>
  <c r="AR229" i="1"/>
  <c r="AR238" i="1"/>
  <c r="AR233" i="1"/>
  <c r="BE232" i="1"/>
  <c r="BE246" i="1"/>
  <c r="BE237" i="1"/>
  <c r="AO232" i="1"/>
  <c r="AO246" i="1"/>
  <c r="AO237" i="1"/>
  <c r="AK231" i="1"/>
  <c r="AK249" i="1"/>
  <c r="AK236" i="1"/>
  <c r="AR227" i="1"/>
  <c r="AO229" i="1"/>
  <c r="AR243" i="1"/>
  <c r="AR246" i="1"/>
  <c r="BB232" i="1"/>
  <c r="BB229" i="1"/>
  <c r="BB245" i="1"/>
  <c r="BB242" i="1"/>
  <c r="BB235" i="1"/>
  <c r="AU242" i="1"/>
  <c r="AU228" i="1"/>
  <c r="AU230" i="1"/>
  <c r="AK248" i="1"/>
  <c r="AU229" i="1"/>
  <c r="AK232" i="1"/>
  <c r="BE229" i="1"/>
  <c r="AO227" i="1"/>
  <c r="BE247" i="1"/>
  <c r="BE227" i="1"/>
  <c r="AO243" i="1"/>
  <c r="Y60" i="8"/>
  <c r="U24" i="10"/>
  <c r="M28" i="10"/>
  <c r="N19" i="10"/>
  <c r="AR232" i="1"/>
  <c r="AR231" i="1"/>
  <c r="AR249" i="1"/>
  <c r="BE248" i="1"/>
  <c r="BE239" i="1"/>
  <c r="BE226" i="1"/>
  <c r="AO248" i="1"/>
  <c r="AO239" i="1"/>
  <c r="AO226" i="1"/>
  <c r="AK247" i="1"/>
  <c r="AK238" i="1"/>
  <c r="AK229" i="1"/>
  <c r="AR230" i="1"/>
  <c r="AO231" i="1"/>
  <c r="AR226" i="1"/>
  <c r="BB233" i="1"/>
  <c r="BB249" i="1"/>
  <c r="BB246" i="1"/>
  <c r="BB239" i="1"/>
  <c r="AU226" i="1"/>
  <c r="AU241" i="1"/>
  <c r="AK239" i="1"/>
  <c r="BE245" i="1"/>
  <c r="AO247" i="1"/>
  <c r="AU227" i="1"/>
  <c r="AK242" i="1"/>
  <c r="BE231" i="1"/>
  <c r="AU231" i="1"/>
  <c r="AU238" i="1"/>
  <c r="AR242" i="1"/>
  <c r="AK235" i="1"/>
  <c r="AU249" i="1"/>
  <c r="BE213" i="1"/>
  <c r="BE202" i="1"/>
  <c r="BA213" i="1"/>
  <c r="AW197" i="1"/>
  <c r="AS208" i="1"/>
  <c r="AO196" i="1"/>
  <c r="AK203" i="1"/>
  <c r="AM205" i="1"/>
  <c r="AM206" i="1"/>
  <c r="AK202" i="1"/>
  <c r="AK216" i="1"/>
  <c r="AO208" i="1"/>
  <c r="AS200" i="1"/>
  <c r="AS218" i="1"/>
  <c r="AW210" i="1"/>
  <c r="BA202" i="1"/>
  <c r="BA216" i="1"/>
  <c r="BE208" i="1"/>
  <c r="AM204" i="1"/>
  <c r="AK199" i="1"/>
  <c r="AO197" i="1"/>
  <c r="AS214" i="1"/>
  <c r="BA205" i="1"/>
  <c r="BE203" i="1"/>
  <c r="AH207" i="1"/>
  <c r="AH201" i="1"/>
  <c r="AH217" i="1"/>
  <c r="AH199" i="1"/>
  <c r="BE218" i="1"/>
  <c r="AS197" i="1"/>
  <c r="AK205" i="1"/>
  <c r="BE214" i="1"/>
  <c r="AW206" i="1"/>
  <c r="AS195" i="1"/>
  <c r="AK214" i="1"/>
  <c r="BA217" i="1"/>
  <c r="AO198" i="1"/>
  <c r="BA198" i="1"/>
  <c r="AO209" i="1"/>
  <c r="AW213" i="1"/>
  <c r="AW195" i="1"/>
  <c r="BE205" i="1"/>
  <c r="E28" i="10"/>
  <c r="BE216" i="1"/>
  <c r="BA204" i="1"/>
  <c r="AW211" i="1"/>
  <c r="AW200" i="1"/>
  <c r="AS211" i="1"/>
  <c r="AO195" i="1"/>
  <c r="AK210" i="1"/>
  <c r="AM200" i="1"/>
  <c r="AM210" i="1"/>
  <c r="AK218" i="1"/>
  <c r="AO210" i="1"/>
  <c r="AO201" i="1"/>
  <c r="AS216" i="1"/>
  <c r="AW208" i="1"/>
  <c r="AW199" i="1"/>
  <c r="BA218" i="1"/>
  <c r="BE210" i="1"/>
  <c r="BE201" i="1"/>
  <c r="AM199" i="1"/>
  <c r="AM208" i="1"/>
  <c r="AK208" i="1"/>
  <c r="AS199" i="1"/>
  <c r="AW216" i="1"/>
  <c r="BA214" i="1"/>
  <c r="BE204" i="1"/>
  <c r="AZ219" i="1"/>
  <c r="AH197" i="1"/>
  <c r="AH198" i="1"/>
  <c r="AH208" i="1"/>
  <c r="AH215" i="1"/>
  <c r="AH216" i="1"/>
  <c r="AM217" i="1"/>
  <c r="AM207" i="1"/>
  <c r="BA195" i="1"/>
  <c r="AS203" i="1"/>
  <c r="BA196" i="1"/>
  <c r="AW212" i="1"/>
  <c r="AO204" i="1"/>
  <c r="AK201" i="1"/>
  <c r="AW209" i="1"/>
  <c r="AK217" i="1"/>
  <c r="AW204" i="1"/>
  <c r="BE206" i="1"/>
  <c r="AK215" i="1"/>
  <c r="AS196" i="1"/>
  <c r="BA211" i="1"/>
  <c r="AH206" i="1"/>
  <c r="BE212" i="1"/>
  <c r="AM201" i="1"/>
  <c r="AS217" i="1"/>
  <c r="BE196" i="1"/>
  <c r="BA203" i="1"/>
  <c r="AW218" i="1"/>
  <c r="AS206" i="1"/>
  <c r="AO213" i="1"/>
  <c r="AO202" i="1"/>
  <c r="AK213" i="1"/>
  <c r="AM216" i="1"/>
  <c r="AM195" i="1"/>
  <c r="AM213" i="1"/>
  <c r="AM198" i="1"/>
  <c r="AM214" i="1"/>
  <c r="AK207" i="1"/>
  <c r="AO199" i="1"/>
  <c r="AO217" i="1"/>
  <c r="AS209" i="1"/>
  <c r="AW201" i="1"/>
  <c r="AW215" i="1"/>
  <c r="BA207" i="1"/>
  <c r="BE199" i="1"/>
  <c r="BE217" i="1"/>
  <c r="AM197" i="1"/>
  <c r="AK197" i="1"/>
  <c r="AO214" i="1"/>
  <c r="AS204" i="1"/>
  <c r="AW202" i="1"/>
  <c r="BA215" i="1"/>
  <c r="BE209" i="1"/>
  <c r="AH213" i="1"/>
  <c r="AH218" i="1"/>
  <c r="AH214" i="1"/>
  <c r="AH205" i="1"/>
  <c r="BA201" i="1"/>
  <c r="AO203" i="1"/>
  <c r="BA206" i="1"/>
  <c r="AS198" i="1"/>
  <c r="AO218" i="1"/>
  <c r="BE197" i="1"/>
  <c r="AS201" i="1"/>
  <c r="AS215" i="1"/>
  <c r="AW207" i="1"/>
  <c r="AO207" i="1"/>
  <c r="AK211" i="1"/>
  <c r="AH195" i="1"/>
  <c r="AM215" i="1"/>
  <c r="AH203" i="1"/>
  <c r="AH196" i="1"/>
  <c r="AC188" i="1"/>
  <c r="Y31" i="5"/>
  <c r="Y72" i="5" s="1"/>
  <c r="AZ174" i="1"/>
  <c r="BD170" i="1"/>
  <c r="AR188" i="1"/>
  <c r="AZ180" i="1"/>
  <c r="AZ164" i="1"/>
  <c r="AH186" i="1"/>
  <c r="AH169" i="1"/>
  <c r="AH168" i="1"/>
  <c r="AH171" i="1"/>
  <c r="AH172" i="1"/>
  <c r="AH170" i="1"/>
  <c r="BD179" i="1"/>
  <c r="AK169" i="1"/>
  <c r="AS169" i="1"/>
  <c r="AW168" i="1"/>
  <c r="AK179" i="1"/>
  <c r="AK184" i="1"/>
  <c r="AO169" i="1"/>
  <c r="AW185" i="1"/>
  <c r="AZ181" i="1"/>
  <c r="AZ177" i="1"/>
  <c r="AZ183" i="1"/>
  <c r="AO183" i="1"/>
  <c r="AW167" i="1"/>
  <c r="AK165" i="1"/>
  <c r="AW173" i="1"/>
  <c r="AO172" i="1"/>
  <c r="AW183" i="1"/>
  <c r="AZ185" i="1"/>
  <c r="AZ175" i="1"/>
  <c r="AZ170" i="1"/>
  <c r="BD166" i="1"/>
  <c r="AZ176" i="1"/>
  <c r="BD184" i="1"/>
  <c r="AH164" i="1"/>
  <c r="AH165" i="1"/>
  <c r="AH183" i="1"/>
  <c r="AH167" i="1"/>
  <c r="AH182" i="1"/>
  <c r="AH166" i="1"/>
  <c r="AZ187" i="1"/>
  <c r="AK171" i="1"/>
  <c r="AK176" i="1"/>
  <c r="AS187" i="1"/>
  <c r="AK186" i="1"/>
  <c r="AK168" i="1"/>
  <c r="AS184" i="1"/>
  <c r="AW176" i="1"/>
  <c r="AZ169" i="1"/>
  <c r="AZ167" i="1"/>
  <c r="AK182" i="1"/>
  <c r="AO165" i="1"/>
  <c r="AH185" i="1"/>
  <c r="AO175" i="1"/>
  <c r="AK175" i="1"/>
  <c r="AO181" i="1"/>
  <c r="AO164" i="1"/>
  <c r="AY188" i="1"/>
  <c r="AZ182" i="1"/>
  <c r="AZ166" i="1"/>
  <c r="AZ172" i="1"/>
  <c r="AH181" i="1"/>
  <c r="AH184" i="1"/>
  <c r="AH179" i="1"/>
  <c r="AH177" i="1"/>
  <c r="AH178" i="1"/>
  <c r="AZ179" i="1"/>
  <c r="AK178" i="1"/>
  <c r="AO179" i="1"/>
  <c r="AS178" i="1"/>
  <c r="AK170" i="1"/>
  <c r="AS179" i="1"/>
  <c r="AK173" i="1"/>
  <c r="AS175" i="1"/>
  <c r="AK183" i="1"/>
  <c r="AS181" i="1"/>
  <c r="AK166" i="1"/>
  <c r="AS164" i="1"/>
  <c r="AK167" i="1"/>
  <c r="AK181" i="1"/>
  <c r="AK172" i="1"/>
  <c r="G31" i="5"/>
  <c r="G87" i="5" s="1"/>
  <c r="O31" i="5"/>
  <c r="O79" i="5" s="1"/>
  <c r="W31" i="5"/>
  <c r="W85" i="5" s="1"/>
  <c r="AC27" i="5"/>
  <c r="X31" i="5"/>
  <c r="X81" i="5" s="1"/>
  <c r="BE157" i="1"/>
  <c r="AM157" i="1"/>
  <c r="AK157" i="1"/>
  <c r="AR134" i="1"/>
  <c r="BB157" i="1"/>
  <c r="AR146" i="1"/>
  <c r="AR141" i="1"/>
  <c r="W8" i="10"/>
  <c r="AR138" i="1"/>
  <c r="M9" i="10"/>
  <c r="AB28" i="5"/>
  <c r="AM126" i="1"/>
  <c r="AU126" i="1"/>
  <c r="BA118" i="1"/>
  <c r="AX126" i="1"/>
  <c r="BA110" i="1"/>
  <c r="AF106" i="1"/>
  <c r="AF126" i="1" s="1"/>
  <c r="AW78" i="1"/>
  <c r="AW94" i="1"/>
  <c r="AS93" i="1"/>
  <c r="AP87" i="1"/>
  <c r="AL79" i="1"/>
  <c r="AL88" i="1"/>
  <c r="AI89" i="1"/>
  <c r="AI73" i="1"/>
  <c r="AX95" i="1"/>
  <c r="AI71" i="1"/>
  <c r="AI74" i="1"/>
  <c r="AI91" i="1"/>
  <c r="AI85" i="1"/>
  <c r="BD78" i="1"/>
  <c r="BD75" i="1"/>
  <c r="BD73" i="1"/>
  <c r="BD89" i="1"/>
  <c r="AZ82" i="1"/>
  <c r="AZ83" i="1"/>
  <c r="AZ76" i="1"/>
  <c r="AZ94" i="1"/>
  <c r="AK95" i="1"/>
  <c r="AI79" i="1"/>
  <c r="AW88" i="1"/>
  <c r="AP82" i="1"/>
  <c r="AL89" i="1"/>
  <c r="AS71" i="1"/>
  <c r="AW92" i="1"/>
  <c r="AP92" i="1"/>
  <c r="AP73" i="1"/>
  <c r="AL82" i="1"/>
  <c r="AZ74" i="1"/>
  <c r="AP84" i="1"/>
  <c r="AL84" i="1"/>
  <c r="AL80" i="1"/>
  <c r="AL90" i="1"/>
  <c r="AP91" i="1"/>
  <c r="AZ73" i="1"/>
  <c r="BD79" i="1"/>
  <c r="AW75" i="1"/>
  <c r="AS84" i="1"/>
  <c r="AS80" i="1"/>
  <c r="AS74" i="1"/>
  <c r="AS79" i="1"/>
  <c r="BD74" i="1"/>
  <c r="AW87" i="1"/>
  <c r="U8" i="10"/>
  <c r="AW77" i="1"/>
  <c r="AW93" i="1"/>
  <c r="AP71" i="1"/>
  <c r="AP86" i="1"/>
  <c r="AL78" i="1"/>
  <c r="AI82" i="1"/>
  <c r="AI80" i="1"/>
  <c r="AI75" i="1"/>
  <c r="AI78" i="1"/>
  <c r="AI92" i="1"/>
  <c r="BD83" i="1"/>
  <c r="BD80" i="1"/>
  <c r="BD77" i="1"/>
  <c r="BD93" i="1"/>
  <c r="AZ91" i="1"/>
  <c r="AZ87" i="1"/>
  <c r="AZ85" i="1"/>
  <c r="BB95" i="1"/>
  <c r="AW82" i="1"/>
  <c r="AS83" i="1"/>
  <c r="AP81" i="1"/>
  <c r="AL85" i="1"/>
  <c r="AS94" i="1"/>
  <c r="BC95" i="1"/>
  <c r="AW81" i="1"/>
  <c r="AP89" i="1"/>
  <c r="AL81" i="1"/>
  <c r="AS86" i="1"/>
  <c r="AP72" i="1"/>
  <c r="AL91" i="1"/>
  <c r="BD76" i="1"/>
  <c r="AP94" i="1"/>
  <c r="AL72" i="1"/>
  <c r="AP90" i="1"/>
  <c r="AL75" i="1"/>
  <c r="AL83" i="1"/>
  <c r="AS91" i="1"/>
  <c r="AW91" i="1"/>
  <c r="AW80" i="1"/>
  <c r="AZ80" i="1"/>
  <c r="AS88" i="1"/>
  <c r="AS90" i="1"/>
  <c r="AW84" i="1"/>
  <c r="AS77" i="1"/>
  <c r="AP79" i="1"/>
  <c r="AP88" i="1"/>
  <c r="AL87" i="1"/>
  <c r="AI72" i="1"/>
  <c r="AI83" i="1"/>
  <c r="AI86" i="1"/>
  <c r="AI77" i="1"/>
  <c r="AI93" i="1"/>
  <c r="BD88" i="1"/>
  <c r="BD86" i="1"/>
  <c r="BD81" i="1"/>
  <c r="AZ75" i="1"/>
  <c r="AZ71" i="1"/>
  <c r="AZ90" i="1"/>
  <c r="AZ86" i="1"/>
  <c r="AW73" i="1"/>
  <c r="AS78" i="1"/>
  <c r="AP77" i="1"/>
  <c r="AL74" i="1"/>
  <c r="AS73" i="1"/>
  <c r="AW79" i="1"/>
  <c r="AS92" i="1"/>
  <c r="AP85" i="1"/>
  <c r="AL77" i="1"/>
  <c r="AS81" i="1"/>
  <c r="AL76" i="1"/>
  <c r="AP80" i="1"/>
  <c r="AP83" i="1"/>
  <c r="AP76" i="1"/>
  <c r="AI76" i="1"/>
  <c r="AZ88" i="1"/>
  <c r="AS76" i="1"/>
  <c r="AS72" i="1"/>
  <c r="AW86" i="1"/>
  <c r="AS75" i="1"/>
  <c r="AZ81" i="1"/>
  <c r="C26" i="10"/>
  <c r="AC26" i="9"/>
  <c r="D21" i="10"/>
  <c r="AB21" i="9"/>
  <c r="D17" i="10"/>
  <c r="AB17" i="9"/>
  <c r="D13" i="10"/>
  <c r="AB13" i="9"/>
  <c r="AC12" i="9"/>
  <c r="M12" i="10"/>
  <c r="E24" i="10"/>
  <c r="V11" i="10"/>
  <c r="N15" i="10"/>
  <c r="V19" i="10"/>
  <c r="V23" i="10"/>
  <c r="F27" i="10"/>
  <c r="Q31" i="5"/>
  <c r="Q85" i="5" s="1"/>
  <c r="AG51" i="1"/>
  <c r="AK50" i="1"/>
  <c r="AG61" i="1"/>
  <c r="AZ58" i="1"/>
  <c r="AZ47" i="1"/>
  <c r="AZ45" i="1"/>
  <c r="AZ51" i="1"/>
  <c r="AZ57" i="1"/>
  <c r="AZ55" i="1"/>
  <c r="AZ62" i="1"/>
  <c r="AZ61" i="1"/>
  <c r="AZ52" i="1"/>
  <c r="AZ56" i="1"/>
  <c r="AZ53" i="1"/>
  <c r="AZ48" i="1"/>
  <c r="AZ41" i="1"/>
  <c r="AZ59" i="1"/>
  <c r="AZ44" i="1"/>
  <c r="AZ54" i="1"/>
  <c r="AZ50" i="1"/>
  <c r="AZ49" i="1"/>
  <c r="BC61" i="1"/>
  <c r="BC59" i="1"/>
  <c r="BC40" i="1"/>
  <c r="BC52" i="1"/>
  <c r="BC41" i="1"/>
  <c r="BC58" i="1"/>
  <c r="BC45" i="1"/>
  <c r="BC62" i="1"/>
  <c r="BC55" i="1"/>
  <c r="BC48" i="1"/>
  <c r="BC60" i="1"/>
  <c r="BC42" i="1"/>
  <c r="BC57" i="1"/>
  <c r="BC46" i="1"/>
  <c r="BC51" i="1"/>
  <c r="BC47" i="1"/>
  <c r="BC56" i="1"/>
  <c r="BC50" i="1"/>
  <c r="BC54" i="1"/>
  <c r="E20" i="10"/>
  <c r="E8" i="10"/>
  <c r="AK54" i="1"/>
  <c r="AK51" i="1"/>
  <c r="AK63" i="1"/>
  <c r="AK45" i="1"/>
  <c r="AK46" i="1"/>
  <c r="AK57" i="1"/>
  <c r="AK40" i="1"/>
  <c r="AK52" i="1"/>
  <c r="AK62" i="1"/>
  <c r="AK61" i="1"/>
  <c r="AK41" i="1"/>
  <c r="AK53" i="1"/>
  <c r="AK59" i="1"/>
  <c r="AK44" i="1"/>
  <c r="AK49" i="1"/>
  <c r="AK58" i="1"/>
  <c r="AK55" i="1"/>
  <c r="AC24" i="9"/>
  <c r="C22" i="10"/>
  <c r="AC22" i="9"/>
  <c r="AC18" i="9"/>
  <c r="C18" i="10"/>
  <c r="AB9" i="9"/>
  <c r="M8" i="10"/>
  <c r="M31" i="5"/>
  <c r="M88" i="5" s="1"/>
  <c r="I31" i="5"/>
  <c r="I92" i="5" s="1"/>
  <c r="I10" i="10"/>
  <c r="E12" i="10"/>
  <c r="M16" i="10"/>
  <c r="U20" i="10"/>
  <c r="M24" i="10"/>
  <c r="F15" i="10"/>
  <c r="N23" i="10"/>
  <c r="N27" i="10"/>
  <c r="E31" i="5"/>
  <c r="E83" i="5" s="1"/>
  <c r="AK47" i="1"/>
  <c r="AG58" i="1"/>
  <c r="AT56" i="1"/>
  <c r="AT63" i="1"/>
  <c r="AT51" i="1"/>
  <c r="AT47" i="1"/>
  <c r="AT53" i="1"/>
  <c r="AT49" i="1"/>
  <c r="AT60" i="1"/>
  <c r="AT40" i="1"/>
  <c r="AT41" i="1"/>
  <c r="AT54" i="1"/>
  <c r="AT58" i="1"/>
  <c r="AT45" i="1"/>
  <c r="AT50" i="1"/>
  <c r="AT43" i="1"/>
  <c r="AT55" i="1"/>
  <c r="AT46" i="1"/>
  <c r="AW56" i="1"/>
  <c r="AW42" i="1"/>
  <c r="AW60" i="1"/>
  <c r="AW43" i="1"/>
  <c r="AW48" i="1"/>
  <c r="AW47" i="1"/>
  <c r="AW50" i="1"/>
  <c r="AW57" i="1"/>
  <c r="AW54" i="1"/>
  <c r="AW51" i="1"/>
  <c r="AW63" i="1"/>
  <c r="AW45" i="1"/>
  <c r="AW46" i="1"/>
  <c r="AW40" i="1"/>
  <c r="AW52" i="1"/>
  <c r="AW62" i="1"/>
  <c r="AW61" i="1"/>
  <c r="AW41" i="1"/>
  <c r="U16" i="10"/>
  <c r="AG54" i="1"/>
  <c r="AG59" i="1"/>
  <c r="AG63" i="1"/>
  <c r="AG57" i="1"/>
  <c r="AG41" i="1"/>
  <c r="AG48" i="1"/>
  <c r="AG50" i="1"/>
  <c r="AG62" i="1"/>
  <c r="AG47" i="1"/>
  <c r="AG53" i="1"/>
  <c r="AG60" i="1"/>
  <c r="AG44" i="1"/>
  <c r="AG42" i="1"/>
  <c r="AG46" i="1"/>
  <c r="AG49" i="1"/>
  <c r="AG56" i="1"/>
  <c r="AG40" i="1"/>
  <c r="AG55" i="1"/>
  <c r="B19" i="10"/>
  <c r="AB19" i="9"/>
  <c r="AB25" i="9"/>
  <c r="AC20" i="9"/>
  <c r="AC10" i="9"/>
  <c r="U12" i="10"/>
  <c r="E16" i="10"/>
  <c r="M20" i="10"/>
  <c r="N11" i="10"/>
  <c r="V15" i="10"/>
  <c r="F19" i="10"/>
  <c r="F23" i="10"/>
  <c r="V27" i="10"/>
  <c r="AK42" i="1"/>
  <c r="AK48" i="1"/>
  <c r="AG52" i="1"/>
  <c r="AC14" i="9"/>
  <c r="AQ55" i="1"/>
  <c r="AQ48" i="1"/>
  <c r="AQ45" i="1"/>
  <c r="AQ60" i="1"/>
  <c r="AQ43" i="1"/>
  <c r="AQ57" i="1"/>
  <c r="AQ40" i="1"/>
  <c r="AQ61" i="1"/>
  <c r="AQ41" i="1"/>
  <c r="AQ50" i="1"/>
  <c r="AQ51" i="1"/>
  <c r="AQ42" i="1"/>
  <c r="AQ53" i="1"/>
  <c r="AQ58" i="1"/>
  <c r="AQ46" i="1"/>
  <c r="AB27" i="9"/>
  <c r="D25" i="10"/>
  <c r="AX64" i="1"/>
  <c r="AB26" i="9"/>
  <c r="AB22" i="9"/>
  <c r="B25" i="10"/>
  <c r="Z21" i="10"/>
  <c r="R21" i="10"/>
  <c r="J21" i="10"/>
  <c r="Z17" i="10"/>
  <c r="R17" i="10"/>
  <c r="J17" i="10"/>
  <c r="O23" i="10"/>
  <c r="W15" i="10"/>
  <c r="G15" i="10"/>
  <c r="T14" i="10"/>
  <c r="L14" i="10"/>
  <c r="D14" i="10"/>
  <c r="B20" i="10"/>
  <c r="AA27" i="10"/>
  <c r="W27" i="10"/>
  <c r="S27" i="10"/>
  <c r="O27" i="10"/>
  <c r="K27" i="10"/>
  <c r="G27" i="10"/>
  <c r="C27" i="10"/>
  <c r="X26" i="10"/>
  <c r="P26" i="10"/>
  <c r="H26" i="10"/>
  <c r="U25" i="10"/>
  <c r="M25" i="10"/>
  <c r="E25" i="10"/>
  <c r="Z24" i="10"/>
  <c r="R24" i="10"/>
  <c r="J24" i="10"/>
  <c r="Z31" i="5"/>
  <c r="Z86" i="5" s="1"/>
  <c r="J31" i="5"/>
  <c r="J81" i="5" s="1"/>
  <c r="T31" i="5"/>
  <c r="T85" i="5" s="1"/>
  <c r="V20" i="10"/>
  <c r="V24" i="10"/>
  <c r="N24" i="10"/>
  <c r="X25" i="10"/>
  <c r="P25" i="10"/>
  <c r="Z11" i="10"/>
  <c r="R11" i="10"/>
  <c r="J11" i="10"/>
  <c r="B11" i="10"/>
  <c r="Z15" i="10"/>
  <c r="B15" i="10"/>
  <c r="AA23" i="10"/>
  <c r="W23" i="10"/>
  <c r="S23" i="10"/>
  <c r="K23" i="10"/>
  <c r="C23" i="10"/>
  <c r="X22" i="10"/>
  <c r="T22" i="10"/>
  <c r="L22" i="10"/>
  <c r="H22" i="10"/>
  <c r="D22" i="10"/>
  <c r="U21" i="10"/>
  <c r="Z20" i="10"/>
  <c r="R20" i="10"/>
  <c r="J20" i="10"/>
  <c r="AA19" i="10"/>
  <c r="W19" i="10"/>
  <c r="O19" i="10"/>
  <c r="K19" i="10"/>
  <c r="G19" i="10"/>
  <c r="T18" i="10"/>
  <c r="P18" i="10"/>
  <c r="L18" i="10"/>
  <c r="H18" i="10"/>
  <c r="D18" i="10"/>
  <c r="M17" i="10"/>
  <c r="AA15" i="10"/>
  <c r="S15" i="10"/>
  <c r="O15" i="10"/>
  <c r="K15" i="10"/>
  <c r="C15" i="10"/>
  <c r="U13" i="10"/>
  <c r="M13" i="10"/>
  <c r="E13" i="10"/>
  <c r="V12" i="10"/>
  <c r="R12" i="10"/>
  <c r="N12" i="10"/>
  <c r="J12" i="10"/>
  <c r="F12" i="10"/>
  <c r="W11" i="10"/>
  <c r="S11" i="10"/>
  <c r="O11" i="10"/>
  <c r="G11" i="10"/>
  <c r="X10" i="10"/>
  <c r="T10" i="10"/>
  <c r="D10" i="10"/>
  <c r="U9" i="10"/>
  <c r="E9" i="10"/>
  <c r="N8" i="10"/>
  <c r="AC9" i="5"/>
  <c r="G10" i="10"/>
  <c r="O10" i="10"/>
  <c r="W10" i="10"/>
  <c r="AC11" i="5"/>
  <c r="C12" i="10"/>
  <c r="K12" i="10"/>
  <c r="S12" i="10"/>
  <c r="AA12" i="10"/>
  <c r="AC13" i="5"/>
  <c r="Q13" i="10"/>
  <c r="G14" i="10"/>
  <c r="O14" i="10"/>
  <c r="W14" i="10"/>
  <c r="AC15" i="5"/>
  <c r="C16" i="10"/>
  <c r="K16" i="10"/>
  <c r="S16" i="10"/>
  <c r="AA16" i="10"/>
  <c r="AC17" i="5"/>
  <c r="G18" i="10"/>
  <c r="O18" i="10"/>
  <c r="W18" i="10"/>
  <c r="C20" i="10"/>
  <c r="K20" i="10"/>
  <c r="S20" i="10"/>
  <c r="AA20" i="10"/>
  <c r="G22" i="10"/>
  <c r="O22" i="10"/>
  <c r="W22" i="10"/>
  <c r="AC23" i="5"/>
  <c r="C24" i="10"/>
  <c r="S24" i="10"/>
  <c r="AC25" i="5"/>
  <c r="O26" i="10"/>
  <c r="L9" i="10"/>
  <c r="D9" i="10"/>
  <c r="AU33" i="1"/>
  <c r="AT19" i="1"/>
  <c r="AT11" i="1"/>
  <c r="AT16" i="1"/>
  <c r="AT21" i="1"/>
  <c r="AT17" i="1"/>
  <c r="AT10" i="1"/>
  <c r="AT28" i="1"/>
  <c r="AT14" i="1"/>
  <c r="AT20" i="1"/>
  <c r="AT26" i="1"/>
  <c r="AT22" i="1"/>
  <c r="AT18" i="1"/>
  <c r="AT9" i="1"/>
  <c r="AT25" i="1"/>
  <c r="AT23" i="1"/>
  <c r="AT12" i="1"/>
  <c r="AB18" i="5"/>
  <c r="B31" i="5"/>
  <c r="B76" i="5" s="1"/>
  <c r="F20" i="10"/>
  <c r="F31" i="5"/>
  <c r="F90" i="5" s="1"/>
  <c r="H21" i="10"/>
  <c r="H31" i="5"/>
  <c r="H79" i="5" s="1"/>
  <c r="AB24" i="5"/>
  <c r="F24" i="10"/>
  <c r="H25" i="10"/>
  <c r="AT31" i="1"/>
  <c r="AP10" i="1"/>
  <c r="AH33" i="1"/>
  <c r="AY33" i="1"/>
  <c r="AP12" i="1"/>
  <c r="AP19" i="1"/>
  <c r="AP28" i="1"/>
  <c r="AP25" i="1"/>
  <c r="AP29" i="1"/>
  <c r="AP11" i="1"/>
  <c r="AP30" i="1"/>
  <c r="AP27" i="1"/>
  <c r="AP14" i="1"/>
  <c r="AP15" i="1"/>
  <c r="AP22" i="1"/>
  <c r="AP24" i="1"/>
  <c r="AP13" i="1"/>
  <c r="AP31" i="1"/>
  <c r="N20" i="10"/>
  <c r="N31" i="5"/>
  <c r="N84" i="5" s="1"/>
  <c r="P21" i="10"/>
  <c r="P31" i="5"/>
  <c r="P85" i="5" s="1"/>
  <c r="AP32" i="1"/>
  <c r="AP16" i="1"/>
  <c r="AI33" i="1"/>
  <c r="V31" i="5"/>
  <c r="V87" i="5" s="1"/>
  <c r="AP9" i="1"/>
  <c r="BE33" i="1"/>
  <c r="AV33" i="1"/>
  <c r="AP26" i="1"/>
  <c r="AG30" i="1"/>
  <c r="AG11" i="1"/>
  <c r="AG20" i="1"/>
  <c r="AG18" i="1"/>
  <c r="AG15" i="1"/>
  <c r="AG10" i="1"/>
  <c r="AG14" i="1"/>
  <c r="AG26" i="1"/>
  <c r="AG17" i="1"/>
  <c r="AG31" i="1"/>
  <c r="AG12" i="1"/>
  <c r="AG16" i="1"/>
  <c r="AG24" i="1"/>
  <c r="AG28" i="1"/>
  <c r="AG29" i="1"/>
  <c r="AG21" i="1"/>
  <c r="AG27" i="1"/>
  <c r="AG23" i="1"/>
  <c r="AG13" i="1"/>
  <c r="AG32" i="1"/>
  <c r="AG22" i="1"/>
  <c r="AG9" i="1"/>
  <c r="AG25" i="1"/>
  <c r="AZ24" i="1"/>
  <c r="AZ9" i="1"/>
  <c r="AZ12" i="1"/>
  <c r="AZ23" i="1"/>
  <c r="AZ29" i="1"/>
  <c r="AZ27" i="1"/>
  <c r="AZ32" i="1"/>
  <c r="AZ14" i="1"/>
  <c r="AZ11" i="1"/>
  <c r="AZ17" i="1"/>
  <c r="AZ13" i="1"/>
  <c r="AZ22" i="1"/>
  <c r="AZ26" i="1"/>
  <c r="AZ18" i="1"/>
  <c r="AZ31" i="1"/>
  <c r="AZ10" i="1"/>
  <c r="AZ28" i="1"/>
  <c r="AZ19" i="1"/>
  <c r="AZ15" i="1"/>
  <c r="AZ30" i="1"/>
  <c r="R31" i="5"/>
  <c r="R83" i="5" s="1"/>
  <c r="X21" i="10"/>
  <c r="AB26" i="5"/>
  <c r="AN33" i="1"/>
  <c r="AT27" i="1"/>
  <c r="AP20" i="1"/>
  <c r="D31" i="5"/>
  <c r="D87" i="5" s="1"/>
  <c r="L31" i="5"/>
  <c r="L89" i="5" s="1"/>
  <c r="BC33" i="1"/>
  <c r="AT13" i="1"/>
  <c r="AT24" i="1"/>
  <c r="AT15" i="1"/>
  <c r="AT30" i="1"/>
  <c r="AW11" i="1"/>
  <c r="AW28" i="1"/>
  <c r="AW31" i="1"/>
  <c r="AW32" i="1"/>
  <c r="AW27" i="1"/>
  <c r="AW24" i="1"/>
  <c r="AW12" i="1"/>
  <c r="AW19" i="1"/>
  <c r="AW22" i="1"/>
  <c r="AW26" i="1"/>
  <c r="AW9" i="1"/>
  <c r="AW13" i="1"/>
  <c r="AW23" i="1"/>
  <c r="AW14" i="1"/>
  <c r="AW25" i="1"/>
  <c r="AW29" i="1"/>
  <c r="AW15" i="1"/>
  <c r="I17" i="10"/>
  <c r="P10" i="10"/>
  <c r="AB10" i="5"/>
  <c r="L31" i="8"/>
  <c r="L72" i="8" s="1"/>
  <c r="L10" i="10"/>
  <c r="Q31" i="8"/>
  <c r="Q81" i="8" s="1"/>
  <c r="Q9" i="10"/>
  <c r="Y9" i="10"/>
  <c r="Y17" i="10"/>
  <c r="AC21" i="5"/>
  <c r="I21" i="10"/>
  <c r="Y21" i="10"/>
  <c r="R8" i="10"/>
  <c r="J8" i="10"/>
  <c r="AJ11" i="1"/>
  <c r="AJ30" i="1"/>
  <c r="AJ28" i="1"/>
  <c r="AJ22" i="1"/>
  <c r="AJ29" i="1"/>
  <c r="AJ32" i="1"/>
  <c r="AJ21" i="1"/>
  <c r="AJ13" i="1"/>
  <c r="AJ19" i="1"/>
  <c r="AJ12" i="1"/>
  <c r="AJ14" i="1"/>
  <c r="AJ23" i="1"/>
  <c r="AJ20" i="1"/>
  <c r="AB12" i="5"/>
  <c r="AB14" i="5"/>
  <c r="AC17" i="8"/>
  <c r="AB8" i="5"/>
  <c r="AB20" i="5"/>
  <c r="AB22" i="5"/>
  <c r="BD33" i="1"/>
  <c r="T23" i="10"/>
  <c r="L23" i="10"/>
  <c r="D23" i="10"/>
  <c r="T19" i="10"/>
  <c r="L19" i="10"/>
  <c r="D19" i="10"/>
  <c r="V17" i="10"/>
  <c r="N17" i="10"/>
  <c r="F17" i="10"/>
  <c r="AA8" i="10"/>
  <c r="S8" i="10"/>
  <c r="K8" i="10"/>
  <c r="C8" i="10"/>
  <c r="AB16" i="5"/>
  <c r="AE532" i="1"/>
  <c r="AE594" i="1" s="1"/>
  <c r="AE656" i="1" s="1"/>
  <c r="AE718" i="1" s="1"/>
  <c r="AE780" i="1" s="1"/>
  <c r="AE842" i="1" s="1"/>
  <c r="AE904" i="1" s="1"/>
  <c r="C13" i="11"/>
  <c r="C11" i="11"/>
  <c r="C34" i="11"/>
  <c r="C14" i="11"/>
  <c r="Q74" i="8"/>
  <c r="Q80" i="8"/>
  <c r="Q85" i="8"/>
  <c r="Q93" i="8"/>
  <c r="Q92" i="8"/>
  <c r="AC33" i="1"/>
  <c r="BG9" i="1" s="1"/>
  <c r="E14" i="11"/>
  <c r="BG237" i="1"/>
  <c r="BG227" i="1"/>
  <c r="BG228" i="1"/>
  <c r="BG247" i="1"/>
  <c r="BG232" i="1"/>
  <c r="BG249" i="1"/>
  <c r="BG242" i="1"/>
  <c r="BG244" i="1"/>
  <c r="BG230" i="1"/>
  <c r="BG245" i="1"/>
  <c r="BG229" i="1"/>
  <c r="BG234" i="1"/>
  <c r="BG240" i="1"/>
  <c r="BG238" i="1"/>
  <c r="BG226" i="1"/>
  <c r="BG239" i="1"/>
  <c r="BG243" i="1"/>
  <c r="BG241" i="1"/>
  <c r="AG476" i="1"/>
  <c r="AG494" i="1"/>
  <c r="AG474" i="1"/>
  <c r="AG479" i="1"/>
  <c r="AG495" i="1"/>
  <c r="AG496" i="1"/>
  <c r="AG492" i="1"/>
  <c r="AG481" i="1"/>
  <c r="AG484" i="1"/>
  <c r="AG497" i="1"/>
  <c r="AG485" i="1"/>
  <c r="AG477" i="1"/>
  <c r="AG491" i="1"/>
  <c r="AG493" i="1"/>
  <c r="AG483" i="1"/>
  <c r="AG480" i="1"/>
  <c r="AG475" i="1"/>
  <c r="AG489" i="1"/>
  <c r="AG486" i="1"/>
  <c r="AG490" i="1"/>
  <c r="AG482" i="1"/>
  <c r="AG487" i="1"/>
  <c r="AG488" i="1"/>
  <c r="AK474" i="1"/>
  <c r="AK480" i="1"/>
  <c r="AK493" i="1"/>
  <c r="AK495" i="1"/>
  <c r="AK488" i="1"/>
  <c r="AK486" i="1"/>
  <c r="AK477" i="1"/>
  <c r="AK494" i="1"/>
  <c r="AK479" i="1"/>
  <c r="AK476" i="1"/>
  <c r="AK484" i="1"/>
  <c r="AK481" i="1"/>
  <c r="AK489" i="1"/>
  <c r="AK496" i="1"/>
  <c r="AK478" i="1"/>
  <c r="AK491" i="1"/>
  <c r="AK492" i="1"/>
  <c r="AK487" i="1"/>
  <c r="AK483" i="1"/>
  <c r="AK475" i="1"/>
  <c r="AK490" i="1"/>
  <c r="AK497" i="1"/>
  <c r="AK485" i="1"/>
  <c r="AK482" i="1"/>
  <c r="AO491" i="1"/>
  <c r="AO493" i="1"/>
  <c r="AO482" i="1"/>
  <c r="AO494" i="1"/>
  <c r="AO484" i="1"/>
  <c r="AO477" i="1"/>
  <c r="AO496" i="1"/>
  <c r="AO485" i="1"/>
  <c r="AO487" i="1"/>
  <c r="AO475" i="1"/>
  <c r="AO480" i="1"/>
  <c r="AO495" i="1"/>
  <c r="AO483" i="1"/>
  <c r="AO492" i="1"/>
  <c r="AO474" i="1"/>
  <c r="AO479" i="1"/>
  <c r="AO486" i="1"/>
  <c r="AO488" i="1"/>
  <c r="AO489" i="1"/>
  <c r="AO481" i="1"/>
  <c r="AO497" i="1"/>
  <c r="AO478" i="1"/>
  <c r="AO490" i="1"/>
  <c r="AO476" i="1"/>
  <c r="AS485" i="1"/>
  <c r="AS480" i="1"/>
  <c r="AS482" i="1"/>
  <c r="AS488" i="1"/>
  <c r="AS492" i="1"/>
  <c r="AS489" i="1"/>
  <c r="AS474" i="1"/>
  <c r="AS494" i="1"/>
  <c r="AS493" i="1"/>
  <c r="AS475" i="1"/>
  <c r="AS479" i="1"/>
  <c r="AS484" i="1"/>
  <c r="AS476" i="1"/>
  <c r="AS477" i="1"/>
  <c r="AS490" i="1"/>
  <c r="AS483" i="1"/>
  <c r="AS496" i="1"/>
  <c r="AS478" i="1"/>
  <c r="AS491" i="1"/>
  <c r="AS497" i="1"/>
  <c r="AS487" i="1"/>
  <c r="AS481" i="1"/>
  <c r="AS486" i="1"/>
  <c r="AS495" i="1"/>
  <c r="AW494" i="1"/>
  <c r="AW490" i="1"/>
  <c r="AW476" i="1"/>
  <c r="AW481" i="1"/>
  <c r="AW488" i="1"/>
  <c r="AW491" i="1"/>
  <c r="AW497" i="1"/>
  <c r="AW474" i="1"/>
  <c r="AW479" i="1"/>
  <c r="AW495" i="1"/>
  <c r="AW492" i="1"/>
  <c r="AW485" i="1"/>
  <c r="AW486" i="1"/>
  <c r="AW480" i="1"/>
  <c r="AW496" i="1"/>
  <c r="AW482" i="1"/>
  <c r="AW475" i="1"/>
  <c r="AW487" i="1"/>
  <c r="AW484" i="1"/>
  <c r="AW477" i="1"/>
  <c r="AW493" i="1"/>
  <c r="AW478" i="1"/>
  <c r="AW483" i="1"/>
  <c r="AW489" i="1"/>
  <c r="BA480" i="1"/>
  <c r="BA478" i="1"/>
  <c r="BA475" i="1"/>
  <c r="BA492" i="1"/>
  <c r="BA485" i="1"/>
  <c r="BA490" i="1"/>
  <c r="BA496" i="1"/>
  <c r="BA474" i="1"/>
  <c r="BA497" i="1"/>
  <c r="BA495" i="1"/>
  <c r="BA488" i="1"/>
  <c r="BA483" i="1"/>
  <c r="BA484" i="1"/>
  <c r="BA482" i="1"/>
  <c r="BA494" i="1"/>
  <c r="BA487" i="1"/>
  <c r="BA493" i="1"/>
  <c r="BA489" i="1"/>
  <c r="BA481" i="1"/>
  <c r="BA486" i="1"/>
  <c r="BA491" i="1"/>
  <c r="BA479" i="1"/>
  <c r="BA476" i="1"/>
  <c r="BE493" i="1"/>
  <c r="BE495" i="1"/>
  <c r="BE486" i="1"/>
  <c r="BE490" i="1"/>
  <c r="BE484" i="1"/>
  <c r="BE477" i="1"/>
  <c r="BE491" i="1"/>
  <c r="BE487" i="1"/>
  <c r="BE485" i="1"/>
  <c r="BE483" i="1"/>
  <c r="BE479" i="1"/>
  <c r="BE480" i="1"/>
  <c r="BE488" i="1"/>
  <c r="BE489" i="1"/>
  <c r="BE492" i="1"/>
  <c r="BE478" i="1"/>
  <c r="BE475" i="1"/>
  <c r="BE482" i="1"/>
  <c r="BE474" i="1"/>
  <c r="BE497" i="1"/>
  <c r="BE494" i="1"/>
  <c r="BE476" i="1"/>
  <c r="BE481" i="1"/>
  <c r="BE496" i="1"/>
  <c r="AC529" i="1"/>
  <c r="BG505" i="1" s="1"/>
  <c r="AI555" i="1"/>
  <c r="AI541" i="1"/>
  <c r="AI537" i="1"/>
  <c r="AI559" i="1"/>
  <c r="AI551" i="1"/>
  <c r="AI538" i="1"/>
  <c r="AI542" i="1"/>
  <c r="AI540" i="1"/>
  <c r="AI545" i="1"/>
  <c r="AI550" i="1"/>
  <c r="AI556" i="1"/>
  <c r="AI539" i="1"/>
  <c r="AI557" i="1"/>
  <c r="AI553" i="1"/>
  <c r="AI554" i="1"/>
  <c r="AI558" i="1"/>
  <c r="AI536" i="1"/>
  <c r="AI543" i="1"/>
  <c r="AI549" i="1"/>
  <c r="AI546" i="1"/>
  <c r="AI544" i="1"/>
  <c r="AI552" i="1"/>
  <c r="AI548" i="1"/>
  <c r="AI547" i="1"/>
  <c r="AM556" i="1"/>
  <c r="AM548" i="1"/>
  <c r="AM553" i="1"/>
  <c r="AM550" i="1"/>
  <c r="AM559" i="1"/>
  <c r="AM551" i="1"/>
  <c r="AM547" i="1"/>
  <c r="AM552" i="1"/>
  <c r="AM539" i="1"/>
  <c r="AM558" i="1"/>
  <c r="AM554" i="1"/>
  <c r="AM537" i="1"/>
  <c r="AM542" i="1"/>
  <c r="AM543" i="1"/>
  <c r="AM541" i="1"/>
  <c r="AM538" i="1"/>
  <c r="AM557" i="1"/>
  <c r="AM549" i="1"/>
  <c r="AM536" i="1"/>
  <c r="AM545" i="1"/>
  <c r="AM546" i="1"/>
  <c r="AM555" i="1"/>
  <c r="AM544" i="1"/>
  <c r="AM540" i="1"/>
  <c r="AQ539" i="1"/>
  <c r="AQ545" i="1"/>
  <c r="AQ544" i="1"/>
  <c r="AQ540" i="1"/>
  <c r="AQ556" i="1"/>
  <c r="AQ558" i="1"/>
  <c r="AQ548" i="1"/>
  <c r="AQ551" i="1"/>
  <c r="AQ557" i="1"/>
  <c r="AQ555" i="1"/>
  <c r="AQ549" i="1"/>
  <c r="AQ554" i="1"/>
  <c r="AQ541" i="1"/>
  <c r="AQ538" i="1"/>
  <c r="AQ542" i="1"/>
  <c r="AQ550" i="1"/>
  <c r="AQ559" i="1"/>
  <c r="AQ546" i="1"/>
  <c r="AQ552" i="1"/>
  <c r="AQ547" i="1"/>
  <c r="AQ543" i="1"/>
  <c r="AQ537" i="1"/>
  <c r="AQ536" i="1"/>
  <c r="AQ553" i="1"/>
  <c r="AU551" i="1"/>
  <c r="AU548" i="1"/>
  <c r="AU556" i="1"/>
  <c r="AU549" i="1"/>
  <c r="AU538" i="1"/>
  <c r="AU540" i="1"/>
  <c r="AU557" i="1"/>
  <c r="AU552" i="1"/>
  <c r="AU547" i="1"/>
  <c r="AU536" i="1"/>
  <c r="AU555" i="1"/>
  <c r="AU550" i="1"/>
  <c r="AU559" i="1"/>
  <c r="AU558" i="1"/>
  <c r="AU539" i="1"/>
  <c r="AU543" i="1"/>
  <c r="AU546" i="1"/>
  <c r="AU545" i="1"/>
  <c r="AU542" i="1"/>
  <c r="AU544" i="1"/>
  <c r="AU541" i="1"/>
  <c r="AU537" i="1"/>
  <c r="AU553" i="1"/>
  <c r="AU554" i="1"/>
  <c r="AY557" i="1"/>
  <c r="AY551" i="1"/>
  <c r="AY540" i="1"/>
  <c r="AY541" i="1"/>
  <c r="AY556" i="1"/>
  <c r="AY558" i="1"/>
  <c r="AY546" i="1"/>
  <c r="AY542" i="1"/>
  <c r="AY547" i="1"/>
  <c r="AY555" i="1"/>
  <c r="AY552" i="1"/>
  <c r="AY545" i="1"/>
  <c r="AY549" i="1"/>
  <c r="AY559" i="1"/>
  <c r="AY550" i="1"/>
  <c r="AY537" i="1"/>
  <c r="AY553" i="1"/>
  <c r="AY544" i="1"/>
  <c r="AY536" i="1"/>
  <c r="AY543" i="1"/>
  <c r="AY554" i="1"/>
  <c r="AY548" i="1"/>
  <c r="AY539" i="1"/>
  <c r="AY538" i="1"/>
  <c r="BC549" i="1"/>
  <c r="BC551" i="1"/>
  <c r="BC539" i="1"/>
  <c r="BC555" i="1"/>
  <c r="BC548" i="1"/>
  <c r="BC553" i="1"/>
  <c r="BC547" i="1"/>
  <c r="BC542" i="1"/>
  <c r="BC538" i="1"/>
  <c r="BC550" i="1"/>
  <c r="BC540" i="1"/>
  <c r="BC552" i="1"/>
  <c r="BC536" i="1"/>
  <c r="BC556" i="1"/>
  <c r="BC545" i="1"/>
  <c r="BC558" i="1"/>
  <c r="BC537" i="1"/>
  <c r="BC546" i="1"/>
  <c r="BC541" i="1"/>
  <c r="BC544" i="1"/>
  <c r="BC557" i="1"/>
  <c r="BC543" i="1"/>
  <c r="BC559" i="1"/>
  <c r="BC554" i="1"/>
  <c r="AO610" i="1"/>
  <c r="AO598" i="1"/>
  <c r="AO615" i="1"/>
  <c r="AO616" i="1"/>
  <c r="AO599" i="1"/>
  <c r="AO617" i="1"/>
  <c r="AO600" i="1"/>
  <c r="AO614" i="1"/>
  <c r="AO603" i="1"/>
  <c r="AO608" i="1"/>
  <c r="AO602" i="1"/>
  <c r="AO601" i="1"/>
  <c r="AO620" i="1"/>
  <c r="AO609" i="1"/>
  <c r="AO604" i="1"/>
  <c r="AO618" i="1"/>
  <c r="AO606" i="1"/>
  <c r="AO605" i="1"/>
  <c r="AO611" i="1"/>
  <c r="AO612" i="1"/>
  <c r="AO621" i="1"/>
  <c r="AO607" i="1"/>
  <c r="BA613" i="1"/>
  <c r="BA618" i="1"/>
  <c r="BA599" i="1"/>
  <c r="BA605" i="1"/>
  <c r="BA614" i="1"/>
  <c r="BA615" i="1"/>
  <c r="BA608" i="1"/>
  <c r="BA606" i="1"/>
  <c r="BA602" i="1"/>
  <c r="BA609" i="1"/>
  <c r="BA610" i="1"/>
  <c r="BA601" i="1"/>
  <c r="BA598" i="1"/>
  <c r="BA619" i="1"/>
  <c r="BA607" i="1"/>
  <c r="BA603" i="1"/>
  <c r="BA611" i="1"/>
  <c r="BA617" i="1"/>
  <c r="BA612" i="1"/>
  <c r="BA600" i="1"/>
  <c r="BA604" i="1"/>
  <c r="BA621" i="1"/>
  <c r="BA616" i="1"/>
  <c r="AL943" i="1"/>
  <c r="AL955" i="1"/>
  <c r="AL949" i="1"/>
  <c r="AL952" i="1"/>
  <c r="AL957" i="1"/>
  <c r="AL948" i="1"/>
  <c r="AL953" i="1"/>
  <c r="AL950" i="1"/>
  <c r="AL945" i="1"/>
  <c r="AL939" i="1"/>
  <c r="AL956" i="1"/>
  <c r="AL961" i="1"/>
  <c r="AL951" i="1"/>
  <c r="AL959" i="1"/>
  <c r="AL942" i="1"/>
  <c r="AL944" i="1"/>
  <c r="AL941" i="1"/>
  <c r="AL958" i="1"/>
  <c r="AL960" i="1"/>
  <c r="AL947" i="1"/>
  <c r="AL940" i="1"/>
  <c r="AL962" i="1"/>
  <c r="AL954" i="1"/>
  <c r="AL946" i="1"/>
  <c r="BB943" i="1"/>
  <c r="BB945" i="1"/>
  <c r="BB948" i="1"/>
  <c r="BB961" i="1"/>
  <c r="BB956" i="1"/>
  <c r="BB952" i="1"/>
  <c r="BB942" i="1"/>
  <c r="BB953" i="1"/>
  <c r="BB951" i="1"/>
  <c r="BB957" i="1"/>
  <c r="BB960" i="1"/>
  <c r="BB949" i="1"/>
  <c r="BB962" i="1"/>
  <c r="BB959" i="1"/>
  <c r="BB946" i="1"/>
  <c r="BB941" i="1"/>
  <c r="BB939" i="1"/>
  <c r="BB954" i="1"/>
  <c r="BB940" i="1"/>
  <c r="BB950" i="1"/>
  <c r="BB958" i="1"/>
  <c r="BB944" i="1"/>
  <c r="BB955" i="1"/>
  <c r="BB947" i="1"/>
  <c r="B62" i="9"/>
  <c r="AB30" i="9"/>
  <c r="AB10" i="9"/>
  <c r="B31" i="9"/>
  <c r="B82" i="9" s="1"/>
  <c r="R62" i="9"/>
  <c r="F62" i="9"/>
  <c r="S61" i="9"/>
  <c r="O61" i="9"/>
  <c r="C61" i="9"/>
  <c r="AC29" i="9"/>
  <c r="P60" i="9"/>
  <c r="H60" i="9"/>
  <c r="AC25" i="9"/>
  <c r="AC23" i="9"/>
  <c r="AC21" i="9"/>
  <c r="AB20" i="9"/>
  <c r="AC19" i="9"/>
  <c r="AC17" i="9"/>
  <c r="AB16" i="9"/>
  <c r="AC15" i="9"/>
  <c r="AC13" i="9"/>
  <c r="AB12" i="9"/>
  <c r="Z31" i="9"/>
  <c r="Z86" i="9" s="1"/>
  <c r="N31" i="9"/>
  <c r="N78" i="9" s="1"/>
  <c r="AA31" i="9"/>
  <c r="AA73" i="9" s="1"/>
  <c r="W31" i="9"/>
  <c r="W73" i="9" s="1"/>
  <c r="K31" i="9"/>
  <c r="K73" i="9" s="1"/>
  <c r="X31" i="9"/>
  <c r="X72" i="9" s="1"/>
  <c r="L31" i="9"/>
  <c r="L72" i="9" s="1"/>
  <c r="Y31" i="9"/>
  <c r="Y91" i="9" s="1"/>
  <c r="M31" i="9"/>
  <c r="M76" i="9" s="1"/>
  <c r="AB30" i="8"/>
  <c r="B62" i="8"/>
  <c r="B30" i="10"/>
  <c r="B62" i="10" s="1"/>
  <c r="B18" i="10"/>
  <c r="AB18" i="8"/>
  <c r="Z30" i="10"/>
  <c r="Z62" i="10" s="1"/>
  <c r="Z62" i="8"/>
  <c r="N62" i="8"/>
  <c r="N30" i="10"/>
  <c r="N62" i="10" s="1"/>
  <c r="AA29" i="10"/>
  <c r="AA61" i="8"/>
  <c r="W61" i="8"/>
  <c r="W29" i="10"/>
  <c r="K61" i="8"/>
  <c r="K29" i="10"/>
  <c r="X28" i="10"/>
  <c r="X60" i="8"/>
  <c r="L28" i="10"/>
  <c r="L60" i="8"/>
  <c r="H28" i="10"/>
  <c r="H60" i="8"/>
  <c r="U27" i="10"/>
  <c r="I27" i="10"/>
  <c r="V26" i="10"/>
  <c r="J26" i="10"/>
  <c r="W25" i="10"/>
  <c r="K25" i="10"/>
  <c r="C25" i="10"/>
  <c r="AC25" i="8"/>
  <c r="P24" i="10"/>
  <c r="H24" i="10"/>
  <c r="U23" i="10"/>
  <c r="I23" i="10"/>
  <c r="V22" i="10"/>
  <c r="J22" i="10"/>
  <c r="W21" i="10"/>
  <c r="K21" i="10"/>
  <c r="G21" i="10"/>
  <c r="T20" i="10"/>
  <c r="H20" i="10"/>
  <c r="U19" i="10"/>
  <c r="I19" i="10"/>
  <c r="V18" i="10"/>
  <c r="J18" i="10"/>
  <c r="W17" i="10"/>
  <c r="K17" i="10"/>
  <c r="X16" i="10"/>
  <c r="L16" i="10"/>
  <c r="Y15" i="10"/>
  <c r="M15" i="10"/>
  <c r="Z14" i="10"/>
  <c r="R14" i="10"/>
  <c r="J14" i="10"/>
  <c r="W13" i="10"/>
  <c r="K13" i="10"/>
  <c r="C13" i="10"/>
  <c r="AC13" i="8"/>
  <c r="P12" i="10"/>
  <c r="H12" i="10"/>
  <c r="U11" i="10"/>
  <c r="I11" i="10"/>
  <c r="V10" i="10"/>
  <c r="V31" i="8"/>
  <c r="V90" i="8" s="1"/>
  <c r="J10" i="10"/>
  <c r="J31" i="8"/>
  <c r="J90" i="8" s="1"/>
  <c r="W9" i="10"/>
  <c r="O9" i="10"/>
  <c r="O31" i="8"/>
  <c r="O85" i="8" s="1"/>
  <c r="G31" i="8"/>
  <c r="G93" i="8" s="1"/>
  <c r="G9" i="10"/>
  <c r="T8" i="10"/>
  <c r="T31" i="8"/>
  <c r="T80" i="8" s="1"/>
  <c r="H8" i="10"/>
  <c r="H31" i="8"/>
  <c r="H92" i="8" s="1"/>
  <c r="Y7" i="10"/>
  <c r="Y31" i="8"/>
  <c r="Y75" i="8" s="1"/>
  <c r="I7" i="10"/>
  <c r="AZ644" i="1"/>
  <c r="AZ636" i="1"/>
  <c r="AZ649" i="1"/>
  <c r="AZ642" i="1"/>
  <c r="AZ629" i="1"/>
  <c r="AZ632" i="1"/>
  <c r="AZ648" i="1"/>
  <c r="AZ652" i="1"/>
  <c r="AZ633" i="1"/>
  <c r="AZ647" i="1"/>
  <c r="AZ635" i="1"/>
  <c r="AZ630" i="1"/>
  <c r="AZ650" i="1"/>
  <c r="AZ639" i="1"/>
  <c r="AZ643" i="1"/>
  <c r="AZ638" i="1"/>
  <c r="AZ634" i="1"/>
  <c r="AZ645" i="1"/>
  <c r="AZ651" i="1"/>
  <c r="AZ631" i="1"/>
  <c r="AZ641" i="1"/>
  <c r="AZ646" i="1"/>
  <c r="AZ637" i="1"/>
  <c r="AZ640" i="1"/>
  <c r="AN641" i="1"/>
  <c r="AN633" i="1"/>
  <c r="AN645" i="1"/>
  <c r="AN647" i="1"/>
  <c r="AN640" i="1"/>
  <c r="AN634" i="1"/>
  <c r="AN644" i="1"/>
  <c r="AN650" i="1"/>
  <c r="AN638" i="1"/>
  <c r="AN652" i="1"/>
  <c r="AN629" i="1"/>
  <c r="AN649" i="1"/>
  <c r="AN635" i="1"/>
  <c r="AN646" i="1"/>
  <c r="AN639" i="1"/>
  <c r="AN642" i="1"/>
  <c r="AN648" i="1"/>
  <c r="AN636" i="1"/>
  <c r="AN630" i="1"/>
  <c r="AN637" i="1"/>
  <c r="AN643" i="1"/>
  <c r="AN651" i="1"/>
  <c r="AN631" i="1"/>
  <c r="AN632" i="1"/>
  <c r="BG824" i="1"/>
  <c r="BG820" i="1"/>
  <c r="BG815" i="1"/>
  <c r="BG831" i="1"/>
  <c r="I31" i="8"/>
  <c r="I87" i="8" s="1"/>
  <c r="W31" i="8"/>
  <c r="W84" i="8" s="1"/>
  <c r="AO619" i="1"/>
  <c r="AO613" i="1"/>
  <c r="AS611" i="1"/>
  <c r="AS606" i="1"/>
  <c r="AS599" i="1"/>
  <c r="AS605" i="1"/>
  <c r="AS603" i="1"/>
  <c r="AS620" i="1"/>
  <c r="AS602" i="1"/>
  <c r="AS609" i="1"/>
  <c r="AS615" i="1"/>
  <c r="AS619" i="1"/>
  <c r="AS614" i="1"/>
  <c r="AS621" i="1"/>
  <c r="AS612" i="1"/>
  <c r="AS600" i="1"/>
  <c r="AS607" i="1"/>
  <c r="AS601" i="1"/>
  <c r="AS617" i="1"/>
  <c r="AS613" i="1"/>
  <c r="AS618" i="1"/>
  <c r="AS608" i="1"/>
  <c r="AS604" i="1"/>
  <c r="AS610" i="1"/>
  <c r="AS598" i="1"/>
  <c r="BE598" i="1"/>
  <c r="BE614" i="1"/>
  <c r="BE599" i="1"/>
  <c r="BE620" i="1"/>
  <c r="BE603" i="1"/>
  <c r="BE617" i="1"/>
  <c r="BE604" i="1"/>
  <c r="BE610" i="1"/>
  <c r="BE619" i="1"/>
  <c r="BE612" i="1"/>
  <c r="BE609" i="1"/>
  <c r="BE607" i="1"/>
  <c r="BE608" i="1"/>
  <c r="BE611" i="1"/>
  <c r="BE613" i="1"/>
  <c r="BE615" i="1"/>
  <c r="BE616" i="1"/>
  <c r="BE602" i="1"/>
  <c r="BE601" i="1"/>
  <c r="BE605" i="1"/>
  <c r="BE600" i="1"/>
  <c r="BE621" i="1"/>
  <c r="AC932" i="1"/>
  <c r="AP943" i="1"/>
  <c r="AP954" i="1"/>
  <c r="AP959" i="1"/>
  <c r="AP952" i="1"/>
  <c r="AP950" i="1"/>
  <c r="AP948" i="1"/>
  <c r="AP941" i="1"/>
  <c r="AP939" i="1"/>
  <c r="AP945" i="1"/>
  <c r="AP961" i="1"/>
  <c r="AP944" i="1"/>
  <c r="AP942" i="1"/>
  <c r="AP940" i="1"/>
  <c r="AP949" i="1"/>
  <c r="AP946" i="1"/>
  <c r="AP951" i="1"/>
  <c r="AP956" i="1"/>
  <c r="AP953" i="1"/>
  <c r="AP960" i="1"/>
  <c r="AP957" i="1"/>
  <c r="AP958" i="1"/>
  <c r="AP962" i="1"/>
  <c r="AP947" i="1"/>
  <c r="AP955" i="1"/>
  <c r="AX941" i="1"/>
  <c r="AX946" i="1"/>
  <c r="AX952" i="1"/>
  <c r="AX949" i="1"/>
  <c r="AX945" i="1"/>
  <c r="AX950" i="1"/>
  <c r="AX955" i="1"/>
  <c r="AX954" i="1"/>
  <c r="AX960" i="1"/>
  <c r="AX959" i="1"/>
  <c r="AX951" i="1"/>
  <c r="AX943" i="1"/>
  <c r="AX944" i="1"/>
  <c r="AX947" i="1"/>
  <c r="AX940" i="1"/>
  <c r="AX948" i="1"/>
  <c r="AX961" i="1"/>
  <c r="AX958" i="1"/>
  <c r="AX953" i="1"/>
  <c r="AX956" i="1"/>
  <c r="AX962" i="1"/>
  <c r="AX957" i="1"/>
  <c r="AX939" i="1"/>
  <c r="AX942" i="1"/>
  <c r="AB18" i="9"/>
  <c r="Z62" i="9"/>
  <c r="N62" i="9"/>
  <c r="T60" i="9"/>
  <c r="L60" i="9"/>
  <c r="AC27" i="9"/>
  <c r="AC11" i="9"/>
  <c r="R31" i="9"/>
  <c r="J31" i="9"/>
  <c r="J74" i="9" s="1"/>
  <c r="O31" i="9"/>
  <c r="O73" i="9" s="1"/>
  <c r="AC9" i="9"/>
  <c r="C31" i="9"/>
  <c r="C81" i="9" s="1"/>
  <c r="P31" i="9"/>
  <c r="P92" i="9" s="1"/>
  <c r="D31" i="9"/>
  <c r="D72" i="9" s="1"/>
  <c r="AB8" i="9"/>
  <c r="Q31" i="9"/>
  <c r="Q87" i="9" s="1"/>
  <c r="E31" i="9"/>
  <c r="E87" i="9" s="1"/>
  <c r="AC7" i="9"/>
  <c r="B22" i="10"/>
  <c r="AB22" i="8"/>
  <c r="B10" i="10"/>
  <c r="AB10" i="8"/>
  <c r="R62" i="8"/>
  <c r="R30" i="10"/>
  <c r="R62" i="10" s="1"/>
  <c r="F62" i="8"/>
  <c r="F30" i="10"/>
  <c r="S61" i="8"/>
  <c r="S29" i="10"/>
  <c r="S61" i="10" s="1"/>
  <c r="G29" i="10"/>
  <c r="G61" i="10" s="1"/>
  <c r="G61" i="8"/>
  <c r="T28" i="10"/>
  <c r="T60" i="8"/>
  <c r="Y27" i="10"/>
  <c r="Q27" i="10"/>
  <c r="E27" i="10"/>
  <c r="AC27" i="8"/>
  <c r="R26" i="10"/>
  <c r="F26" i="10"/>
  <c r="S25" i="10"/>
  <c r="G25" i="10"/>
  <c r="T24" i="10"/>
  <c r="D24" i="10"/>
  <c r="AB24" i="8"/>
  <c r="Q23" i="10"/>
  <c r="Z22" i="10"/>
  <c r="R22" i="10"/>
  <c r="F22" i="10"/>
  <c r="S21" i="10"/>
  <c r="X20" i="10"/>
  <c r="L20" i="10"/>
  <c r="Y19" i="10"/>
  <c r="M19" i="10"/>
  <c r="Z18" i="10"/>
  <c r="N18" i="10"/>
  <c r="AA17" i="10"/>
  <c r="O17" i="10"/>
  <c r="C17" i="10"/>
  <c r="P16" i="10"/>
  <c r="D16" i="10"/>
  <c r="AB16" i="8"/>
  <c r="Q15" i="10"/>
  <c r="E15" i="10"/>
  <c r="AC15" i="8"/>
  <c r="N14" i="10"/>
  <c r="AA13" i="10"/>
  <c r="O13" i="10"/>
  <c r="X12" i="10"/>
  <c r="L12" i="10"/>
  <c r="D12" i="10"/>
  <c r="AB12" i="8"/>
  <c r="Q11" i="10"/>
  <c r="E11" i="10"/>
  <c r="AC11" i="8"/>
  <c r="R10" i="10"/>
  <c r="R31" i="8"/>
  <c r="R77" i="8" s="1"/>
  <c r="F10" i="10"/>
  <c r="F31" i="8"/>
  <c r="F86" i="8" s="1"/>
  <c r="S9" i="10"/>
  <c r="S31" i="8"/>
  <c r="S77" i="8" s="1"/>
  <c r="C9" i="10"/>
  <c r="C31" i="8"/>
  <c r="C81" i="8" s="1"/>
  <c r="AC9" i="8"/>
  <c r="L8" i="10"/>
  <c r="Q7" i="10"/>
  <c r="M7" i="10"/>
  <c r="M31" i="8"/>
  <c r="M84" i="8" s="1"/>
  <c r="BD645" i="1"/>
  <c r="BD650" i="1"/>
  <c r="BD649" i="1"/>
  <c r="BD631" i="1"/>
  <c r="BD633" i="1"/>
  <c r="BD644" i="1"/>
  <c r="BD646" i="1"/>
  <c r="BD642" i="1"/>
  <c r="BD629" i="1"/>
  <c r="BD643" i="1"/>
  <c r="BD652" i="1"/>
  <c r="BD640" i="1"/>
  <c r="BD651" i="1"/>
  <c r="BD639" i="1"/>
  <c r="BD635" i="1"/>
  <c r="BD632" i="1"/>
  <c r="BD636" i="1"/>
  <c r="BD638" i="1"/>
  <c r="BD648" i="1"/>
  <c r="BD634" i="1"/>
  <c r="BD647" i="1"/>
  <c r="BD641" i="1"/>
  <c r="BD630" i="1"/>
  <c r="AR642" i="1"/>
  <c r="AR647" i="1"/>
  <c r="AR635" i="1"/>
  <c r="AR648" i="1"/>
  <c r="AR637" i="1"/>
  <c r="AR630" i="1"/>
  <c r="AR646" i="1"/>
  <c r="AR643" i="1"/>
  <c r="AR631" i="1"/>
  <c r="AR645" i="1"/>
  <c r="AR652" i="1"/>
  <c r="AR636" i="1"/>
  <c r="AR641" i="1"/>
  <c r="AR640" i="1"/>
  <c r="AR638" i="1"/>
  <c r="AR633" i="1"/>
  <c r="AR634" i="1"/>
  <c r="AR644" i="1"/>
  <c r="AR649" i="1"/>
  <c r="AR651" i="1"/>
  <c r="AR639" i="1"/>
  <c r="AR629" i="1"/>
  <c r="AJ640" i="1"/>
  <c r="AJ651" i="1"/>
  <c r="AJ632" i="1"/>
  <c r="AJ630" i="1"/>
  <c r="AJ648" i="1"/>
  <c r="AJ634" i="1"/>
  <c r="AJ636" i="1"/>
  <c r="AJ631" i="1"/>
  <c r="AJ644" i="1"/>
  <c r="AJ637" i="1"/>
  <c r="AJ645" i="1"/>
  <c r="AJ638" i="1"/>
  <c r="AJ643" i="1"/>
  <c r="AJ647" i="1"/>
  <c r="AJ650" i="1"/>
  <c r="AJ633" i="1"/>
  <c r="AJ652" i="1"/>
  <c r="AJ629" i="1"/>
  <c r="AJ635" i="1"/>
  <c r="AJ639" i="1"/>
  <c r="AJ641" i="1"/>
  <c r="AJ642" i="1"/>
  <c r="AJ649" i="1"/>
  <c r="AJ646" i="1"/>
  <c r="V74" i="8"/>
  <c r="BG817" i="1"/>
  <c r="BG826" i="1"/>
  <c r="H72" i="8"/>
  <c r="BE606" i="1"/>
  <c r="BE618" i="1"/>
  <c r="BD637" i="1"/>
  <c r="AG598" i="1"/>
  <c r="AG620" i="1"/>
  <c r="AG621" i="1"/>
  <c r="AG607" i="1"/>
  <c r="AG615" i="1"/>
  <c r="AG603" i="1"/>
  <c r="AG606" i="1"/>
  <c r="AG618" i="1"/>
  <c r="AG611" i="1"/>
  <c r="AG599" i="1"/>
  <c r="AG614" i="1"/>
  <c r="AG610" i="1"/>
  <c r="AG601" i="1"/>
  <c r="AG613" i="1"/>
  <c r="AG604" i="1"/>
  <c r="AG612" i="1"/>
  <c r="AG605" i="1"/>
  <c r="AG617" i="1"/>
  <c r="AG602" i="1"/>
  <c r="AG600" i="1"/>
  <c r="AG608" i="1"/>
  <c r="AG609" i="1"/>
  <c r="AG619" i="1"/>
  <c r="AK613" i="1"/>
  <c r="AK602" i="1"/>
  <c r="AK603" i="1"/>
  <c r="AK605" i="1"/>
  <c r="AK618" i="1"/>
  <c r="AK619" i="1"/>
  <c r="AK607" i="1"/>
  <c r="AK608" i="1"/>
  <c r="AK612" i="1"/>
  <c r="AK600" i="1"/>
  <c r="AK599" i="1"/>
  <c r="AK614" i="1"/>
  <c r="AK621" i="1"/>
  <c r="AK616" i="1"/>
  <c r="AK604" i="1"/>
  <c r="AK601" i="1"/>
  <c r="AK617" i="1"/>
  <c r="AK610" i="1"/>
  <c r="AK598" i="1"/>
  <c r="AK609" i="1"/>
  <c r="AK620" i="1"/>
  <c r="AK615" i="1"/>
  <c r="AK611" i="1"/>
  <c r="AK606" i="1"/>
  <c r="AW612" i="1"/>
  <c r="AW600" i="1"/>
  <c r="AW607" i="1"/>
  <c r="AW618" i="1"/>
  <c r="AW601" i="1"/>
  <c r="AW615" i="1"/>
  <c r="AW609" i="1"/>
  <c r="AW619" i="1"/>
  <c r="AW598" i="1"/>
  <c r="AW620" i="1"/>
  <c r="AW608" i="1"/>
  <c r="AW614" i="1"/>
  <c r="AW617" i="1"/>
  <c r="AW605" i="1"/>
  <c r="AW613" i="1"/>
  <c r="AW606" i="1"/>
  <c r="AW602" i="1"/>
  <c r="AW616" i="1"/>
  <c r="AW610" i="1"/>
  <c r="AW611" i="1"/>
  <c r="AW621" i="1"/>
  <c r="AW603" i="1"/>
  <c r="AW604" i="1"/>
  <c r="AW599" i="1"/>
  <c r="BG928" i="1"/>
  <c r="BG916" i="1"/>
  <c r="AH940" i="1"/>
  <c r="AH950" i="1"/>
  <c r="AH946" i="1"/>
  <c r="AH957" i="1"/>
  <c r="AH952" i="1"/>
  <c r="AH941" i="1"/>
  <c r="AH942" i="1"/>
  <c r="AH953" i="1"/>
  <c r="AH955" i="1"/>
  <c r="AH961" i="1"/>
  <c r="AH954" i="1"/>
  <c r="AH943" i="1"/>
  <c r="AH951" i="1"/>
  <c r="AH962" i="1"/>
  <c r="AH947" i="1"/>
  <c r="AH948" i="1"/>
  <c r="AH959" i="1"/>
  <c r="AH944" i="1"/>
  <c r="AH956" i="1"/>
  <c r="AH960" i="1"/>
  <c r="AH949" i="1"/>
  <c r="AH939" i="1"/>
  <c r="AH958" i="1"/>
  <c r="AH945" i="1"/>
  <c r="AT950" i="1"/>
  <c r="AT951" i="1"/>
  <c r="AT943" i="1"/>
  <c r="AT953" i="1"/>
  <c r="AT946" i="1"/>
  <c r="AT959" i="1"/>
  <c r="AT939" i="1"/>
  <c r="AT948" i="1"/>
  <c r="AT960" i="1"/>
  <c r="AT955" i="1"/>
  <c r="AT958" i="1"/>
  <c r="AT956" i="1"/>
  <c r="AT947" i="1"/>
  <c r="AT952" i="1"/>
  <c r="AT961" i="1"/>
  <c r="AT944" i="1"/>
  <c r="AT945" i="1"/>
  <c r="AT941" i="1"/>
  <c r="AT954" i="1"/>
  <c r="AT940" i="1"/>
  <c r="AT962" i="1"/>
  <c r="AT949" i="1"/>
  <c r="AT942" i="1"/>
  <c r="AT957" i="1"/>
  <c r="AC901" i="1"/>
  <c r="BG893" i="1" s="1"/>
  <c r="V62" i="9"/>
  <c r="J62" i="9"/>
  <c r="AA61" i="9"/>
  <c r="X60" i="9"/>
  <c r="D60" i="9"/>
  <c r="AB28" i="9"/>
  <c r="AB24" i="9"/>
  <c r="Z82" i="9"/>
  <c r="V31" i="9"/>
  <c r="V86" i="9" s="1"/>
  <c r="F31" i="9"/>
  <c r="F82" i="9" s="1"/>
  <c r="S31" i="9"/>
  <c r="S89" i="9" s="1"/>
  <c r="G31" i="9"/>
  <c r="G73" i="9" s="1"/>
  <c r="T31" i="9"/>
  <c r="T84" i="9" s="1"/>
  <c r="H31" i="9"/>
  <c r="H84" i="9" s="1"/>
  <c r="U31" i="9"/>
  <c r="U71" i="9" s="1"/>
  <c r="I31" i="9"/>
  <c r="B26" i="10"/>
  <c r="AB26" i="8"/>
  <c r="B14" i="10"/>
  <c r="AB14" i="8"/>
  <c r="V62" i="8"/>
  <c r="V30" i="10"/>
  <c r="J62" i="8"/>
  <c r="J30" i="10"/>
  <c r="J62" i="10" s="1"/>
  <c r="O61" i="8"/>
  <c r="O29" i="10"/>
  <c r="O61" i="10" s="1"/>
  <c r="C29" i="10"/>
  <c r="AC29" i="8"/>
  <c r="C61" i="8"/>
  <c r="P28" i="10"/>
  <c r="P60" i="8"/>
  <c r="D28" i="10"/>
  <c r="AB28" i="8"/>
  <c r="D60" i="8"/>
  <c r="M27" i="10"/>
  <c r="Z26" i="10"/>
  <c r="N26" i="10"/>
  <c r="AA25" i="10"/>
  <c r="O25" i="10"/>
  <c r="X24" i="10"/>
  <c r="L24" i="10"/>
  <c r="Y23" i="10"/>
  <c r="Y87" i="8"/>
  <c r="M23" i="10"/>
  <c r="E23" i="10"/>
  <c r="AC23" i="8"/>
  <c r="N22" i="10"/>
  <c r="AA21" i="10"/>
  <c r="O21" i="10"/>
  <c r="AC21" i="8"/>
  <c r="C21" i="10"/>
  <c r="C85" i="8"/>
  <c r="P20" i="10"/>
  <c r="AB20" i="8"/>
  <c r="D20" i="10"/>
  <c r="Q19" i="10"/>
  <c r="E19" i="10"/>
  <c r="AC19" i="8"/>
  <c r="R18" i="10"/>
  <c r="F18" i="10"/>
  <c r="S17" i="10"/>
  <c r="G17" i="10"/>
  <c r="T16" i="10"/>
  <c r="H16" i="10"/>
  <c r="H80" i="8"/>
  <c r="U15" i="10"/>
  <c r="I15" i="10"/>
  <c r="V14" i="10"/>
  <c r="F14" i="10"/>
  <c r="S13" i="10"/>
  <c r="G13" i="10"/>
  <c r="G77" i="8"/>
  <c r="T12" i="10"/>
  <c r="Y11" i="10"/>
  <c r="M11" i="10"/>
  <c r="Z10" i="10"/>
  <c r="Z31" i="8"/>
  <c r="Z94" i="8" s="1"/>
  <c r="N10" i="10"/>
  <c r="N31" i="8"/>
  <c r="N82" i="8" s="1"/>
  <c r="AA9" i="10"/>
  <c r="AA31" i="8"/>
  <c r="AA93" i="8" s="1"/>
  <c r="K9" i="10"/>
  <c r="X8" i="10"/>
  <c r="X31" i="8"/>
  <c r="X80" i="8" s="1"/>
  <c r="P8" i="10"/>
  <c r="P31" i="8"/>
  <c r="P92" i="8" s="1"/>
  <c r="D8" i="10"/>
  <c r="D31" i="8"/>
  <c r="D80" i="8" s="1"/>
  <c r="U7" i="10"/>
  <c r="U31" i="8"/>
  <c r="U75" i="8" s="1"/>
  <c r="E7" i="10"/>
  <c r="AC7" i="8"/>
  <c r="E31" i="8"/>
  <c r="E75" i="8" s="1"/>
  <c r="AV643" i="1"/>
  <c r="AV641" i="1"/>
  <c r="AV638" i="1"/>
  <c r="AV629" i="1"/>
  <c r="AV636" i="1"/>
  <c r="AV649" i="1"/>
  <c r="AV652" i="1"/>
  <c r="AV633" i="1"/>
  <c r="AV635" i="1"/>
  <c r="AV647" i="1"/>
  <c r="AV644" i="1"/>
  <c r="AV648" i="1"/>
  <c r="AV632" i="1"/>
  <c r="AV639" i="1"/>
  <c r="AV634" i="1"/>
  <c r="AV642" i="1"/>
  <c r="AV637" i="1"/>
  <c r="AV650" i="1"/>
  <c r="AV651" i="1"/>
  <c r="AV630" i="1"/>
  <c r="AV640" i="1"/>
  <c r="AV631" i="1"/>
  <c r="AV645" i="1"/>
  <c r="AF639" i="1"/>
  <c r="AF634" i="1"/>
  <c r="AF631" i="1"/>
  <c r="AF652" i="1"/>
  <c r="AF629" i="1"/>
  <c r="AF650" i="1"/>
  <c r="AF644" i="1"/>
  <c r="AF645" i="1"/>
  <c r="AF648" i="1"/>
  <c r="AF637" i="1"/>
  <c r="AF632" i="1"/>
  <c r="AF649" i="1"/>
  <c r="AF643" i="1"/>
  <c r="AF647" i="1"/>
  <c r="AF642" i="1"/>
  <c r="AF646" i="1"/>
  <c r="AF635" i="1"/>
  <c r="AF636" i="1"/>
  <c r="AF633" i="1"/>
  <c r="AF651" i="1"/>
  <c r="AF641" i="1"/>
  <c r="AF638" i="1"/>
  <c r="AF630" i="1"/>
  <c r="AB219" i="1"/>
  <c r="AB33" i="1"/>
  <c r="BF18" i="1"/>
  <c r="BG818" i="1"/>
  <c r="BG832" i="1"/>
  <c r="BG833" i="1"/>
  <c r="BG823" i="1"/>
  <c r="BG825" i="1"/>
  <c r="BG836" i="1"/>
  <c r="BG830" i="1"/>
  <c r="BG816" i="1"/>
  <c r="BG828" i="1"/>
  <c r="BG834" i="1"/>
  <c r="BG822" i="1"/>
  <c r="BG837" i="1"/>
  <c r="V82" i="8"/>
  <c r="Q91" i="8"/>
  <c r="BG821" i="1"/>
  <c r="BG829" i="1"/>
  <c r="K31" i="8"/>
  <c r="K80" i="8" s="1"/>
  <c r="BA620" i="1"/>
  <c r="AV646" i="1"/>
  <c r="BD49" i="1"/>
  <c r="BD54" i="1"/>
  <c r="BD42" i="1"/>
  <c r="BD64" i="1" s="1"/>
  <c r="AJ125" i="1"/>
  <c r="AJ123" i="1"/>
  <c r="AJ116" i="1"/>
  <c r="AJ107" i="1"/>
  <c r="AJ114" i="1"/>
  <c r="AJ109" i="1"/>
  <c r="AS23" i="1"/>
  <c r="AS20" i="1"/>
  <c r="AS21" i="1"/>
  <c r="AS14" i="1"/>
  <c r="AS30" i="1"/>
  <c r="AI63" i="1"/>
  <c r="AI53" i="1"/>
  <c r="AI48" i="1"/>
  <c r="AI61" i="1"/>
  <c r="AS60" i="1"/>
  <c r="AS55" i="1"/>
  <c r="AS63" i="1"/>
  <c r="AS62" i="1"/>
  <c r="AS47" i="1"/>
  <c r="AY60" i="1"/>
  <c r="AY62" i="1"/>
  <c r="AY42" i="1"/>
  <c r="AY50" i="1"/>
  <c r="AY47" i="1"/>
  <c r="AY63" i="1"/>
  <c r="AY48" i="1"/>
  <c r="AY49" i="1"/>
  <c r="AY59" i="1"/>
  <c r="AY43" i="1"/>
  <c r="AY56" i="1"/>
  <c r="AY54" i="1"/>
  <c r="BD87" i="1"/>
  <c r="BD90" i="1"/>
  <c r="BD84" i="1"/>
  <c r="AY61" i="1"/>
  <c r="AY40" i="1"/>
  <c r="AY55" i="1"/>
  <c r="AY45" i="1"/>
  <c r="AI41" i="1"/>
  <c r="AH154" i="1"/>
  <c r="AH156" i="1"/>
  <c r="AN154" i="1"/>
  <c r="AN152" i="1"/>
  <c r="AN149" i="1"/>
  <c r="AN134" i="1"/>
  <c r="AN138" i="1"/>
  <c r="AN155" i="1"/>
  <c r="AN150" i="1"/>
  <c r="AN145" i="1"/>
  <c r="AN135" i="1"/>
  <c r="AN136" i="1"/>
  <c r="AN140" i="1"/>
  <c r="AX133" i="1"/>
  <c r="AX152" i="1"/>
  <c r="AX139" i="1"/>
  <c r="AX144" i="1"/>
  <c r="AX145" i="1"/>
  <c r="BD134" i="1"/>
  <c r="BD151" i="1"/>
  <c r="BD135" i="1"/>
  <c r="BD152" i="1"/>
  <c r="AV200" i="1"/>
  <c r="AV199" i="1"/>
  <c r="AG214" i="1"/>
  <c r="AG216" i="1"/>
  <c r="AG217" i="1"/>
  <c r="AX399" i="1"/>
  <c r="AX383" i="1"/>
  <c r="AX401" i="1"/>
  <c r="AY46" i="1"/>
  <c r="AS46" i="1"/>
  <c r="AS64" i="1" s="1"/>
  <c r="AY41" i="1"/>
  <c r="AY58" i="1"/>
  <c r="BD133" i="1"/>
  <c r="AN153" i="1"/>
  <c r="AN92" i="1"/>
  <c r="AN89" i="1"/>
  <c r="AN95" i="1" s="1"/>
  <c r="AL169" i="1"/>
  <c r="AX184" i="1"/>
  <c r="AX188" i="1" s="1"/>
  <c r="AP186" i="1"/>
  <c r="AV226" i="1"/>
  <c r="AQ47" i="1"/>
  <c r="AV81" i="1"/>
  <c r="AV92" i="1"/>
  <c r="AV154" i="1"/>
  <c r="AV144" i="1"/>
  <c r="BA182" i="1"/>
  <c r="BA165" i="1"/>
  <c r="AL170" i="1"/>
  <c r="AI226" i="1"/>
  <c r="AI242" i="1"/>
  <c r="AI278" i="1"/>
  <c r="AI263" i="1"/>
  <c r="AY272" i="1"/>
  <c r="AI261" i="1"/>
  <c r="AY270" i="1"/>
  <c r="AY259" i="1"/>
  <c r="AV88" i="1"/>
  <c r="AL184" i="1"/>
  <c r="AY263" i="1"/>
  <c r="AI269" i="1"/>
  <c r="BC425" i="1"/>
  <c r="BC436" i="1" s="1"/>
  <c r="BA10" i="1"/>
  <c r="AK31" i="1"/>
  <c r="BA21" i="1"/>
  <c r="AK56" i="1"/>
  <c r="AF80" i="1"/>
  <c r="AF95" i="1" s="1"/>
  <c r="AI280" i="1"/>
  <c r="AY261" i="1"/>
  <c r="BB276" i="1"/>
  <c r="AY262" i="1"/>
  <c r="AV149" i="1"/>
  <c r="AJ27" i="1"/>
  <c r="AJ10" i="1"/>
  <c r="AJ33" i="1" s="1"/>
  <c r="AF58" i="1"/>
  <c r="AF51" i="1"/>
  <c r="AF40" i="1"/>
  <c r="AF55" i="1"/>
  <c r="AF43" i="1"/>
  <c r="AF59" i="1"/>
  <c r="AF62" i="1"/>
  <c r="AF63" i="1"/>
  <c r="AO119" i="1"/>
  <c r="AO110" i="1"/>
  <c r="AO126" i="1" s="1"/>
  <c r="AR121" i="1"/>
  <c r="AR126" i="1" s="1"/>
  <c r="BE119" i="1"/>
  <c r="BE102" i="1"/>
  <c r="BE126" i="1" s="1"/>
  <c r="AU269" i="1"/>
  <c r="AU272" i="1"/>
  <c r="AU279" i="1"/>
  <c r="AQ336" i="1"/>
  <c r="AQ321" i="1"/>
  <c r="AQ343" i="1" s="1"/>
  <c r="BB118" i="1"/>
  <c r="BB104" i="1"/>
  <c r="BB126" i="1" s="1"/>
  <c r="AP149" i="1"/>
  <c r="AP142" i="1"/>
  <c r="AP145" i="1"/>
  <c r="AP137" i="1"/>
  <c r="AI236" i="1"/>
  <c r="AI241" i="1"/>
  <c r="AS232" i="1"/>
  <c r="AS242" i="1"/>
  <c r="AI273" i="1"/>
  <c r="AI266" i="1"/>
  <c r="AC62" i="8"/>
  <c r="AP168" i="1"/>
  <c r="AP188" i="1" s="1"/>
  <c r="AL176" i="1"/>
  <c r="AL177" i="1"/>
  <c r="BB258" i="1"/>
  <c r="AQ62" i="1"/>
  <c r="AV74" i="1"/>
  <c r="BA164" i="1"/>
  <c r="BA183" i="1"/>
  <c r="BA166" i="1"/>
  <c r="AS235" i="1"/>
  <c r="AI244" i="1"/>
  <c r="AS226" i="1"/>
  <c r="AI257" i="1"/>
  <c r="AY266" i="1"/>
  <c r="AI271" i="1"/>
  <c r="AY280" i="1"/>
  <c r="BB278" i="1"/>
  <c r="AM418" i="1"/>
  <c r="AF454" i="1"/>
  <c r="AS244" i="1"/>
  <c r="AI230" i="1"/>
  <c r="AY278" i="1"/>
  <c r="AM434" i="1"/>
  <c r="BA16" i="1"/>
  <c r="AK28" i="1"/>
  <c r="AK33" i="1" s="1"/>
  <c r="AP435" i="1"/>
  <c r="AP436" i="1" s="1"/>
  <c r="AI232" i="1"/>
  <c r="AI272" i="1"/>
  <c r="AI279" i="1"/>
  <c r="AP144" i="1"/>
  <c r="AV233" i="1"/>
  <c r="AV156" i="1"/>
  <c r="BA20" i="1"/>
  <c r="AP138" i="1"/>
  <c r="AH57" i="1"/>
  <c r="AH50" i="1"/>
  <c r="AH64" i="1" s="1"/>
  <c r="AN60" i="1"/>
  <c r="AN47" i="1"/>
  <c r="AN40" i="1"/>
  <c r="AN51" i="1"/>
  <c r="AN57" i="1"/>
  <c r="AN44" i="1"/>
  <c r="AN43" i="1"/>
  <c r="AW89" i="1"/>
  <c r="AW83" i="1"/>
  <c r="AW95" i="1" s="1"/>
  <c r="AG119" i="1"/>
  <c r="AG110" i="1"/>
  <c r="AG126" i="1" s="1"/>
  <c r="AB61" i="8"/>
  <c r="AC405" i="1"/>
  <c r="AC498" i="1"/>
  <c r="AC622" i="1"/>
  <c r="AB560" i="1"/>
  <c r="AB343" i="1"/>
  <c r="AC436" i="1"/>
  <c r="AC591" i="1"/>
  <c r="BG577" i="1" s="1"/>
  <c r="AB498" i="1"/>
  <c r="AB901" i="1"/>
  <c r="AC312" i="1"/>
  <c r="AC219" i="1"/>
  <c r="AC560" i="1"/>
  <c r="AB591" i="1"/>
  <c r="B31" i="8"/>
  <c r="B73" i="8" s="1"/>
  <c r="AB157" i="1"/>
  <c r="BF146" i="1" s="1"/>
  <c r="AC95" i="1"/>
  <c r="AB126" i="1"/>
  <c r="AC157" i="1"/>
  <c r="BG144" i="1" s="1"/>
  <c r="AC963" i="1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B75" i="8"/>
  <c r="B94" i="8"/>
  <c r="B8" i="10"/>
  <c r="AF22" i="1"/>
  <c r="AF31" i="1"/>
  <c r="AF13" i="1"/>
  <c r="AF9" i="1"/>
  <c r="AF25" i="1"/>
  <c r="AF23" i="1"/>
  <c r="AF14" i="1"/>
  <c r="AF20" i="1"/>
  <c r="AF15" i="1"/>
  <c r="AF32" i="1"/>
  <c r="AF21" i="1"/>
  <c r="AF16" i="1"/>
  <c r="AF27" i="1"/>
  <c r="AF24" i="1"/>
  <c r="M77" i="8"/>
  <c r="M76" i="8"/>
  <c r="M86" i="8"/>
  <c r="M74" i="8"/>
  <c r="M87" i="8"/>
  <c r="M94" i="8"/>
  <c r="M88" i="8"/>
  <c r="M89" i="8"/>
  <c r="M90" i="8"/>
  <c r="M91" i="8"/>
  <c r="M79" i="8"/>
  <c r="R87" i="8"/>
  <c r="R78" i="8"/>
  <c r="K72" i="8"/>
  <c r="K83" i="8"/>
  <c r="K79" i="8"/>
  <c r="W75" i="8"/>
  <c r="W94" i="8"/>
  <c r="T82" i="8"/>
  <c r="Q87" i="8"/>
  <c r="Q76" i="8"/>
  <c r="Q89" i="8"/>
  <c r="S93" i="8"/>
  <c r="M87" i="9"/>
  <c r="B85" i="9"/>
  <c r="BD122" i="1"/>
  <c r="BD106" i="1"/>
  <c r="BD117" i="1"/>
  <c r="BD107" i="1"/>
  <c r="BD116" i="1"/>
  <c r="BD121" i="1"/>
  <c r="BD113" i="1"/>
  <c r="BD115" i="1"/>
  <c r="BD125" i="1"/>
  <c r="BD103" i="1"/>
  <c r="BD112" i="1"/>
  <c r="BD102" i="1"/>
  <c r="BD119" i="1"/>
  <c r="BD118" i="1"/>
  <c r="BD120" i="1"/>
  <c r="BD123" i="1"/>
  <c r="BD110" i="1"/>
  <c r="BD111" i="1"/>
  <c r="BD108" i="1"/>
  <c r="BD114" i="1"/>
  <c r="BD105" i="1"/>
  <c r="AM179" i="1"/>
  <c r="AM176" i="1"/>
  <c r="AM181" i="1"/>
  <c r="AM167" i="1"/>
  <c r="AM182" i="1"/>
  <c r="AM164" i="1"/>
  <c r="AM186" i="1"/>
  <c r="AM166" i="1"/>
  <c r="AM184" i="1"/>
  <c r="AM170" i="1"/>
  <c r="AQ185" i="1"/>
  <c r="AQ171" i="1"/>
  <c r="AQ187" i="1"/>
  <c r="AQ177" i="1"/>
  <c r="AQ182" i="1"/>
  <c r="AQ164" i="1"/>
  <c r="AU177" i="1"/>
  <c r="AU186" i="1"/>
  <c r="AU168" i="1"/>
  <c r="AU178" i="1"/>
  <c r="AU183" i="1"/>
  <c r="AU165" i="1"/>
  <c r="AU170" i="1"/>
  <c r="AU182" i="1"/>
  <c r="BD186" i="1"/>
  <c r="BD167" i="1"/>
  <c r="BD185" i="1"/>
  <c r="BD181" i="1"/>
  <c r="BD187" i="1"/>
  <c r="BD183" i="1"/>
  <c r="BD171" i="1"/>
  <c r="BD165" i="1"/>
  <c r="BD176" i="1"/>
  <c r="BD174" i="1"/>
  <c r="BD177" i="1"/>
  <c r="BD169" i="1"/>
  <c r="BD164" i="1"/>
  <c r="BD180" i="1"/>
  <c r="BD178" i="1"/>
  <c r="BD175" i="1"/>
  <c r="BD173" i="1"/>
  <c r="AH228" i="1"/>
  <c r="AH244" i="1"/>
  <c r="AH247" i="1"/>
  <c r="AH231" i="1"/>
  <c r="AH238" i="1"/>
  <c r="AH249" i="1"/>
  <c r="AH233" i="1"/>
  <c r="AH236" i="1"/>
  <c r="AH239" i="1"/>
  <c r="AH246" i="1"/>
  <c r="AH230" i="1"/>
  <c r="AH241" i="1"/>
  <c r="AH232" i="1"/>
  <c r="AH242" i="1"/>
  <c r="AH237" i="1"/>
  <c r="AH240" i="1"/>
  <c r="AH243" i="1"/>
  <c r="AH234" i="1"/>
  <c r="AH229" i="1"/>
  <c r="AH248" i="1"/>
  <c r="AH235" i="1"/>
  <c r="AH226" i="1"/>
  <c r="AT217" i="1"/>
  <c r="AT203" i="1"/>
  <c r="AT212" i="1"/>
  <c r="AT207" i="1"/>
  <c r="AT211" i="1"/>
  <c r="AT210" i="1"/>
  <c r="AT201" i="1"/>
  <c r="AT205" i="1"/>
  <c r="AT196" i="1"/>
  <c r="AT202" i="1"/>
  <c r="AT216" i="1"/>
  <c r="AT206" i="1"/>
  <c r="AT197" i="1"/>
  <c r="AT215" i="1"/>
  <c r="AT200" i="1"/>
  <c r="AT214" i="1"/>
  <c r="AT209" i="1"/>
  <c r="AT195" i="1"/>
  <c r="AT204" i="1"/>
  <c r="AT199" i="1"/>
  <c r="AP216" i="1"/>
  <c r="AP213" i="1"/>
  <c r="AP201" i="1"/>
  <c r="AP215" i="1"/>
  <c r="AP205" i="1"/>
  <c r="AP196" i="1"/>
  <c r="AP202" i="1"/>
  <c r="AP197" i="1"/>
  <c r="AP206" i="1"/>
  <c r="AP210" i="1"/>
  <c r="AP214" i="1"/>
  <c r="AP207" i="1"/>
  <c r="AP195" i="1"/>
  <c r="AP217" i="1"/>
  <c r="AP212" i="1"/>
  <c r="AP218" i="1"/>
  <c r="AP199" i="1"/>
  <c r="AP200" i="1"/>
  <c r="AP208" i="1"/>
  <c r="AP198" i="1"/>
  <c r="AI199" i="1"/>
  <c r="AI204" i="1"/>
  <c r="AI210" i="1"/>
  <c r="AI200" i="1"/>
  <c r="AI212" i="1"/>
  <c r="AI216" i="1"/>
  <c r="AI197" i="1"/>
  <c r="AI206" i="1"/>
  <c r="AI211" i="1"/>
  <c r="AI196" i="1"/>
  <c r="AI217" i="1"/>
  <c r="AI203" i="1"/>
  <c r="AI215" i="1"/>
  <c r="AI209" i="1"/>
  <c r="AF395" i="1"/>
  <c r="AF385" i="1"/>
  <c r="AF382" i="1"/>
  <c r="AF403" i="1"/>
  <c r="AF381" i="1"/>
  <c r="AF399" i="1"/>
  <c r="AF386" i="1"/>
  <c r="AF396" i="1"/>
  <c r="AF400" i="1"/>
  <c r="AF383" i="1"/>
  <c r="AF394" i="1"/>
  <c r="AF404" i="1"/>
  <c r="AF391" i="1"/>
  <c r="AF384" i="1"/>
  <c r="AF387" i="1"/>
  <c r="AF402" i="1"/>
  <c r="AF390" i="1"/>
  <c r="AF393" i="1"/>
  <c r="AF401" i="1"/>
  <c r="AJ403" i="1"/>
  <c r="AJ383" i="1"/>
  <c r="AJ397" i="1"/>
  <c r="AJ384" i="1"/>
  <c r="AJ395" i="1"/>
  <c r="AJ401" i="1"/>
  <c r="AJ392" i="1"/>
  <c r="AJ386" i="1"/>
  <c r="AJ404" i="1"/>
  <c r="AJ382" i="1"/>
  <c r="AJ400" i="1"/>
  <c r="AJ387" i="1"/>
  <c r="AJ396" i="1"/>
  <c r="AJ390" i="1"/>
  <c r="AJ389" i="1"/>
  <c r="AJ399" i="1"/>
  <c r="AJ381" i="1"/>
  <c r="AJ388" i="1"/>
  <c r="AJ402" i="1"/>
  <c r="AN384" i="1"/>
  <c r="AN404" i="1"/>
  <c r="AN397" i="1"/>
  <c r="AN383" i="1"/>
  <c r="AN401" i="1"/>
  <c r="AN388" i="1"/>
  <c r="AN389" i="1"/>
  <c r="AN387" i="1"/>
  <c r="AN398" i="1"/>
  <c r="AN385" i="1"/>
  <c r="AN396" i="1"/>
  <c r="AN402" i="1"/>
  <c r="AN393" i="1"/>
  <c r="AN403" i="1"/>
  <c r="AN399" i="1"/>
  <c r="AN386" i="1"/>
  <c r="AN394" i="1"/>
  <c r="AN391" i="1"/>
  <c r="AN390" i="1"/>
  <c r="AN400" i="1"/>
  <c r="B61" i="10"/>
  <c r="AB61" i="10" s="1"/>
  <c r="V62" i="10"/>
  <c r="F62" i="10"/>
  <c r="Y62" i="10"/>
  <c r="Q62" i="10"/>
  <c r="I62" i="10"/>
  <c r="AC30" i="10"/>
  <c r="AN236" i="1"/>
  <c r="AN233" i="1"/>
  <c r="AN244" i="1"/>
  <c r="AN227" i="1"/>
  <c r="AN231" i="1"/>
  <c r="AP327" i="1"/>
  <c r="AP328" i="1"/>
  <c r="AT340" i="1"/>
  <c r="AT334" i="1"/>
  <c r="AT343" i="1" s="1"/>
  <c r="AX330" i="1"/>
  <c r="AX336" i="1"/>
  <c r="BB334" i="1"/>
  <c r="BB324" i="1"/>
  <c r="AF373" i="1"/>
  <c r="AF350" i="1"/>
  <c r="AF360" i="1"/>
  <c r="AF366" i="1"/>
  <c r="AF362" i="1"/>
  <c r="AF372" i="1"/>
  <c r="AF359" i="1"/>
  <c r="AF354" i="1"/>
  <c r="AF358" i="1"/>
  <c r="AF356" i="1"/>
  <c r="AF351" i="1"/>
  <c r="AF367" i="1"/>
  <c r="AJ373" i="1"/>
  <c r="AJ360" i="1"/>
  <c r="AJ364" i="1"/>
  <c r="AJ351" i="1"/>
  <c r="AJ367" i="1"/>
  <c r="AJ358" i="1"/>
  <c r="AJ366" i="1"/>
  <c r="AJ359" i="1"/>
  <c r="AN373" i="1"/>
  <c r="AN360" i="1"/>
  <c r="AN368" i="1"/>
  <c r="AN356" i="1"/>
  <c r="AN359" i="1"/>
  <c r="AN354" i="1"/>
  <c r="AN370" i="1"/>
  <c r="AN362" i="1"/>
  <c r="AN372" i="1"/>
  <c r="AN351" i="1"/>
  <c r="AN367" i="1"/>
  <c r="AR373" i="1"/>
  <c r="AR352" i="1"/>
  <c r="AR366" i="1"/>
  <c r="AR350" i="1"/>
  <c r="AR351" i="1"/>
  <c r="AR367" i="1"/>
  <c r="AR362" i="1"/>
  <c r="AR368" i="1"/>
  <c r="AR370" i="1"/>
  <c r="AR364" i="1"/>
  <c r="AR359" i="1"/>
  <c r="AV373" i="1"/>
  <c r="AV370" i="1"/>
  <c r="AV360" i="1"/>
  <c r="AV372" i="1"/>
  <c r="AV359" i="1"/>
  <c r="AV366" i="1"/>
  <c r="AV368" i="1"/>
  <c r="AV352" i="1"/>
  <c r="AV356" i="1"/>
  <c r="AV351" i="1"/>
  <c r="AV367" i="1"/>
  <c r="AZ373" i="1"/>
  <c r="AZ352" i="1"/>
  <c r="AZ370" i="1"/>
  <c r="AZ354" i="1"/>
  <c r="AZ364" i="1"/>
  <c r="AZ351" i="1"/>
  <c r="AZ367" i="1"/>
  <c r="AZ358" i="1"/>
  <c r="AZ350" i="1"/>
  <c r="AZ359" i="1"/>
  <c r="BD373" i="1"/>
  <c r="BD352" i="1"/>
  <c r="BD356" i="1"/>
  <c r="BD359" i="1"/>
  <c r="BD353" i="1"/>
  <c r="BD369" i="1"/>
  <c r="BD350" i="1"/>
  <c r="BD366" i="1"/>
  <c r="BD358" i="1"/>
  <c r="BD372" i="1"/>
  <c r="BD351" i="1"/>
  <c r="BD367" i="1"/>
  <c r="AH435" i="1"/>
  <c r="AH422" i="1"/>
  <c r="AH419" i="1"/>
  <c r="AH416" i="1"/>
  <c r="AH425" i="1"/>
  <c r="AH429" i="1"/>
  <c r="AH414" i="1"/>
  <c r="AH430" i="1"/>
  <c r="AH427" i="1"/>
  <c r="AH417" i="1"/>
  <c r="AH421" i="1"/>
  <c r="AN234" i="1"/>
  <c r="AN247" i="1"/>
  <c r="BB323" i="1"/>
  <c r="AX331" i="1"/>
  <c r="AF369" i="1"/>
  <c r="AF353" i="1"/>
  <c r="AJ357" i="1"/>
  <c r="AN361" i="1"/>
  <c r="AR365" i="1"/>
  <c r="AV369" i="1"/>
  <c r="AV353" i="1"/>
  <c r="AZ357" i="1"/>
  <c r="BD357" i="1"/>
  <c r="AF371" i="1"/>
  <c r="AJ363" i="1"/>
  <c r="AN355" i="1"/>
  <c r="AV371" i="1"/>
  <c r="AZ363" i="1"/>
  <c r="BD355" i="1"/>
  <c r="AF364" i="1"/>
  <c r="AR372" i="1"/>
  <c r="AZ356" i="1"/>
  <c r="AH428" i="1"/>
  <c r="AH423" i="1"/>
  <c r="AH434" i="1"/>
  <c r="AF352" i="1"/>
  <c r="AV362" i="1"/>
  <c r="AF368" i="1"/>
  <c r="AR354" i="1"/>
  <c r="BD360" i="1"/>
  <c r="AZ362" i="1"/>
  <c r="BD370" i="1"/>
  <c r="AO184" i="1"/>
  <c r="AO173" i="1"/>
  <c r="AO167" i="1"/>
  <c r="AO180" i="1"/>
  <c r="AO185" i="1"/>
  <c r="AO176" i="1"/>
  <c r="AO177" i="1"/>
  <c r="AO168" i="1"/>
  <c r="AO166" i="1"/>
  <c r="AO174" i="1"/>
  <c r="AO171" i="1"/>
  <c r="AO186" i="1"/>
  <c r="AS185" i="1"/>
  <c r="AS174" i="1"/>
  <c r="AS182" i="1"/>
  <c r="AS172" i="1"/>
  <c r="AS180" i="1"/>
  <c r="AS168" i="1"/>
  <c r="AS171" i="1"/>
  <c r="AS173" i="1"/>
  <c r="AS166" i="1"/>
  <c r="AS186" i="1"/>
  <c r="AS177" i="1"/>
  <c r="AS176" i="1"/>
  <c r="AW186" i="1"/>
  <c r="AW164" i="1"/>
  <c r="AW172" i="1"/>
  <c r="AW187" i="1"/>
  <c r="AW178" i="1"/>
  <c r="AW184" i="1"/>
  <c r="AW175" i="1"/>
  <c r="AW180" i="1"/>
  <c r="AW165" i="1"/>
  <c r="AW182" i="1"/>
  <c r="AW169" i="1"/>
  <c r="AW179" i="1"/>
  <c r="AW170" i="1"/>
  <c r="AF234" i="1"/>
  <c r="AF242" i="1"/>
  <c r="AF229" i="1"/>
  <c r="AF226" i="1"/>
  <c r="AF228" i="1"/>
  <c r="AF233" i="1"/>
  <c r="AL236" i="1"/>
  <c r="AL239" i="1"/>
  <c r="AL246" i="1"/>
  <c r="AL230" i="1"/>
  <c r="AL241" i="1"/>
  <c r="AL248" i="1"/>
  <c r="AL247" i="1"/>
  <c r="AL231" i="1"/>
  <c r="AL238" i="1"/>
  <c r="AL249" i="1"/>
  <c r="AL233" i="1"/>
  <c r="AL228" i="1"/>
  <c r="AR203" i="1"/>
  <c r="AR207" i="1"/>
  <c r="AR197" i="1"/>
  <c r="AR212" i="1"/>
  <c r="AR215" i="1"/>
  <c r="AR201" i="1"/>
  <c r="AR214" i="1"/>
  <c r="AR199" i="1"/>
  <c r="AR213" i="1"/>
  <c r="AR205" i="1"/>
  <c r="AG206" i="1"/>
  <c r="AG212" i="1"/>
  <c r="AG209" i="1"/>
  <c r="AG201" i="1"/>
  <c r="AH399" i="1"/>
  <c r="AH383" i="1"/>
  <c r="AL400" i="1"/>
  <c r="AL384" i="1"/>
  <c r="AL398" i="1"/>
  <c r="AP397" i="1"/>
  <c r="AP399" i="1"/>
  <c r="P73" i="8"/>
  <c r="P81" i="8"/>
  <c r="AN226" i="1"/>
  <c r="AP322" i="1"/>
  <c r="AP336" i="1"/>
  <c r="BB322" i="1"/>
  <c r="BB343" i="1" s="1"/>
  <c r="AF365" i="1"/>
  <c r="AJ369" i="1"/>
  <c r="AJ353" i="1"/>
  <c r="AN357" i="1"/>
  <c r="AR361" i="1"/>
  <c r="AV365" i="1"/>
  <c r="AZ369" i="1"/>
  <c r="AZ353" i="1"/>
  <c r="AF363" i="1"/>
  <c r="AJ355" i="1"/>
  <c r="AR371" i="1"/>
  <c r="AV363" i="1"/>
  <c r="AZ355" i="1"/>
  <c r="AJ372" i="1"/>
  <c r="AR356" i="1"/>
  <c r="BD364" i="1"/>
  <c r="AH413" i="1"/>
  <c r="AH415" i="1"/>
  <c r="AH436" i="1" s="1"/>
  <c r="AJ354" i="1"/>
  <c r="AZ366" i="1"/>
  <c r="AJ370" i="1"/>
  <c r="AV358" i="1"/>
  <c r="AJ368" i="1"/>
  <c r="AN366" i="1"/>
  <c r="AF370" i="1"/>
  <c r="AJ362" i="1"/>
  <c r="AJ243" i="1"/>
  <c r="AJ242" i="1"/>
  <c r="AJ228" i="1"/>
  <c r="AJ235" i="1"/>
  <c r="AJ244" i="1"/>
  <c r="AJ239" i="1"/>
  <c r="AN341" i="1"/>
  <c r="AN324" i="1"/>
  <c r="AN342" i="1"/>
  <c r="AN340" i="1"/>
  <c r="AN321" i="1"/>
  <c r="AN336" i="1"/>
  <c r="AR342" i="1"/>
  <c r="AR322" i="1"/>
  <c r="AR331" i="1"/>
  <c r="AR334" i="1"/>
  <c r="AR320" i="1"/>
  <c r="AR323" i="1"/>
  <c r="AR335" i="1"/>
  <c r="AR338" i="1"/>
  <c r="AV328" i="1"/>
  <c r="AV319" i="1"/>
  <c r="AV338" i="1"/>
  <c r="AV340" i="1"/>
  <c r="AV322" i="1"/>
  <c r="AZ329" i="1"/>
  <c r="AZ340" i="1"/>
  <c r="AZ335" i="1"/>
  <c r="AZ336" i="1"/>
  <c r="AZ339" i="1"/>
  <c r="AZ325" i="1"/>
  <c r="AZ332" i="1"/>
  <c r="AZ322" i="1"/>
  <c r="BD330" i="1"/>
  <c r="BD327" i="1"/>
  <c r="BD342" i="1"/>
  <c r="BD320" i="1"/>
  <c r="BD340" i="1"/>
  <c r="BD321" i="1"/>
  <c r="BD336" i="1"/>
  <c r="AH353" i="1"/>
  <c r="AH362" i="1"/>
  <c r="AH369" i="1"/>
  <c r="AH361" i="1"/>
  <c r="AH368" i="1"/>
  <c r="AH360" i="1"/>
  <c r="AH351" i="1"/>
  <c r="AL365" i="1"/>
  <c r="AL361" i="1"/>
  <c r="AL352" i="1"/>
  <c r="AL350" i="1"/>
  <c r="AL357" i="1"/>
  <c r="AL355" i="1"/>
  <c r="AL363" i="1"/>
  <c r="AL366" i="1"/>
  <c r="AL358" i="1"/>
  <c r="AP360" i="1"/>
  <c r="AP364" i="1"/>
  <c r="AP367" i="1"/>
  <c r="AP359" i="1"/>
  <c r="AP370" i="1"/>
  <c r="AP362" i="1"/>
  <c r="AP353" i="1"/>
  <c r="AT369" i="1"/>
  <c r="AT370" i="1"/>
  <c r="AT351" i="1"/>
  <c r="AT357" i="1"/>
  <c r="AT350" i="1"/>
  <c r="AT352" i="1"/>
  <c r="AT353" i="1"/>
  <c r="AT366" i="1"/>
  <c r="AT360" i="1"/>
  <c r="AT371" i="1"/>
  <c r="AX360" i="1"/>
  <c r="AX361" i="1"/>
  <c r="AX358" i="1"/>
  <c r="AX362" i="1"/>
  <c r="AX369" i="1"/>
  <c r="AX351" i="1"/>
  <c r="AX372" i="1"/>
  <c r="AX353" i="1"/>
  <c r="AX364" i="1"/>
  <c r="AX355" i="1"/>
  <c r="AX352" i="1"/>
  <c r="AX354" i="1"/>
  <c r="BB352" i="1"/>
  <c r="BB350" i="1"/>
  <c r="BB351" i="1"/>
  <c r="BB368" i="1"/>
  <c r="BB353" i="1"/>
  <c r="BB355" i="1"/>
  <c r="BB361" i="1"/>
  <c r="BB372" i="1"/>
  <c r="BB373" i="1"/>
  <c r="AF433" i="1"/>
  <c r="AF424" i="1"/>
  <c r="AF417" i="1"/>
  <c r="AF414" i="1"/>
  <c r="AF427" i="1"/>
  <c r="AF426" i="1"/>
  <c r="AF412" i="1"/>
  <c r="AF416" i="1"/>
  <c r="AF432" i="1"/>
  <c r="AF425" i="1"/>
  <c r="AF419" i="1"/>
  <c r="AF415" i="1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AC281" i="1"/>
  <c r="AB281" i="1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AB436" i="1"/>
  <c r="AB64" i="1"/>
  <c r="AB684" i="1"/>
  <c r="AC684" i="1"/>
  <c r="AB467" i="1"/>
  <c r="AB405" i="1"/>
  <c r="AB250" i="1"/>
  <c r="AC653" i="1"/>
  <c r="AB963" i="1"/>
  <c r="AB622" i="1"/>
  <c r="AB374" i="1"/>
  <c r="AB870" i="1"/>
  <c r="AB11" i="5"/>
  <c r="AB19" i="5"/>
  <c r="AB27" i="5"/>
  <c r="AB839" i="1"/>
  <c r="AC870" i="1"/>
  <c r="AB188" i="1"/>
  <c r="AB9" i="5"/>
  <c r="AB17" i="5"/>
  <c r="AB25" i="5"/>
  <c r="AC808" i="1"/>
  <c r="E32" i="11" s="1"/>
  <c r="AB529" i="1"/>
  <c r="AB653" i="1"/>
  <c r="AB7" i="5"/>
  <c r="AB15" i="5"/>
  <c r="AB23" i="5"/>
  <c r="AB777" i="1"/>
  <c r="C22" i="11"/>
  <c r="C33" i="11"/>
  <c r="C30" i="11"/>
  <c r="C29" i="11"/>
  <c r="AT374" i="1" l="1"/>
  <c r="AP374" i="1"/>
  <c r="AH374" i="1"/>
  <c r="AN343" i="1"/>
  <c r="AJ250" i="1"/>
  <c r="AP343" i="1"/>
  <c r="AP405" i="1"/>
  <c r="AL250" i="1"/>
  <c r="AN374" i="1"/>
  <c r="AJ374" i="1"/>
  <c r="AX343" i="1"/>
  <c r="AP219" i="1"/>
  <c r="AU188" i="1"/>
  <c r="AM188" i="1"/>
  <c r="BG948" i="1"/>
  <c r="BG952" i="1"/>
  <c r="AF64" i="1"/>
  <c r="AL188" i="1"/>
  <c r="AX405" i="1"/>
  <c r="AV219" i="1"/>
  <c r="AH157" i="1"/>
  <c r="AS33" i="1"/>
  <c r="AB62" i="8"/>
  <c r="BG920" i="1"/>
  <c r="BG924" i="1"/>
  <c r="BB963" i="1"/>
  <c r="BC560" i="1"/>
  <c r="AI560" i="1"/>
  <c r="BD95" i="1"/>
  <c r="BG177" i="1"/>
  <c r="BG173" i="1"/>
  <c r="BG169" i="1"/>
  <c r="AC60" i="8"/>
  <c r="AK250" i="1"/>
  <c r="BB250" i="1"/>
  <c r="AT281" i="1"/>
  <c r="AG281" i="1"/>
  <c r="BE281" i="1"/>
  <c r="AI343" i="1"/>
  <c r="AS343" i="1"/>
  <c r="BA343" i="1"/>
  <c r="BA405" i="1"/>
  <c r="AK436" i="1"/>
  <c r="AF467" i="1"/>
  <c r="AT467" i="1"/>
  <c r="AP467" i="1"/>
  <c r="AH591" i="1"/>
  <c r="AI591" i="1"/>
  <c r="AX591" i="1"/>
  <c r="AS560" i="1"/>
  <c r="AW560" i="1"/>
  <c r="AN622" i="1"/>
  <c r="BE653" i="1"/>
  <c r="AO653" i="1"/>
  <c r="AM684" i="1"/>
  <c r="AI684" i="1"/>
  <c r="AW746" i="1"/>
  <c r="BF803" i="1"/>
  <c r="BF795" i="1"/>
  <c r="AJ808" i="1"/>
  <c r="AK808" i="1"/>
  <c r="AG808" i="1"/>
  <c r="BG827" i="1"/>
  <c r="E33" i="11"/>
  <c r="AJ870" i="1"/>
  <c r="AN870" i="1"/>
  <c r="AF870" i="1"/>
  <c r="AX901" i="1"/>
  <c r="AZ963" i="1"/>
  <c r="AY963" i="1"/>
  <c r="AI963" i="1"/>
  <c r="AF529" i="1"/>
  <c r="AR529" i="1"/>
  <c r="AZ529" i="1"/>
  <c r="AN219" i="1"/>
  <c r="AV715" i="1"/>
  <c r="AF715" i="1"/>
  <c r="AR715" i="1"/>
  <c r="W77" i="9"/>
  <c r="B76" i="9"/>
  <c r="X88" i="8"/>
  <c r="B92" i="8"/>
  <c r="B78" i="8"/>
  <c r="L71" i="8"/>
  <c r="B71" i="8"/>
  <c r="B74" i="8"/>
  <c r="B85" i="8"/>
  <c r="T71" i="8"/>
  <c r="L82" i="8"/>
  <c r="P87" i="8"/>
  <c r="T93" i="8"/>
  <c r="K88" i="8"/>
  <c r="K78" i="8"/>
  <c r="R80" i="8"/>
  <c r="AC61" i="8"/>
  <c r="P91" i="8"/>
  <c r="P89" i="8"/>
  <c r="S76" i="8"/>
  <c r="T77" i="8"/>
  <c r="R86" i="8"/>
  <c r="R91" i="8"/>
  <c r="O81" i="8"/>
  <c r="B76" i="8"/>
  <c r="B80" i="8"/>
  <c r="AB30" i="10"/>
  <c r="AZ715" i="1"/>
  <c r="BD715" i="1"/>
  <c r="D92" i="9"/>
  <c r="AA93" i="9"/>
  <c r="AJ715" i="1"/>
  <c r="AN715" i="1"/>
  <c r="AL405" i="1"/>
  <c r="AN405" i="1"/>
  <c r="AJ405" i="1"/>
  <c r="BD405" i="1"/>
  <c r="AR405" i="1"/>
  <c r="AH405" i="1"/>
  <c r="AV405" i="1"/>
  <c r="AZ405" i="1"/>
  <c r="AR219" i="1"/>
  <c r="AK219" i="1"/>
  <c r="AU219" i="1"/>
  <c r="AG219" i="1"/>
  <c r="AY219" i="1"/>
  <c r="AQ219" i="1"/>
  <c r="BC219" i="1"/>
  <c r="BG521" i="1"/>
  <c r="BD529" i="1"/>
  <c r="AJ529" i="1"/>
  <c r="AN529" i="1"/>
  <c r="G30" i="11"/>
  <c r="AU963" i="1"/>
  <c r="AA81" i="5"/>
  <c r="AH963" i="1"/>
  <c r="AV963" i="1"/>
  <c r="BD963" i="1"/>
  <c r="AR963" i="1"/>
  <c r="BC963" i="1"/>
  <c r="AT963" i="1"/>
  <c r="AP963" i="1"/>
  <c r="AM963" i="1"/>
  <c r="AJ963" i="1"/>
  <c r="AX963" i="1"/>
  <c r="AL963" i="1"/>
  <c r="AN963" i="1"/>
  <c r="AF963" i="1"/>
  <c r="AQ963" i="1"/>
  <c r="B80" i="9"/>
  <c r="B75" i="9"/>
  <c r="AQ932" i="1"/>
  <c r="AM932" i="1"/>
  <c r="B90" i="9"/>
  <c r="B83" i="9"/>
  <c r="AA91" i="5"/>
  <c r="D36" i="11"/>
  <c r="G36" i="11" s="1"/>
  <c r="BF909" i="1"/>
  <c r="BF925" i="1"/>
  <c r="BF922" i="1"/>
  <c r="BF918" i="1"/>
  <c r="BF914" i="1"/>
  <c r="BF912" i="1"/>
  <c r="BF908" i="1"/>
  <c r="BF929" i="1"/>
  <c r="BF921" i="1"/>
  <c r="BF910" i="1"/>
  <c r="BF924" i="1"/>
  <c r="BF917" i="1"/>
  <c r="BF928" i="1"/>
  <c r="BF923" i="1"/>
  <c r="BF927" i="1"/>
  <c r="BF920" i="1"/>
  <c r="BF926" i="1"/>
  <c r="BF916" i="1"/>
  <c r="BF930" i="1"/>
  <c r="BF931" i="1"/>
  <c r="BF913" i="1"/>
  <c r="AY932" i="1"/>
  <c r="AI932" i="1"/>
  <c r="BF915" i="1"/>
  <c r="B72" i="9"/>
  <c r="AA86" i="5"/>
  <c r="AA80" i="5"/>
  <c r="AU932" i="1"/>
  <c r="BC932" i="1"/>
  <c r="BF919" i="1"/>
  <c r="K85" i="8"/>
  <c r="K84" i="8"/>
  <c r="K89" i="8"/>
  <c r="C77" i="8"/>
  <c r="L77" i="8"/>
  <c r="T88" i="8"/>
  <c r="T85" i="8"/>
  <c r="T84" i="8"/>
  <c r="AA75" i="5"/>
  <c r="W83" i="8"/>
  <c r="K77" i="8"/>
  <c r="K90" i="8"/>
  <c r="K74" i="8"/>
  <c r="K82" i="8"/>
  <c r="K81" i="8"/>
  <c r="B79" i="8"/>
  <c r="B91" i="8"/>
  <c r="B89" i="8"/>
  <c r="U83" i="8"/>
  <c r="BG877" i="1"/>
  <c r="Y71" i="8"/>
  <c r="Q82" i="8"/>
  <c r="AW901" i="1"/>
  <c r="AG901" i="1"/>
  <c r="BB901" i="1"/>
  <c r="AP901" i="1"/>
  <c r="AH901" i="1"/>
  <c r="K87" i="8"/>
  <c r="K73" i="8"/>
  <c r="K94" i="8"/>
  <c r="AT901" i="1"/>
  <c r="BE901" i="1"/>
  <c r="AK901" i="1"/>
  <c r="T81" i="8"/>
  <c r="T90" i="8"/>
  <c r="AA74" i="5"/>
  <c r="W80" i="8"/>
  <c r="W79" i="8"/>
  <c r="K92" i="8"/>
  <c r="K71" i="8"/>
  <c r="K76" i="8"/>
  <c r="Y83" i="8"/>
  <c r="BG885" i="1"/>
  <c r="L90" i="8"/>
  <c r="BA901" i="1"/>
  <c r="AO901" i="1"/>
  <c r="AL901" i="1"/>
  <c r="AS901" i="1"/>
  <c r="AC60" i="9"/>
  <c r="AK870" i="1"/>
  <c r="BD870" i="1"/>
  <c r="N74" i="9"/>
  <c r="B86" i="9"/>
  <c r="B94" i="9"/>
  <c r="B71" i="9"/>
  <c r="B74" i="9"/>
  <c r="X84" i="9"/>
  <c r="N94" i="9"/>
  <c r="AS870" i="1"/>
  <c r="AW870" i="1"/>
  <c r="AG870" i="1"/>
  <c r="AV870" i="1"/>
  <c r="BE870" i="1"/>
  <c r="AR870" i="1"/>
  <c r="AO870" i="1"/>
  <c r="N83" i="9"/>
  <c r="B78" i="9"/>
  <c r="B91" i="9"/>
  <c r="B79" i="9"/>
  <c r="Q91" i="9"/>
  <c r="X92" i="9"/>
  <c r="J94" i="9"/>
  <c r="AZ870" i="1"/>
  <c r="AP839" i="1"/>
  <c r="BB839" i="1"/>
  <c r="AL839" i="1"/>
  <c r="AX839" i="1"/>
  <c r="BG835" i="1"/>
  <c r="BG838" i="1"/>
  <c r="BG819" i="1"/>
  <c r="AT839" i="1"/>
  <c r="AH839" i="1"/>
  <c r="BD808" i="1"/>
  <c r="AF808" i="1"/>
  <c r="BF799" i="1"/>
  <c r="BA808" i="1"/>
  <c r="AW808" i="1"/>
  <c r="AS808" i="1"/>
  <c r="BF787" i="1"/>
  <c r="D32" i="11"/>
  <c r="G32" i="11" s="1"/>
  <c r="BF805" i="1"/>
  <c r="BF807" i="1"/>
  <c r="BF801" i="1"/>
  <c r="BF785" i="1"/>
  <c r="BF802" i="1"/>
  <c r="BF806" i="1"/>
  <c r="BF798" i="1"/>
  <c r="BF786" i="1"/>
  <c r="BF800" i="1"/>
  <c r="BF792" i="1"/>
  <c r="BF784" i="1"/>
  <c r="BF788" i="1"/>
  <c r="BF790" i="1"/>
  <c r="BF796" i="1"/>
  <c r="BF793" i="1"/>
  <c r="BF797" i="1"/>
  <c r="BF794" i="1"/>
  <c r="BF804" i="1"/>
  <c r="BF789" i="1"/>
  <c r="AN808" i="1"/>
  <c r="AZ808" i="1"/>
  <c r="BE808" i="1"/>
  <c r="BF791" i="1"/>
  <c r="AS746" i="1"/>
  <c r="BF746" i="1"/>
  <c r="AG746" i="1"/>
  <c r="B91" i="5"/>
  <c r="BA746" i="1"/>
  <c r="AO746" i="1"/>
  <c r="BE746" i="1"/>
  <c r="AK746" i="1"/>
  <c r="D88" i="9"/>
  <c r="U78" i="5"/>
  <c r="M80" i="9"/>
  <c r="Z94" i="9"/>
  <c r="M78" i="9"/>
  <c r="K74" i="5"/>
  <c r="AA88" i="5"/>
  <c r="AA90" i="5"/>
  <c r="AA79" i="5"/>
  <c r="AA83" i="5"/>
  <c r="E71" i="8"/>
  <c r="U71" i="8"/>
  <c r="AB60" i="8"/>
  <c r="AA84" i="5"/>
  <c r="K85" i="5"/>
  <c r="AA89" i="5"/>
  <c r="AA77" i="5"/>
  <c r="AA76" i="5"/>
  <c r="AA85" i="5"/>
  <c r="P72" i="8"/>
  <c r="BC684" i="1"/>
  <c r="AU684" i="1"/>
  <c r="AA73" i="5"/>
  <c r="AA72" i="5"/>
  <c r="AA78" i="5"/>
  <c r="AA82" i="5"/>
  <c r="AA87" i="5"/>
  <c r="I91" i="8"/>
  <c r="AY684" i="1"/>
  <c r="AQ684" i="1"/>
  <c r="AF653" i="1"/>
  <c r="AV653" i="1"/>
  <c r="AN653" i="1"/>
  <c r="AJ653" i="1"/>
  <c r="BA653" i="1"/>
  <c r="AW653" i="1"/>
  <c r="AZ653" i="1"/>
  <c r="AS653" i="1"/>
  <c r="AR653" i="1"/>
  <c r="BD653" i="1"/>
  <c r="AK653" i="1"/>
  <c r="AG653" i="1"/>
  <c r="AK622" i="1"/>
  <c r="BE622" i="1"/>
  <c r="AO622" i="1"/>
  <c r="AG622" i="1"/>
  <c r="B88" i="5"/>
  <c r="AW622" i="1"/>
  <c r="AR622" i="1"/>
  <c r="AQ622" i="1"/>
  <c r="AZ622" i="1"/>
  <c r="AV622" i="1"/>
  <c r="AS622" i="1"/>
  <c r="AJ622" i="1"/>
  <c r="AI622" i="1"/>
  <c r="AU622" i="1"/>
  <c r="B78" i="5"/>
  <c r="BA622" i="1"/>
  <c r="AF622" i="1"/>
  <c r="AY622" i="1"/>
  <c r="BC622" i="1"/>
  <c r="AM622" i="1"/>
  <c r="X78" i="5"/>
  <c r="AU560" i="1"/>
  <c r="AG560" i="1"/>
  <c r="BE560" i="1"/>
  <c r="AO560" i="1"/>
  <c r="BA560" i="1"/>
  <c r="AY560" i="1"/>
  <c r="AQ560" i="1"/>
  <c r="AM560" i="1"/>
  <c r="AK560" i="1"/>
  <c r="AM591" i="1"/>
  <c r="AT591" i="1"/>
  <c r="AU591" i="1"/>
  <c r="BC591" i="1"/>
  <c r="BG573" i="1"/>
  <c r="AY591" i="1"/>
  <c r="AQ591" i="1"/>
  <c r="BB591" i="1"/>
  <c r="AL591" i="1"/>
  <c r="AQ498" i="1"/>
  <c r="AY498" i="1"/>
  <c r="Y91" i="5"/>
  <c r="AN467" i="1"/>
  <c r="AR467" i="1"/>
  <c r="AL467" i="1"/>
  <c r="BD467" i="1"/>
  <c r="AZ467" i="1"/>
  <c r="AI467" i="1"/>
  <c r="AV467" i="1"/>
  <c r="AX467" i="1"/>
  <c r="BB467" i="1"/>
  <c r="AS498" i="1"/>
  <c r="AO498" i="1"/>
  <c r="S84" i="5"/>
  <c r="S74" i="5"/>
  <c r="BC498" i="1"/>
  <c r="AI498" i="1"/>
  <c r="AU498" i="1"/>
  <c r="AW498" i="1"/>
  <c r="BE498" i="1"/>
  <c r="S89" i="5"/>
  <c r="AM498" i="1"/>
  <c r="BA498" i="1"/>
  <c r="AG498" i="1"/>
  <c r="AK498" i="1"/>
  <c r="S85" i="5"/>
  <c r="AU436" i="1"/>
  <c r="AM436" i="1"/>
  <c r="AF436" i="1"/>
  <c r="G80" i="5"/>
  <c r="C81" i="5"/>
  <c r="G85" i="5"/>
  <c r="C83" i="5"/>
  <c r="BA436" i="1"/>
  <c r="S91" i="5"/>
  <c r="S75" i="5"/>
  <c r="S88" i="5"/>
  <c r="S73" i="5"/>
  <c r="Y74" i="5"/>
  <c r="S92" i="5"/>
  <c r="S86" i="5"/>
  <c r="S82" i="5"/>
  <c r="S81" i="5"/>
  <c r="S79" i="5"/>
  <c r="S72" i="5"/>
  <c r="S77" i="5"/>
  <c r="S78" i="5"/>
  <c r="S76" i="5"/>
  <c r="BE405" i="1"/>
  <c r="AW405" i="1"/>
  <c r="AS405" i="1"/>
  <c r="AO405" i="1"/>
  <c r="AF405" i="1"/>
  <c r="Y92" i="5"/>
  <c r="S83" i="5"/>
  <c r="S90" i="5"/>
  <c r="S87" i="5"/>
  <c r="Y78" i="5"/>
  <c r="AK405" i="1"/>
  <c r="AG405" i="1"/>
  <c r="BD374" i="1"/>
  <c r="AZ374" i="1"/>
  <c r="AF374" i="1"/>
  <c r="K87" i="5"/>
  <c r="K88" i="5"/>
  <c r="K92" i="5"/>
  <c r="BB374" i="1"/>
  <c r="AX374" i="1"/>
  <c r="AL374" i="1"/>
  <c r="AR374" i="1"/>
  <c r="K81" i="5"/>
  <c r="AV374" i="1"/>
  <c r="AO343" i="1"/>
  <c r="G73" i="5"/>
  <c r="AH343" i="1"/>
  <c r="AV343" i="1"/>
  <c r="U82" i="5"/>
  <c r="G79" i="5"/>
  <c r="G90" i="5"/>
  <c r="G78" i="5"/>
  <c r="C92" i="5"/>
  <c r="X92" i="5"/>
  <c r="X77" i="5"/>
  <c r="X91" i="5"/>
  <c r="U90" i="5"/>
  <c r="BE343" i="1"/>
  <c r="G72" i="5"/>
  <c r="X88" i="5"/>
  <c r="BD343" i="1"/>
  <c r="AZ343" i="1"/>
  <c r="AR343" i="1"/>
  <c r="G74" i="5"/>
  <c r="G76" i="5"/>
  <c r="G86" i="5"/>
  <c r="C72" i="5"/>
  <c r="X83" i="5"/>
  <c r="X74" i="5"/>
  <c r="U77" i="5"/>
  <c r="AW343" i="1"/>
  <c r="U81" i="5"/>
  <c r="U88" i="5"/>
  <c r="U79" i="5"/>
  <c r="U73" i="5"/>
  <c r="U86" i="5"/>
  <c r="BD312" i="1"/>
  <c r="U91" i="5"/>
  <c r="I89" i="5"/>
  <c r="U89" i="5"/>
  <c r="U87" i="5"/>
  <c r="U92" i="5"/>
  <c r="AZ312" i="1"/>
  <c r="U72" i="5"/>
  <c r="U74" i="5"/>
  <c r="U84" i="5"/>
  <c r="U80" i="5"/>
  <c r="U76" i="5"/>
  <c r="U75" i="5"/>
  <c r="U85" i="5"/>
  <c r="AN312" i="1"/>
  <c r="AR312" i="1"/>
  <c r="AJ312" i="1"/>
  <c r="BF312" i="1"/>
  <c r="Y80" i="5"/>
  <c r="Y85" i="5"/>
  <c r="C73" i="5"/>
  <c r="Y86" i="5"/>
  <c r="Y73" i="5"/>
  <c r="C79" i="5"/>
  <c r="C89" i="5"/>
  <c r="C87" i="5"/>
  <c r="C90" i="5"/>
  <c r="Y76" i="5"/>
  <c r="Y77" i="5"/>
  <c r="C75" i="5"/>
  <c r="Y89" i="5"/>
  <c r="M76" i="5"/>
  <c r="Y83" i="9"/>
  <c r="C86" i="5"/>
  <c r="Y81" i="5"/>
  <c r="Y83" i="5"/>
  <c r="C76" i="5"/>
  <c r="C80" i="5"/>
  <c r="C77" i="5"/>
  <c r="C84" i="5"/>
  <c r="Y87" i="5"/>
  <c r="C74" i="5"/>
  <c r="Y82" i="5"/>
  <c r="Y88" i="5"/>
  <c r="C82" i="5"/>
  <c r="Y84" i="5"/>
  <c r="C78" i="5"/>
  <c r="Y90" i="5"/>
  <c r="C91" i="5"/>
  <c r="C88" i="5"/>
  <c r="AH281" i="1"/>
  <c r="K83" i="5"/>
  <c r="K80" i="5"/>
  <c r="M73" i="5"/>
  <c r="K91" i="5"/>
  <c r="K75" i="5"/>
  <c r="K82" i="5"/>
  <c r="K77" i="5"/>
  <c r="K79" i="5"/>
  <c r="K76" i="5"/>
  <c r="K90" i="5"/>
  <c r="M89" i="5"/>
  <c r="K84" i="5"/>
  <c r="K72" i="5"/>
  <c r="K73" i="5"/>
  <c r="R89" i="5"/>
  <c r="M77" i="5"/>
  <c r="K86" i="5"/>
  <c r="K89" i="5"/>
  <c r="D72" i="5"/>
  <c r="L88" i="9"/>
  <c r="L80" i="9"/>
  <c r="L76" i="9"/>
  <c r="L92" i="9"/>
  <c r="AK281" i="1"/>
  <c r="BA281" i="1"/>
  <c r="AW281" i="1"/>
  <c r="M73" i="9"/>
  <c r="M79" i="9"/>
  <c r="M91" i="9"/>
  <c r="J72" i="5"/>
  <c r="M77" i="9"/>
  <c r="M94" i="9"/>
  <c r="M83" i="9"/>
  <c r="J75" i="5"/>
  <c r="K81" i="9"/>
  <c r="W89" i="9"/>
  <c r="N86" i="9"/>
  <c r="X80" i="5"/>
  <c r="X75" i="5"/>
  <c r="O73" i="5"/>
  <c r="AZ281" i="1"/>
  <c r="AY281" i="1"/>
  <c r="AS281" i="1"/>
  <c r="M71" i="9"/>
  <c r="M89" i="9"/>
  <c r="M92" i="9"/>
  <c r="W81" i="9"/>
  <c r="J87" i="5"/>
  <c r="X72" i="5"/>
  <c r="K93" i="9"/>
  <c r="AC28" i="10"/>
  <c r="AP281" i="1"/>
  <c r="AI281" i="1"/>
  <c r="K77" i="9"/>
  <c r="U83" i="9"/>
  <c r="P88" i="9"/>
  <c r="K89" i="9"/>
  <c r="W72" i="5"/>
  <c r="K85" i="9"/>
  <c r="AO281" i="1"/>
  <c r="AF281" i="1"/>
  <c r="B72" i="5"/>
  <c r="B79" i="5"/>
  <c r="B87" i="5"/>
  <c r="B85" i="5"/>
  <c r="X76" i="9"/>
  <c r="X80" i="9"/>
  <c r="J78" i="9"/>
  <c r="I91" i="5"/>
  <c r="T72" i="5"/>
  <c r="H80" i="9"/>
  <c r="H75" i="5"/>
  <c r="B81" i="5"/>
  <c r="L88" i="5"/>
  <c r="B92" i="5"/>
  <c r="AU281" i="1"/>
  <c r="V74" i="9"/>
  <c r="C85" i="9"/>
  <c r="T83" i="5"/>
  <c r="T92" i="5"/>
  <c r="O82" i="5"/>
  <c r="O74" i="5"/>
  <c r="BB281" i="1"/>
  <c r="AL281" i="1"/>
  <c r="AV281" i="1"/>
  <c r="O80" i="5"/>
  <c r="Q78" i="5"/>
  <c r="B77" i="5"/>
  <c r="H72" i="9"/>
  <c r="S73" i="9"/>
  <c r="J82" i="9"/>
  <c r="J90" i="9"/>
  <c r="AB60" i="9"/>
  <c r="C73" i="9"/>
  <c r="H76" i="9"/>
  <c r="X88" i="9"/>
  <c r="T74" i="5"/>
  <c r="O77" i="5"/>
  <c r="AO250" i="1"/>
  <c r="X85" i="8"/>
  <c r="O84" i="5"/>
  <c r="W82" i="8"/>
  <c r="W89" i="8"/>
  <c r="W72" i="8"/>
  <c r="R88" i="8"/>
  <c r="R90" i="8"/>
  <c r="R75" i="8"/>
  <c r="Z73" i="5"/>
  <c r="U79" i="8"/>
  <c r="AN250" i="1"/>
  <c r="X84" i="8"/>
  <c r="X82" i="8"/>
  <c r="S84" i="8"/>
  <c r="O72" i="5"/>
  <c r="Q71" i="8"/>
  <c r="Q79" i="8"/>
  <c r="T73" i="8"/>
  <c r="T87" i="8"/>
  <c r="T89" i="8"/>
  <c r="T75" i="8"/>
  <c r="T72" i="8"/>
  <c r="G77" i="5"/>
  <c r="G88" i="5"/>
  <c r="G83" i="5"/>
  <c r="G84" i="5"/>
  <c r="G92" i="5"/>
  <c r="W93" i="8"/>
  <c r="W74" i="8"/>
  <c r="W88" i="8"/>
  <c r="W90" i="8"/>
  <c r="W73" i="8"/>
  <c r="R71" i="8"/>
  <c r="R92" i="8"/>
  <c r="R76" i="8"/>
  <c r="R79" i="8"/>
  <c r="R81" i="8"/>
  <c r="M71" i="8"/>
  <c r="M82" i="8"/>
  <c r="M93" i="8"/>
  <c r="M73" i="8"/>
  <c r="M83" i="8"/>
  <c r="Z74" i="5"/>
  <c r="B72" i="8"/>
  <c r="B93" i="8"/>
  <c r="B82" i="8"/>
  <c r="B81" i="8"/>
  <c r="B87" i="8"/>
  <c r="B84" i="8"/>
  <c r="AI250" i="1"/>
  <c r="X76" i="8"/>
  <c r="S89" i="8"/>
  <c r="W77" i="8"/>
  <c r="O73" i="8"/>
  <c r="Q83" i="8"/>
  <c r="Q94" i="8"/>
  <c r="Q72" i="8"/>
  <c r="Q84" i="8"/>
  <c r="X86" i="5"/>
  <c r="X87" i="5"/>
  <c r="X79" i="5"/>
  <c r="O89" i="5"/>
  <c r="O76" i="5"/>
  <c r="X84" i="5"/>
  <c r="AR250" i="1"/>
  <c r="AU250" i="1"/>
  <c r="AF250" i="1"/>
  <c r="AH250" i="1"/>
  <c r="S88" i="8"/>
  <c r="W81" i="8"/>
  <c r="W87" i="8"/>
  <c r="R94" i="8"/>
  <c r="R72" i="8"/>
  <c r="O85" i="5"/>
  <c r="O78" i="5"/>
  <c r="O75" i="5"/>
  <c r="O88" i="5"/>
  <c r="O87" i="5"/>
  <c r="B86" i="8"/>
  <c r="X83" i="8"/>
  <c r="S75" i="8"/>
  <c r="O91" i="5"/>
  <c r="I92" i="8"/>
  <c r="Q73" i="8"/>
  <c r="T74" i="8"/>
  <c r="T83" i="8"/>
  <c r="T78" i="8"/>
  <c r="T94" i="8"/>
  <c r="G82" i="5"/>
  <c r="G91" i="5"/>
  <c r="G75" i="5"/>
  <c r="G89" i="5"/>
  <c r="G81" i="5"/>
  <c r="M80" i="8"/>
  <c r="W91" i="8"/>
  <c r="W71" i="8"/>
  <c r="W78" i="8"/>
  <c r="W85" i="8"/>
  <c r="R85" i="8"/>
  <c r="R82" i="8"/>
  <c r="R89" i="8"/>
  <c r="R83" i="8"/>
  <c r="M78" i="8"/>
  <c r="M92" i="8"/>
  <c r="M75" i="8"/>
  <c r="M81" i="8"/>
  <c r="B77" i="8"/>
  <c r="B90" i="8"/>
  <c r="B88" i="8"/>
  <c r="B83" i="8"/>
  <c r="AS250" i="1"/>
  <c r="AV250" i="1"/>
  <c r="C93" i="8"/>
  <c r="G73" i="8"/>
  <c r="Q78" i="8"/>
  <c r="Q90" i="8"/>
  <c r="X82" i="5"/>
  <c r="X85" i="5"/>
  <c r="X89" i="5"/>
  <c r="X73" i="5"/>
  <c r="X90" i="5"/>
  <c r="X76" i="5"/>
  <c r="O92" i="5"/>
  <c r="O81" i="5"/>
  <c r="O86" i="5"/>
  <c r="BE250" i="1"/>
  <c r="BG248" i="1"/>
  <c r="BG235" i="1"/>
  <c r="BG246" i="1"/>
  <c r="BG231" i="1"/>
  <c r="BG233" i="1"/>
  <c r="BG236" i="1"/>
  <c r="Q82" i="5"/>
  <c r="I83" i="5"/>
  <c r="F75" i="5"/>
  <c r="T76" i="5"/>
  <c r="T81" i="5"/>
  <c r="T78" i="5"/>
  <c r="AH219" i="1"/>
  <c r="BA219" i="1"/>
  <c r="AO219" i="1"/>
  <c r="AW219" i="1"/>
  <c r="AM219" i="1"/>
  <c r="Q74" i="5"/>
  <c r="I74" i="5"/>
  <c r="I75" i="5"/>
  <c r="F89" i="5"/>
  <c r="T73" i="5"/>
  <c r="T79" i="5"/>
  <c r="T86" i="5"/>
  <c r="BE219" i="1"/>
  <c r="AS219" i="1"/>
  <c r="AI219" i="1"/>
  <c r="AT219" i="1"/>
  <c r="Q75" i="5"/>
  <c r="I82" i="5"/>
  <c r="P84" i="5"/>
  <c r="T90" i="5"/>
  <c r="T87" i="5"/>
  <c r="T84" i="5"/>
  <c r="T75" i="5"/>
  <c r="T91" i="5"/>
  <c r="T89" i="5"/>
  <c r="AO188" i="1"/>
  <c r="AK188" i="1"/>
  <c r="AZ188" i="1"/>
  <c r="BD188" i="1"/>
  <c r="M91" i="5"/>
  <c r="M82" i="5"/>
  <c r="M90" i="5"/>
  <c r="M80" i="5"/>
  <c r="Z72" i="5"/>
  <c r="Z75" i="5"/>
  <c r="Z85" i="5"/>
  <c r="Y79" i="5"/>
  <c r="Y75" i="5"/>
  <c r="AW188" i="1"/>
  <c r="AQ188" i="1"/>
  <c r="E92" i="5"/>
  <c r="M79" i="5"/>
  <c r="M92" i="5"/>
  <c r="M78" i="5"/>
  <c r="Z78" i="5"/>
  <c r="Z89" i="5"/>
  <c r="Z87" i="5"/>
  <c r="BA188" i="1"/>
  <c r="M84" i="5"/>
  <c r="AS188" i="1"/>
  <c r="AH188" i="1"/>
  <c r="E12" i="11"/>
  <c r="BG171" i="1"/>
  <c r="BG180" i="1"/>
  <c r="BG166" i="1"/>
  <c r="BG182" i="1"/>
  <c r="BG176" i="1"/>
  <c r="BG184" i="1"/>
  <c r="BG183" i="1"/>
  <c r="BG186" i="1"/>
  <c r="BG187" i="1"/>
  <c r="BG185" i="1"/>
  <c r="BG174" i="1"/>
  <c r="BG164" i="1"/>
  <c r="BG167" i="1"/>
  <c r="BG179" i="1"/>
  <c r="BG178" i="1"/>
  <c r="BG175" i="1"/>
  <c r="BG168" i="1"/>
  <c r="BG170" i="1"/>
  <c r="BG172" i="1"/>
  <c r="BG165" i="1"/>
  <c r="BG181" i="1"/>
  <c r="E88" i="5"/>
  <c r="W78" i="5"/>
  <c r="M86" i="5"/>
  <c r="M83" i="5"/>
  <c r="M72" i="5"/>
  <c r="P75" i="5"/>
  <c r="Z90" i="5"/>
  <c r="Z91" i="5"/>
  <c r="W82" i="5"/>
  <c r="W79" i="5"/>
  <c r="W74" i="5"/>
  <c r="Q90" i="5"/>
  <c r="Q76" i="5"/>
  <c r="Q84" i="5"/>
  <c r="Q79" i="5"/>
  <c r="I72" i="5"/>
  <c r="I87" i="5"/>
  <c r="I85" i="5"/>
  <c r="I77" i="5"/>
  <c r="F74" i="5"/>
  <c r="F80" i="5"/>
  <c r="AB28" i="10"/>
  <c r="W90" i="5"/>
  <c r="W77" i="5"/>
  <c r="Q92" i="5"/>
  <c r="AC20" i="10"/>
  <c r="W89" i="5"/>
  <c r="W76" i="5"/>
  <c r="BG136" i="1"/>
  <c r="N88" i="5"/>
  <c r="W75" i="5"/>
  <c r="Q89" i="5"/>
  <c r="Q73" i="5"/>
  <c r="Q86" i="5"/>
  <c r="Q88" i="5"/>
  <c r="F91" i="5"/>
  <c r="I86" i="5"/>
  <c r="I80" i="5"/>
  <c r="I79" i="5"/>
  <c r="I90" i="5"/>
  <c r="I84" i="5"/>
  <c r="F86" i="5"/>
  <c r="F73" i="5"/>
  <c r="AP157" i="1"/>
  <c r="AV157" i="1"/>
  <c r="BD157" i="1"/>
  <c r="BG152" i="1"/>
  <c r="I78" i="5"/>
  <c r="W81" i="5"/>
  <c r="W88" i="5"/>
  <c r="W73" i="5"/>
  <c r="W92" i="5"/>
  <c r="O90" i="5"/>
  <c r="O83" i="5"/>
  <c r="W80" i="5"/>
  <c r="W83" i="5"/>
  <c r="Q91" i="5"/>
  <c r="Q77" i="5"/>
  <c r="Q81" i="5"/>
  <c r="Q80" i="5"/>
  <c r="Q83" i="5"/>
  <c r="I73" i="5"/>
  <c r="I88" i="5"/>
  <c r="I81" i="5"/>
  <c r="I76" i="5"/>
  <c r="F79" i="5"/>
  <c r="F92" i="5"/>
  <c r="AX157" i="1"/>
  <c r="AN157" i="1"/>
  <c r="BF134" i="1"/>
  <c r="W91" i="5"/>
  <c r="W84" i="5"/>
  <c r="W86" i="5"/>
  <c r="W87" i="5"/>
  <c r="AR157" i="1"/>
  <c r="R80" i="5"/>
  <c r="AJ126" i="1"/>
  <c r="Z92" i="5"/>
  <c r="L73" i="5"/>
  <c r="BD126" i="1"/>
  <c r="R72" i="5"/>
  <c r="L92" i="5"/>
  <c r="U31" i="10"/>
  <c r="U85" i="10" s="1"/>
  <c r="Q31" i="10"/>
  <c r="Q92" i="10" s="1"/>
  <c r="R82" i="5"/>
  <c r="T82" i="5"/>
  <c r="T80" i="5"/>
  <c r="T77" i="5"/>
  <c r="T88" i="5"/>
  <c r="BA126" i="1"/>
  <c r="AI95" i="1"/>
  <c r="D78" i="5"/>
  <c r="J91" i="5"/>
  <c r="E75" i="5"/>
  <c r="E78" i="5"/>
  <c r="R81" i="5"/>
  <c r="R84" i="5"/>
  <c r="B75" i="5"/>
  <c r="Z79" i="5"/>
  <c r="P80" i="5"/>
  <c r="Z77" i="5"/>
  <c r="Z88" i="5"/>
  <c r="Z80" i="5"/>
  <c r="Z83" i="5"/>
  <c r="Z82" i="5"/>
  <c r="B84" i="5"/>
  <c r="B86" i="5"/>
  <c r="B74" i="5"/>
  <c r="J82" i="5"/>
  <c r="J92" i="5"/>
  <c r="J89" i="5"/>
  <c r="AC24" i="10"/>
  <c r="AC18" i="10"/>
  <c r="AZ95" i="1"/>
  <c r="J80" i="5"/>
  <c r="S31" i="10"/>
  <c r="S89" i="10" s="1"/>
  <c r="J74" i="5"/>
  <c r="J88" i="5"/>
  <c r="J78" i="5"/>
  <c r="J73" i="5"/>
  <c r="AC10" i="10"/>
  <c r="J86" i="5"/>
  <c r="AL95" i="1"/>
  <c r="D84" i="5"/>
  <c r="J85" i="5"/>
  <c r="E87" i="5"/>
  <c r="V91" i="5"/>
  <c r="B83" i="5"/>
  <c r="P86" i="5"/>
  <c r="P78" i="5"/>
  <c r="Z76" i="5"/>
  <c r="Z84" i="5"/>
  <c r="Z81" i="5"/>
  <c r="B80" i="5"/>
  <c r="B82" i="5"/>
  <c r="AV95" i="1"/>
  <c r="J84" i="5"/>
  <c r="J90" i="5"/>
  <c r="J83" i="5"/>
  <c r="AC22" i="10"/>
  <c r="AC14" i="10"/>
  <c r="AC16" i="10"/>
  <c r="AP95" i="1"/>
  <c r="AS95" i="1"/>
  <c r="AW64" i="1"/>
  <c r="E77" i="5"/>
  <c r="E85" i="5"/>
  <c r="E91" i="5"/>
  <c r="E86" i="5"/>
  <c r="E90" i="5"/>
  <c r="E82" i="5"/>
  <c r="E73" i="5"/>
  <c r="E79" i="5"/>
  <c r="E74" i="5"/>
  <c r="E89" i="5"/>
  <c r="E81" i="5"/>
  <c r="E80" i="5"/>
  <c r="F81" i="5"/>
  <c r="AN64" i="1"/>
  <c r="AY64" i="1"/>
  <c r="V90" i="9"/>
  <c r="I31" i="10"/>
  <c r="I78" i="10" s="1"/>
  <c r="S81" i="9"/>
  <c r="S93" i="9"/>
  <c r="V88" i="5"/>
  <c r="AB15" i="10"/>
  <c r="E76" i="5"/>
  <c r="AK64" i="1"/>
  <c r="AC26" i="10"/>
  <c r="E72" i="5"/>
  <c r="F77" i="5"/>
  <c r="F84" i="5"/>
  <c r="F87" i="5"/>
  <c r="F78" i="5"/>
  <c r="AI64" i="1"/>
  <c r="AB20" i="10"/>
  <c r="Y75" i="9"/>
  <c r="Q71" i="9"/>
  <c r="T92" i="9"/>
  <c r="C89" i="9"/>
  <c r="D83" i="5"/>
  <c r="J79" i="5"/>
  <c r="J76" i="5"/>
  <c r="J77" i="5"/>
  <c r="AQ64" i="1"/>
  <c r="AG64" i="1"/>
  <c r="AT64" i="1"/>
  <c r="BC64" i="1"/>
  <c r="AZ64" i="1"/>
  <c r="Q72" i="5"/>
  <c r="Q87" i="5"/>
  <c r="F76" i="5"/>
  <c r="F83" i="5"/>
  <c r="F82" i="5"/>
  <c r="Y79" i="9"/>
  <c r="Y87" i="9"/>
  <c r="AC12" i="10"/>
  <c r="M87" i="5"/>
  <c r="M81" i="5"/>
  <c r="M75" i="5"/>
  <c r="M74" i="5"/>
  <c r="M85" i="5"/>
  <c r="E84" i="5"/>
  <c r="L77" i="5"/>
  <c r="L79" i="5"/>
  <c r="H78" i="5"/>
  <c r="H80" i="5"/>
  <c r="H73" i="5"/>
  <c r="H91" i="5"/>
  <c r="H82" i="5"/>
  <c r="H74" i="5"/>
  <c r="H83" i="5"/>
  <c r="H81" i="5"/>
  <c r="H88" i="5"/>
  <c r="H84" i="5"/>
  <c r="H92" i="5"/>
  <c r="L90" i="5"/>
  <c r="H86" i="5"/>
  <c r="H77" i="5"/>
  <c r="I74" i="8"/>
  <c r="I94" i="8"/>
  <c r="L84" i="8"/>
  <c r="L78" i="8"/>
  <c r="V83" i="5"/>
  <c r="V89" i="5"/>
  <c r="L82" i="5"/>
  <c r="L76" i="5"/>
  <c r="L86" i="5"/>
  <c r="L80" i="5"/>
  <c r="P74" i="5"/>
  <c r="P72" i="5"/>
  <c r="P81" i="5"/>
  <c r="P77" i="5"/>
  <c r="BA33" i="1"/>
  <c r="Z90" i="8"/>
  <c r="AA31" i="10"/>
  <c r="AA76" i="10" s="1"/>
  <c r="AB26" i="10"/>
  <c r="L80" i="8"/>
  <c r="C73" i="8"/>
  <c r="E31" i="10"/>
  <c r="E71" i="10" s="1"/>
  <c r="AC11" i="10"/>
  <c r="AC19" i="10"/>
  <c r="L85" i="8"/>
  <c r="L94" i="8"/>
  <c r="L87" i="8"/>
  <c r="BG14" i="1"/>
  <c r="AB23" i="10"/>
  <c r="R90" i="5"/>
  <c r="R92" i="5"/>
  <c r="R79" i="5"/>
  <c r="R73" i="5"/>
  <c r="R78" i="5"/>
  <c r="R77" i="5"/>
  <c r="R91" i="5"/>
  <c r="R88" i="5"/>
  <c r="R74" i="5"/>
  <c r="R87" i="5"/>
  <c r="R76" i="5"/>
  <c r="R75" i="5"/>
  <c r="R85" i="5"/>
  <c r="L83" i="5"/>
  <c r="B89" i="5"/>
  <c r="B73" i="5"/>
  <c r="B90" i="5"/>
  <c r="H72" i="5"/>
  <c r="H90" i="5"/>
  <c r="I78" i="8"/>
  <c r="I71" i="8"/>
  <c r="L81" i="8"/>
  <c r="L76" i="8"/>
  <c r="L74" i="5"/>
  <c r="L81" i="5"/>
  <c r="L72" i="5"/>
  <c r="L87" i="5"/>
  <c r="L75" i="5"/>
  <c r="P76" i="5"/>
  <c r="P92" i="5"/>
  <c r="P91" i="5"/>
  <c r="AB31" i="8"/>
  <c r="AB91" i="8" s="1"/>
  <c r="I79" i="8"/>
  <c r="Z74" i="8"/>
  <c r="AC31" i="8"/>
  <c r="AC81" i="8" s="1"/>
  <c r="AA89" i="8"/>
  <c r="E79" i="8"/>
  <c r="AB24" i="10"/>
  <c r="H84" i="8"/>
  <c r="L93" i="8"/>
  <c r="L83" i="8"/>
  <c r="BG18" i="1"/>
  <c r="AB19" i="10"/>
  <c r="Q77" i="8"/>
  <c r="Q88" i="8"/>
  <c r="Q86" i="8"/>
  <c r="Q75" i="8"/>
  <c r="AW33" i="1"/>
  <c r="AG33" i="1"/>
  <c r="N76" i="5"/>
  <c r="N79" i="5"/>
  <c r="N83" i="5"/>
  <c r="N74" i="5"/>
  <c r="N90" i="5"/>
  <c r="N81" i="5"/>
  <c r="N73" i="5"/>
  <c r="N82" i="5"/>
  <c r="N89" i="5"/>
  <c r="N85" i="5"/>
  <c r="N86" i="5"/>
  <c r="N72" i="5"/>
  <c r="N87" i="5"/>
  <c r="N77" i="5"/>
  <c r="N80" i="5"/>
  <c r="N78" i="5"/>
  <c r="N75" i="5"/>
  <c r="N92" i="5"/>
  <c r="N91" i="5"/>
  <c r="F72" i="5"/>
  <c r="F85" i="5"/>
  <c r="F88" i="5"/>
  <c r="AT33" i="1"/>
  <c r="H88" i="8"/>
  <c r="L74" i="8"/>
  <c r="L91" i="8"/>
  <c r="L92" i="8"/>
  <c r="L89" i="8"/>
  <c r="V78" i="5"/>
  <c r="V72" i="5"/>
  <c r="V76" i="5"/>
  <c r="V75" i="5"/>
  <c r="V77" i="5"/>
  <c r="V82" i="5"/>
  <c r="V74" i="5"/>
  <c r="V92" i="5"/>
  <c r="V81" i="5"/>
  <c r="V79" i="5"/>
  <c r="V80" i="5"/>
  <c r="V85" i="5"/>
  <c r="V86" i="5"/>
  <c r="V90" i="5"/>
  <c r="P88" i="5"/>
  <c r="P90" i="5"/>
  <c r="P83" i="5"/>
  <c r="P73" i="5"/>
  <c r="H89" i="5"/>
  <c r="H87" i="5"/>
  <c r="H76" i="5"/>
  <c r="L73" i="8"/>
  <c r="V73" i="5"/>
  <c r="L78" i="5"/>
  <c r="L91" i="5"/>
  <c r="L84" i="5"/>
  <c r="L85" i="5"/>
  <c r="P82" i="5"/>
  <c r="P89" i="5"/>
  <c r="P87" i="5"/>
  <c r="P79" i="5"/>
  <c r="Z86" i="8"/>
  <c r="D72" i="8"/>
  <c r="E83" i="8"/>
  <c r="D84" i="8"/>
  <c r="AA85" i="8"/>
  <c r="L79" i="8"/>
  <c r="L75" i="8"/>
  <c r="L86" i="8"/>
  <c r="D76" i="8"/>
  <c r="L88" i="8"/>
  <c r="BG26" i="1"/>
  <c r="D90" i="5"/>
  <c r="D82" i="5"/>
  <c r="D76" i="5"/>
  <c r="D79" i="5"/>
  <c r="D86" i="5"/>
  <c r="D89" i="5"/>
  <c r="D91" i="5"/>
  <c r="D88" i="5"/>
  <c r="D80" i="5"/>
  <c r="D81" i="5"/>
  <c r="D74" i="5"/>
  <c r="D92" i="5"/>
  <c r="D85" i="5"/>
  <c r="D75" i="5"/>
  <c r="D77" i="5"/>
  <c r="D73" i="5"/>
  <c r="AZ33" i="1"/>
  <c r="AP33" i="1"/>
  <c r="H85" i="5"/>
  <c r="R86" i="5"/>
  <c r="V84" i="5"/>
  <c r="D9" i="11"/>
  <c r="G9" i="11" s="1"/>
  <c r="BF71" i="1"/>
  <c r="BF84" i="1"/>
  <c r="BF72" i="1"/>
  <c r="BF76" i="1"/>
  <c r="BF93" i="1"/>
  <c r="BF77" i="1"/>
  <c r="BF81" i="1"/>
  <c r="BF86" i="1"/>
  <c r="BF80" i="1"/>
  <c r="BF83" i="1"/>
  <c r="BF73" i="1"/>
  <c r="BF87" i="1"/>
  <c r="BF79" i="1"/>
  <c r="BF82" i="1"/>
  <c r="BF90" i="1"/>
  <c r="BF94" i="1"/>
  <c r="BF85" i="1"/>
  <c r="BF78" i="1"/>
  <c r="BF91" i="1"/>
  <c r="BF75" i="1"/>
  <c r="BF74" i="1"/>
  <c r="BF92" i="1"/>
  <c r="BF89" i="1"/>
  <c r="BF88" i="1"/>
  <c r="D35" i="11"/>
  <c r="G35" i="11" s="1"/>
  <c r="BF890" i="1"/>
  <c r="BF894" i="1"/>
  <c r="BF900" i="1"/>
  <c r="BF884" i="1"/>
  <c r="BF887" i="1"/>
  <c r="BF879" i="1"/>
  <c r="BF891" i="1"/>
  <c r="BF897" i="1"/>
  <c r="BF892" i="1"/>
  <c r="BF877" i="1"/>
  <c r="BF886" i="1"/>
  <c r="BF882" i="1"/>
  <c r="BF889" i="1"/>
  <c r="BF880" i="1"/>
  <c r="BF898" i="1"/>
  <c r="BF883" i="1"/>
  <c r="BF885" i="1"/>
  <c r="BF896" i="1"/>
  <c r="BF899" i="1"/>
  <c r="BF893" i="1"/>
  <c r="BF895" i="1"/>
  <c r="BF881" i="1"/>
  <c r="BF878" i="1"/>
  <c r="BF888" i="1"/>
  <c r="D13" i="11"/>
  <c r="G13" i="11" s="1"/>
  <c r="BF214" i="1"/>
  <c r="BF202" i="1"/>
  <c r="BF198" i="1"/>
  <c r="BF205" i="1"/>
  <c r="BF217" i="1"/>
  <c r="BF216" i="1"/>
  <c r="BF218" i="1"/>
  <c r="BF206" i="1"/>
  <c r="BF200" i="1"/>
  <c r="BF212" i="1"/>
  <c r="BF209" i="1"/>
  <c r="BF213" i="1"/>
  <c r="BF210" i="1"/>
  <c r="BF204" i="1"/>
  <c r="BF201" i="1"/>
  <c r="BF208" i="1"/>
  <c r="BF196" i="1"/>
  <c r="BF215" i="1"/>
  <c r="BF197" i="1"/>
  <c r="AC9" i="10"/>
  <c r="C31" i="10"/>
  <c r="C73" i="10" s="1"/>
  <c r="AC31" i="9"/>
  <c r="AC71" i="9" s="1"/>
  <c r="R71" i="9"/>
  <c r="R93" i="9"/>
  <c r="R77" i="9"/>
  <c r="R85" i="9"/>
  <c r="R87" i="9"/>
  <c r="R91" i="9"/>
  <c r="R75" i="9"/>
  <c r="R76" i="9"/>
  <c r="R88" i="9"/>
  <c r="R80" i="9"/>
  <c r="R84" i="9"/>
  <c r="R89" i="9"/>
  <c r="R83" i="9"/>
  <c r="R92" i="9"/>
  <c r="R81" i="9"/>
  <c r="R79" i="9"/>
  <c r="R72" i="9"/>
  <c r="R86" i="9"/>
  <c r="R73" i="9"/>
  <c r="J80" i="8"/>
  <c r="J85" i="8"/>
  <c r="J92" i="8"/>
  <c r="J83" i="8"/>
  <c r="J72" i="8"/>
  <c r="J88" i="8"/>
  <c r="J84" i="8"/>
  <c r="J81" i="8"/>
  <c r="J77" i="8"/>
  <c r="J93" i="8"/>
  <c r="J87" i="8"/>
  <c r="J91" i="8"/>
  <c r="J71" i="8"/>
  <c r="J75" i="8"/>
  <c r="J89" i="8"/>
  <c r="J76" i="8"/>
  <c r="J86" i="8"/>
  <c r="J73" i="8"/>
  <c r="J79" i="8"/>
  <c r="G85" i="8"/>
  <c r="AA61" i="10"/>
  <c r="R94" i="9"/>
  <c r="AB8" i="10"/>
  <c r="D29" i="11"/>
  <c r="G29" i="11" s="1"/>
  <c r="BF697" i="1"/>
  <c r="BF708" i="1"/>
  <c r="BF701" i="1"/>
  <c r="BF710" i="1"/>
  <c r="BF696" i="1"/>
  <c r="BF704" i="1"/>
  <c r="BF695" i="1"/>
  <c r="BF709" i="1"/>
  <c r="BF698" i="1"/>
  <c r="BF694" i="1"/>
  <c r="BF703" i="1"/>
  <c r="BF700" i="1"/>
  <c r="BF702" i="1"/>
  <c r="BF711" i="1"/>
  <c r="BF713" i="1"/>
  <c r="BF693" i="1"/>
  <c r="BF699" i="1"/>
  <c r="BF712" i="1"/>
  <c r="BF707" i="1"/>
  <c r="BF706" i="1"/>
  <c r="BF692" i="1"/>
  <c r="BF714" i="1"/>
  <c r="BF705" i="1"/>
  <c r="BF691" i="1"/>
  <c r="E9" i="11"/>
  <c r="BG81" i="1"/>
  <c r="BG91" i="1"/>
  <c r="BG77" i="1"/>
  <c r="BG71" i="1"/>
  <c r="BG92" i="1"/>
  <c r="BG87" i="1"/>
  <c r="BG80" i="1"/>
  <c r="BG89" i="1"/>
  <c r="BG84" i="1"/>
  <c r="BG88" i="1"/>
  <c r="BG85" i="1"/>
  <c r="BG76" i="1"/>
  <c r="BG83" i="1"/>
  <c r="BG79" i="1"/>
  <c r="BG72" i="1"/>
  <c r="BG78" i="1"/>
  <c r="BG75" i="1"/>
  <c r="BG93" i="1"/>
  <c r="BG73" i="1"/>
  <c r="BG82" i="1"/>
  <c r="BG90" i="1"/>
  <c r="BG94" i="1"/>
  <c r="BG74" i="1"/>
  <c r="BG86" i="1"/>
  <c r="E24" i="11"/>
  <c r="BG558" i="1"/>
  <c r="BG555" i="1"/>
  <c r="BG536" i="1"/>
  <c r="BG544" i="1"/>
  <c r="BG554" i="1"/>
  <c r="BG543" i="1"/>
  <c r="BG559" i="1"/>
  <c r="BG550" i="1"/>
  <c r="BG538" i="1"/>
  <c r="BG537" i="1"/>
  <c r="BG552" i="1"/>
  <c r="BG548" i="1"/>
  <c r="BG556" i="1"/>
  <c r="BG549" i="1"/>
  <c r="BG551" i="1"/>
  <c r="BG542" i="1"/>
  <c r="BG545" i="1"/>
  <c r="BG553" i="1"/>
  <c r="BG539" i="1"/>
  <c r="BG546" i="1"/>
  <c r="BG541" i="1"/>
  <c r="BG547" i="1"/>
  <c r="BG540" i="1"/>
  <c r="BG557" i="1"/>
  <c r="D22" i="11"/>
  <c r="G22" i="11" s="1"/>
  <c r="BF476" i="1"/>
  <c r="BF489" i="1"/>
  <c r="BF491" i="1"/>
  <c r="BF496" i="1"/>
  <c r="BF490" i="1"/>
  <c r="BF493" i="1"/>
  <c r="BF482" i="1"/>
  <c r="BF495" i="1"/>
  <c r="BF479" i="1"/>
  <c r="BF478" i="1"/>
  <c r="BF494" i="1"/>
  <c r="BF487" i="1"/>
  <c r="BF481" i="1"/>
  <c r="BF488" i="1"/>
  <c r="BF484" i="1"/>
  <c r="BF480" i="1"/>
  <c r="BF497" i="1"/>
  <c r="BF485" i="1"/>
  <c r="BF477" i="1"/>
  <c r="BF475" i="1"/>
  <c r="BF483" i="1"/>
  <c r="BF492" i="1"/>
  <c r="BF474" i="1"/>
  <c r="BF486" i="1"/>
  <c r="D24" i="11"/>
  <c r="G24" i="11" s="1"/>
  <c r="BF552" i="1"/>
  <c r="BF551" i="1"/>
  <c r="BF549" i="1"/>
  <c r="BF538" i="1"/>
  <c r="BF550" i="1"/>
  <c r="BF554" i="1"/>
  <c r="BF548" i="1"/>
  <c r="BF540" i="1"/>
  <c r="BF555" i="1"/>
  <c r="BF543" i="1"/>
  <c r="BF546" i="1"/>
  <c r="BF537" i="1"/>
  <c r="BF557" i="1"/>
  <c r="BF536" i="1"/>
  <c r="BF545" i="1"/>
  <c r="BF544" i="1"/>
  <c r="BF556" i="1"/>
  <c r="BF539" i="1"/>
  <c r="BF547" i="1"/>
  <c r="BF542" i="1"/>
  <c r="BF553" i="1"/>
  <c r="BF559" i="1"/>
  <c r="BF541" i="1"/>
  <c r="BF558" i="1"/>
  <c r="K91" i="8"/>
  <c r="K86" i="8"/>
  <c r="K75" i="8"/>
  <c r="K93" i="8"/>
  <c r="J94" i="8"/>
  <c r="J82" i="8"/>
  <c r="D7" i="11"/>
  <c r="G7" i="11" s="1"/>
  <c r="BF12" i="1"/>
  <c r="BF15" i="1"/>
  <c r="BF20" i="1"/>
  <c r="BF25" i="1"/>
  <c r="BF21" i="1"/>
  <c r="BF30" i="1"/>
  <c r="BF9" i="1"/>
  <c r="BF13" i="1"/>
  <c r="BF27" i="1"/>
  <c r="BF23" i="1"/>
  <c r="BF11" i="1"/>
  <c r="BF19" i="1"/>
  <c r="BF24" i="1"/>
  <c r="BF32" i="1"/>
  <c r="BF28" i="1"/>
  <c r="BF16" i="1"/>
  <c r="BF29" i="1"/>
  <c r="BF31" i="1"/>
  <c r="BF17" i="1"/>
  <c r="AC7" i="10"/>
  <c r="P88" i="8"/>
  <c r="P85" i="8"/>
  <c r="P83" i="8"/>
  <c r="P90" i="8"/>
  <c r="P71" i="8"/>
  <c r="P79" i="8"/>
  <c r="P74" i="8"/>
  <c r="P82" i="8"/>
  <c r="P94" i="8"/>
  <c r="P77" i="8"/>
  <c r="P78" i="8"/>
  <c r="P93" i="8"/>
  <c r="P75" i="8"/>
  <c r="P84" i="8"/>
  <c r="P86" i="8"/>
  <c r="P80" i="8"/>
  <c r="K31" i="10"/>
  <c r="K77" i="10" s="1"/>
  <c r="N84" i="8"/>
  <c r="N83" i="8"/>
  <c r="N89" i="8"/>
  <c r="N79" i="8"/>
  <c r="N72" i="8"/>
  <c r="N85" i="8"/>
  <c r="N71" i="8"/>
  <c r="N91" i="8"/>
  <c r="N92" i="8"/>
  <c r="N77" i="8"/>
  <c r="N88" i="8"/>
  <c r="N73" i="8"/>
  <c r="N75" i="8"/>
  <c r="N94" i="8"/>
  <c r="N81" i="8"/>
  <c r="N87" i="8"/>
  <c r="N76" i="8"/>
  <c r="N80" i="8"/>
  <c r="N93" i="8"/>
  <c r="F82" i="8"/>
  <c r="AC21" i="10"/>
  <c r="AC23" i="10"/>
  <c r="I77" i="9"/>
  <c r="I92" i="9"/>
  <c r="I89" i="9"/>
  <c r="I80" i="9"/>
  <c r="I81" i="9"/>
  <c r="I82" i="9"/>
  <c r="I84" i="9"/>
  <c r="I88" i="9"/>
  <c r="I86" i="9"/>
  <c r="I93" i="9"/>
  <c r="I78" i="9"/>
  <c r="I94" i="9"/>
  <c r="I73" i="9"/>
  <c r="I74" i="9"/>
  <c r="I72" i="9"/>
  <c r="I90" i="9"/>
  <c r="I76" i="9"/>
  <c r="I85" i="9"/>
  <c r="H75" i="9"/>
  <c r="H85" i="9"/>
  <c r="H77" i="9"/>
  <c r="H86" i="9"/>
  <c r="H91" i="9"/>
  <c r="H90" i="9"/>
  <c r="H82" i="9"/>
  <c r="H74" i="9"/>
  <c r="H79" i="9"/>
  <c r="H94" i="9"/>
  <c r="H89" i="9"/>
  <c r="H87" i="9"/>
  <c r="H71" i="9"/>
  <c r="H73" i="9"/>
  <c r="H81" i="9"/>
  <c r="H93" i="9"/>
  <c r="H83" i="9"/>
  <c r="H78" i="9"/>
  <c r="G74" i="9"/>
  <c r="G87" i="9"/>
  <c r="G80" i="9"/>
  <c r="G79" i="9"/>
  <c r="G76" i="9"/>
  <c r="G88" i="9"/>
  <c r="G71" i="9"/>
  <c r="G82" i="9"/>
  <c r="G90" i="9"/>
  <c r="G72" i="9"/>
  <c r="G94" i="9"/>
  <c r="G84" i="9"/>
  <c r="G91" i="9"/>
  <c r="G75" i="9"/>
  <c r="G78" i="9"/>
  <c r="G92" i="9"/>
  <c r="G83" i="9"/>
  <c r="G86" i="9"/>
  <c r="R78" i="9"/>
  <c r="G89" i="9"/>
  <c r="M85" i="8"/>
  <c r="M72" i="8"/>
  <c r="S78" i="8"/>
  <c r="S94" i="8"/>
  <c r="S92" i="8"/>
  <c r="S91" i="8"/>
  <c r="S90" i="8"/>
  <c r="S83" i="8"/>
  <c r="S82" i="8"/>
  <c r="S80" i="8"/>
  <c r="S79" i="8"/>
  <c r="S72" i="8"/>
  <c r="S86" i="8"/>
  <c r="S73" i="8"/>
  <c r="S74" i="8"/>
  <c r="S87" i="8"/>
  <c r="S71" i="8"/>
  <c r="AB12" i="10"/>
  <c r="AA77" i="8"/>
  <c r="AC17" i="10"/>
  <c r="AB10" i="10"/>
  <c r="E79" i="9"/>
  <c r="E85" i="9"/>
  <c r="E80" i="9"/>
  <c r="E77" i="9"/>
  <c r="E89" i="9"/>
  <c r="E82" i="9"/>
  <c r="E93" i="9"/>
  <c r="E72" i="9"/>
  <c r="E88" i="9"/>
  <c r="E73" i="9"/>
  <c r="E94" i="9"/>
  <c r="E76" i="9"/>
  <c r="E90" i="9"/>
  <c r="E78" i="9"/>
  <c r="E84" i="9"/>
  <c r="E74" i="9"/>
  <c r="E86" i="9"/>
  <c r="E81" i="9"/>
  <c r="E71" i="9"/>
  <c r="E92" i="9"/>
  <c r="AB31" i="9"/>
  <c r="AB72" i="9" s="1"/>
  <c r="E75" i="9"/>
  <c r="T76" i="9"/>
  <c r="Z78" i="9"/>
  <c r="G81" i="9"/>
  <c r="I87" i="9"/>
  <c r="U91" i="9"/>
  <c r="W76" i="8"/>
  <c r="W92" i="8"/>
  <c r="W86" i="8"/>
  <c r="Y85" i="8"/>
  <c r="Y78" i="8"/>
  <c r="Y73" i="8"/>
  <c r="Y88" i="8"/>
  <c r="Y92" i="8"/>
  <c r="Y76" i="8"/>
  <c r="Y93" i="8"/>
  <c r="Y72" i="8"/>
  <c r="Y89" i="8"/>
  <c r="Y82" i="8"/>
  <c r="Y90" i="8"/>
  <c r="Y77" i="8"/>
  <c r="Y80" i="8"/>
  <c r="Y81" i="8"/>
  <c r="Y74" i="8"/>
  <c r="Y86" i="8"/>
  <c r="Y84" i="8"/>
  <c r="Y94" i="8"/>
  <c r="T79" i="8"/>
  <c r="T86" i="8"/>
  <c r="T91" i="8"/>
  <c r="T92" i="8"/>
  <c r="O91" i="8"/>
  <c r="O92" i="8"/>
  <c r="O76" i="8"/>
  <c r="O87" i="8"/>
  <c r="O74" i="8"/>
  <c r="O78" i="8"/>
  <c r="O88" i="8"/>
  <c r="O72" i="8"/>
  <c r="O82" i="8"/>
  <c r="O75" i="8"/>
  <c r="O83" i="8"/>
  <c r="O84" i="8"/>
  <c r="O86" i="8"/>
  <c r="O90" i="8"/>
  <c r="O94" i="8"/>
  <c r="O71" i="8"/>
  <c r="O89" i="8"/>
  <c r="O79" i="8"/>
  <c r="O80" i="8"/>
  <c r="O93" i="8"/>
  <c r="AC25" i="10"/>
  <c r="W61" i="10"/>
  <c r="L73" i="9"/>
  <c r="L94" i="9"/>
  <c r="L81" i="9"/>
  <c r="L86" i="9"/>
  <c r="L74" i="9"/>
  <c r="L78" i="9"/>
  <c r="L90" i="9"/>
  <c r="L93" i="9"/>
  <c r="L87" i="9"/>
  <c r="L91" i="9"/>
  <c r="L77" i="9"/>
  <c r="L75" i="9"/>
  <c r="L85" i="9"/>
  <c r="L71" i="9"/>
  <c r="L79" i="9"/>
  <c r="L82" i="9"/>
  <c r="L83" i="9"/>
  <c r="L89" i="9"/>
  <c r="K78" i="9"/>
  <c r="K71" i="9"/>
  <c r="K94" i="9"/>
  <c r="K83" i="9"/>
  <c r="K72" i="9"/>
  <c r="K86" i="9"/>
  <c r="K92" i="9"/>
  <c r="K76" i="9"/>
  <c r="K90" i="9"/>
  <c r="K87" i="9"/>
  <c r="K79" i="9"/>
  <c r="K82" i="9"/>
  <c r="K75" i="9"/>
  <c r="K88" i="9"/>
  <c r="K91" i="9"/>
  <c r="K84" i="9"/>
  <c r="K80" i="9"/>
  <c r="K74" i="9"/>
  <c r="AA74" i="9"/>
  <c r="AA94" i="9"/>
  <c r="AA71" i="9"/>
  <c r="AA83" i="9"/>
  <c r="AA84" i="9"/>
  <c r="AA88" i="9"/>
  <c r="AA76" i="9"/>
  <c r="AA80" i="9"/>
  <c r="AA91" i="9"/>
  <c r="AA72" i="9"/>
  <c r="AA87" i="9"/>
  <c r="AA82" i="9"/>
  <c r="AA78" i="9"/>
  <c r="AA92" i="9"/>
  <c r="AA75" i="9"/>
  <c r="AA86" i="9"/>
  <c r="AA79" i="9"/>
  <c r="AA90" i="9"/>
  <c r="U75" i="9"/>
  <c r="C77" i="9"/>
  <c r="Q83" i="9"/>
  <c r="I91" i="9"/>
  <c r="AC61" i="9"/>
  <c r="AB62" i="9"/>
  <c r="T76" i="8"/>
  <c r="G81" i="8"/>
  <c r="I71" i="9"/>
  <c r="T80" i="9"/>
  <c r="L84" i="9"/>
  <c r="BG912" i="1"/>
  <c r="E23" i="11"/>
  <c r="BG514" i="1"/>
  <c r="BG524" i="1"/>
  <c r="BG526" i="1"/>
  <c r="BG515" i="1"/>
  <c r="BG518" i="1"/>
  <c r="BG522" i="1"/>
  <c r="BG519" i="1"/>
  <c r="BG516" i="1"/>
  <c r="BG523" i="1"/>
  <c r="BG510" i="1"/>
  <c r="BG528" i="1"/>
  <c r="BG520" i="1"/>
  <c r="BG507" i="1"/>
  <c r="BG508" i="1"/>
  <c r="BG506" i="1"/>
  <c r="BG527" i="1"/>
  <c r="BG511" i="1"/>
  <c r="BG512" i="1"/>
  <c r="BG509" i="1"/>
  <c r="BG525" i="1"/>
  <c r="BG140" i="1"/>
  <c r="D10" i="11"/>
  <c r="G10" i="11" s="1"/>
  <c r="BF115" i="1"/>
  <c r="BF114" i="1"/>
  <c r="BF113" i="1"/>
  <c r="BF122" i="1"/>
  <c r="BF102" i="1"/>
  <c r="BF121" i="1"/>
  <c r="BF125" i="1"/>
  <c r="BF105" i="1"/>
  <c r="BF117" i="1"/>
  <c r="BF116" i="1"/>
  <c r="BF109" i="1"/>
  <c r="BF110" i="1"/>
  <c r="BF108" i="1"/>
  <c r="BF124" i="1"/>
  <c r="BF112" i="1"/>
  <c r="BF120" i="1"/>
  <c r="BF106" i="1"/>
  <c r="BF123" i="1"/>
  <c r="BF118" i="1"/>
  <c r="BF111" i="1"/>
  <c r="BF119" i="1"/>
  <c r="BF107" i="1"/>
  <c r="BF103" i="1"/>
  <c r="BF104" i="1"/>
  <c r="D17" i="11"/>
  <c r="G17" i="11" s="1"/>
  <c r="BF319" i="1"/>
  <c r="BF327" i="1"/>
  <c r="BF330" i="1"/>
  <c r="BF342" i="1"/>
  <c r="BF338" i="1"/>
  <c r="BF329" i="1"/>
  <c r="BF328" i="1"/>
  <c r="BF323" i="1"/>
  <c r="BF339" i="1"/>
  <c r="BF341" i="1"/>
  <c r="BF332" i="1"/>
  <c r="BF335" i="1"/>
  <c r="BF326" i="1"/>
  <c r="BF331" i="1"/>
  <c r="BF340" i="1"/>
  <c r="BF337" i="1"/>
  <c r="BF324" i="1"/>
  <c r="BF322" i="1"/>
  <c r="BF336" i="1"/>
  <c r="BF333" i="1"/>
  <c r="BF320" i="1"/>
  <c r="BF325" i="1"/>
  <c r="BF334" i="1"/>
  <c r="BF321" i="1"/>
  <c r="F81" i="9"/>
  <c r="F87" i="9"/>
  <c r="F89" i="9"/>
  <c r="F83" i="9"/>
  <c r="F84" i="9"/>
  <c r="F80" i="9"/>
  <c r="F91" i="9"/>
  <c r="F88" i="9"/>
  <c r="F73" i="9"/>
  <c r="F71" i="9"/>
  <c r="F92" i="9"/>
  <c r="F85" i="9"/>
  <c r="F77" i="9"/>
  <c r="F93" i="9"/>
  <c r="F76" i="9"/>
  <c r="F75" i="9"/>
  <c r="F72" i="9"/>
  <c r="F79" i="9"/>
  <c r="F86" i="9"/>
  <c r="F90" i="8"/>
  <c r="F79" i="8"/>
  <c r="F77" i="8"/>
  <c r="F88" i="8"/>
  <c r="F91" i="8"/>
  <c r="F92" i="8"/>
  <c r="F80" i="8"/>
  <c r="F71" i="8"/>
  <c r="F73" i="8"/>
  <c r="F84" i="8"/>
  <c r="F93" i="8"/>
  <c r="F72" i="8"/>
  <c r="F83" i="8"/>
  <c r="F89" i="8"/>
  <c r="F75" i="8"/>
  <c r="F76" i="8"/>
  <c r="F85" i="8"/>
  <c r="F87" i="8"/>
  <c r="F81" i="8"/>
  <c r="O92" i="9"/>
  <c r="O82" i="9"/>
  <c r="O75" i="9"/>
  <c r="O78" i="9"/>
  <c r="O87" i="9"/>
  <c r="O79" i="9"/>
  <c r="O86" i="9"/>
  <c r="O76" i="9"/>
  <c r="O74" i="9"/>
  <c r="O94" i="9"/>
  <c r="O80" i="9"/>
  <c r="O83" i="9"/>
  <c r="O90" i="9"/>
  <c r="O91" i="9"/>
  <c r="O71" i="9"/>
  <c r="O72" i="9"/>
  <c r="O84" i="9"/>
  <c r="O88" i="9"/>
  <c r="Z90" i="9"/>
  <c r="BF207" i="1"/>
  <c r="E37" i="11"/>
  <c r="BG939" i="1"/>
  <c r="BG949" i="1"/>
  <c r="BG955" i="1"/>
  <c r="BG962" i="1"/>
  <c r="BG959" i="1"/>
  <c r="BG960" i="1"/>
  <c r="BG942" i="1"/>
  <c r="BG961" i="1"/>
  <c r="BG953" i="1"/>
  <c r="BG951" i="1"/>
  <c r="BG958" i="1"/>
  <c r="BG954" i="1"/>
  <c r="BG946" i="1"/>
  <c r="BG947" i="1"/>
  <c r="BG941" i="1"/>
  <c r="BG943" i="1"/>
  <c r="BG957" i="1"/>
  <c r="BG945" i="1"/>
  <c r="BG950" i="1"/>
  <c r="BG956" i="1"/>
  <c r="D11" i="11"/>
  <c r="G11" i="11" s="1"/>
  <c r="BF143" i="1"/>
  <c r="BF151" i="1"/>
  <c r="BF152" i="1"/>
  <c r="BF144" i="1"/>
  <c r="BF135" i="1"/>
  <c r="BF137" i="1"/>
  <c r="BF154" i="1"/>
  <c r="BF133" i="1"/>
  <c r="BF147" i="1"/>
  <c r="BF136" i="1"/>
  <c r="BF145" i="1"/>
  <c r="BF141" i="1"/>
  <c r="BF155" i="1"/>
  <c r="BF153" i="1"/>
  <c r="BF140" i="1"/>
  <c r="BF139" i="1"/>
  <c r="BF156" i="1"/>
  <c r="BF142" i="1"/>
  <c r="BF148" i="1"/>
  <c r="BF138" i="1"/>
  <c r="BF149" i="1"/>
  <c r="E13" i="11"/>
  <c r="BG202" i="1"/>
  <c r="BG207" i="1"/>
  <c r="BG210" i="1"/>
  <c r="BG218" i="1"/>
  <c r="BG211" i="1"/>
  <c r="BG213" i="1"/>
  <c r="BG200" i="1"/>
  <c r="BG201" i="1"/>
  <c r="BG204" i="1"/>
  <c r="BG197" i="1"/>
  <c r="BG215" i="1"/>
  <c r="BG217" i="1"/>
  <c r="BG214" i="1"/>
  <c r="BG216" i="1"/>
  <c r="BG209" i="1"/>
  <c r="BG206" i="1"/>
  <c r="BG199" i="1"/>
  <c r="BG195" i="1"/>
  <c r="BG205" i="1"/>
  <c r="BG203" i="1"/>
  <c r="BG208" i="1"/>
  <c r="BG198" i="1"/>
  <c r="BG196" i="1"/>
  <c r="BG212" i="1"/>
  <c r="E25" i="11"/>
  <c r="BG580" i="1"/>
  <c r="BG582" i="1"/>
  <c r="BG571" i="1"/>
  <c r="BG576" i="1"/>
  <c r="BG583" i="1"/>
  <c r="BG589" i="1"/>
  <c r="BG574" i="1"/>
  <c r="BG588" i="1"/>
  <c r="BG590" i="1"/>
  <c r="BG587" i="1"/>
  <c r="BG579" i="1"/>
  <c r="BG568" i="1"/>
  <c r="BG584" i="1"/>
  <c r="BG575" i="1"/>
  <c r="BG572" i="1"/>
  <c r="BG567" i="1"/>
  <c r="BG570" i="1"/>
  <c r="BG578" i="1"/>
  <c r="BG586" i="1"/>
  <c r="E26" i="11"/>
  <c r="BG607" i="1"/>
  <c r="BG599" i="1"/>
  <c r="BG602" i="1"/>
  <c r="BG618" i="1"/>
  <c r="BG621" i="1"/>
  <c r="BG603" i="1"/>
  <c r="BG612" i="1"/>
  <c r="BG619" i="1"/>
  <c r="BG609" i="1"/>
  <c r="BG610" i="1"/>
  <c r="BG605" i="1"/>
  <c r="BG613" i="1"/>
  <c r="BG611" i="1"/>
  <c r="BG614" i="1"/>
  <c r="BG615" i="1"/>
  <c r="BG620" i="1"/>
  <c r="BG601" i="1"/>
  <c r="BG616" i="1"/>
  <c r="BG617" i="1"/>
  <c r="BG604" i="1"/>
  <c r="BG606" i="1"/>
  <c r="BG600" i="1"/>
  <c r="BG608" i="1"/>
  <c r="BG598" i="1"/>
  <c r="N86" i="8"/>
  <c r="BF150" i="1"/>
  <c r="D86" i="8"/>
  <c r="D85" i="8"/>
  <c r="D94" i="8"/>
  <c r="D78" i="8"/>
  <c r="D93" i="8"/>
  <c r="D89" i="8"/>
  <c r="D90" i="8"/>
  <c r="D71" i="8"/>
  <c r="D87" i="8"/>
  <c r="D75" i="8"/>
  <c r="D91" i="8"/>
  <c r="D73" i="8"/>
  <c r="D74" i="8"/>
  <c r="D79" i="8"/>
  <c r="D81" i="8"/>
  <c r="D77" i="8"/>
  <c r="D82" i="8"/>
  <c r="D83" i="8"/>
  <c r="AA73" i="8"/>
  <c r="D92" i="8"/>
  <c r="C61" i="10"/>
  <c r="AC29" i="10"/>
  <c r="AB14" i="10"/>
  <c r="T72" i="9"/>
  <c r="V77" i="9"/>
  <c r="V85" i="9"/>
  <c r="V81" i="9"/>
  <c r="V71" i="9"/>
  <c r="V92" i="9"/>
  <c r="V88" i="9"/>
  <c r="V76" i="9"/>
  <c r="V72" i="9"/>
  <c r="V91" i="9"/>
  <c r="V80" i="9"/>
  <c r="V87" i="9"/>
  <c r="V84" i="9"/>
  <c r="V89" i="9"/>
  <c r="V79" i="9"/>
  <c r="V73" i="9"/>
  <c r="V75" i="9"/>
  <c r="V93" i="9"/>
  <c r="V83" i="9"/>
  <c r="V78" i="9"/>
  <c r="I79" i="9"/>
  <c r="E35" i="11"/>
  <c r="BG884" i="1"/>
  <c r="BG899" i="1"/>
  <c r="BG886" i="1"/>
  <c r="BG898" i="1"/>
  <c r="BG883" i="1"/>
  <c r="BG890" i="1"/>
  <c r="BG892" i="1"/>
  <c r="BG878" i="1"/>
  <c r="BG887" i="1"/>
  <c r="BG879" i="1"/>
  <c r="BG900" i="1"/>
  <c r="BG882" i="1"/>
  <c r="BG891" i="1"/>
  <c r="BG896" i="1"/>
  <c r="BG880" i="1"/>
  <c r="BG888" i="1"/>
  <c r="BG889" i="1"/>
  <c r="BG894" i="1"/>
  <c r="BG895" i="1"/>
  <c r="G93" i="9"/>
  <c r="S85" i="8"/>
  <c r="BF14" i="1"/>
  <c r="M31" i="10"/>
  <c r="R73" i="8"/>
  <c r="R84" i="8"/>
  <c r="R93" i="8"/>
  <c r="AC15" i="10"/>
  <c r="AB16" i="10"/>
  <c r="D88" i="8"/>
  <c r="G89" i="8"/>
  <c r="Y91" i="8"/>
  <c r="D91" i="9"/>
  <c r="D87" i="9"/>
  <c r="D71" i="9"/>
  <c r="D93" i="9"/>
  <c r="D74" i="9"/>
  <c r="D83" i="9"/>
  <c r="D75" i="9"/>
  <c r="D85" i="9"/>
  <c r="D89" i="9"/>
  <c r="D79" i="9"/>
  <c r="D78" i="9"/>
  <c r="D90" i="9"/>
  <c r="D82" i="9"/>
  <c r="D73" i="9"/>
  <c r="D81" i="9"/>
  <c r="D94" i="9"/>
  <c r="D77" i="9"/>
  <c r="D86" i="9"/>
  <c r="C86" i="9"/>
  <c r="C92" i="9"/>
  <c r="C78" i="9"/>
  <c r="C72" i="9"/>
  <c r="C71" i="9"/>
  <c r="C88" i="9"/>
  <c r="C84" i="9"/>
  <c r="C87" i="9"/>
  <c r="C91" i="9"/>
  <c r="C90" i="9"/>
  <c r="C83" i="9"/>
  <c r="C75" i="9"/>
  <c r="C79" i="9"/>
  <c r="C80" i="9"/>
  <c r="C76" i="9"/>
  <c r="C82" i="9"/>
  <c r="C74" i="9"/>
  <c r="C94" i="9"/>
  <c r="J89" i="9"/>
  <c r="J87" i="9"/>
  <c r="J79" i="9"/>
  <c r="J72" i="9"/>
  <c r="J81" i="9"/>
  <c r="J85" i="9"/>
  <c r="J80" i="9"/>
  <c r="J93" i="9"/>
  <c r="J71" i="9"/>
  <c r="J84" i="9"/>
  <c r="J91" i="9"/>
  <c r="J75" i="9"/>
  <c r="J88" i="9"/>
  <c r="J76" i="9"/>
  <c r="J73" i="9"/>
  <c r="J77" i="9"/>
  <c r="J83" i="9"/>
  <c r="J92" i="9"/>
  <c r="G77" i="9"/>
  <c r="G85" i="9"/>
  <c r="R90" i="9"/>
  <c r="BG908" i="1"/>
  <c r="BF10" i="1"/>
  <c r="BF199" i="1"/>
  <c r="Y31" i="10"/>
  <c r="Y75" i="10" s="1"/>
  <c r="V83" i="8"/>
  <c r="V71" i="8"/>
  <c r="V91" i="8"/>
  <c r="V93" i="8"/>
  <c r="V79" i="8"/>
  <c r="V81" i="8"/>
  <c r="V88" i="8"/>
  <c r="V77" i="8"/>
  <c r="V72" i="8"/>
  <c r="V76" i="8"/>
  <c r="V73" i="8"/>
  <c r="V75" i="8"/>
  <c r="V87" i="8"/>
  <c r="V85" i="8"/>
  <c r="V86" i="8"/>
  <c r="V84" i="8"/>
  <c r="V89" i="8"/>
  <c r="V80" i="8"/>
  <c r="V92" i="8"/>
  <c r="V94" i="8"/>
  <c r="J78" i="8"/>
  <c r="AB18" i="10"/>
  <c r="M90" i="9"/>
  <c r="M82" i="9"/>
  <c r="M85" i="9"/>
  <c r="M93" i="9"/>
  <c r="M84" i="9"/>
  <c r="M88" i="9"/>
  <c r="M74" i="9"/>
  <c r="M72" i="9"/>
  <c r="M81" i="9"/>
  <c r="M86" i="9"/>
  <c r="M75" i="9"/>
  <c r="N84" i="9"/>
  <c r="N85" i="9"/>
  <c r="N73" i="9"/>
  <c r="N80" i="9"/>
  <c r="N89" i="9"/>
  <c r="N75" i="9"/>
  <c r="N92" i="9"/>
  <c r="N91" i="9"/>
  <c r="N77" i="9"/>
  <c r="N76" i="9"/>
  <c r="N72" i="9"/>
  <c r="N88" i="9"/>
  <c r="N93" i="9"/>
  <c r="N81" i="9"/>
  <c r="N71" i="9"/>
  <c r="N79" i="9"/>
  <c r="N87" i="9"/>
  <c r="N82" i="9"/>
  <c r="D76" i="9"/>
  <c r="D80" i="9"/>
  <c r="R82" i="9"/>
  <c r="D84" i="9"/>
  <c r="AA85" i="9"/>
  <c r="H88" i="9"/>
  <c r="O89" i="9"/>
  <c r="O93" i="9"/>
  <c r="F94" i="9"/>
  <c r="B81" i="9"/>
  <c r="B84" i="9"/>
  <c r="B88" i="9"/>
  <c r="B93" i="9"/>
  <c r="B73" i="9"/>
  <c r="B92" i="9"/>
  <c r="B87" i="9"/>
  <c r="B77" i="9"/>
  <c r="B89" i="9"/>
  <c r="BG881" i="1"/>
  <c r="N74" i="8"/>
  <c r="O77" i="8"/>
  <c r="S81" i="8"/>
  <c r="N90" i="8"/>
  <c r="F74" i="9"/>
  <c r="AA81" i="9"/>
  <c r="O85" i="9"/>
  <c r="F90" i="9"/>
  <c r="BG897" i="1"/>
  <c r="BG581" i="1"/>
  <c r="BG513" i="1"/>
  <c r="BG10" i="1"/>
  <c r="D25" i="11"/>
  <c r="G25" i="11" s="1"/>
  <c r="BF578" i="1"/>
  <c r="BF584" i="1"/>
  <c r="BF576" i="1"/>
  <c r="BF577" i="1"/>
  <c r="BF570" i="1"/>
  <c r="BF582" i="1"/>
  <c r="BF585" i="1"/>
  <c r="BF569" i="1"/>
  <c r="BF573" i="1"/>
  <c r="BF568" i="1"/>
  <c r="BF583" i="1"/>
  <c r="BF574" i="1"/>
  <c r="BF588" i="1"/>
  <c r="BF586" i="1"/>
  <c r="BF587" i="1"/>
  <c r="BF580" i="1"/>
  <c r="BF579" i="1"/>
  <c r="BF590" i="1"/>
  <c r="BF567" i="1"/>
  <c r="BF575" i="1"/>
  <c r="BF571" i="1"/>
  <c r="BF589" i="1"/>
  <c r="BF581" i="1"/>
  <c r="BF572" i="1"/>
  <c r="E19" i="11"/>
  <c r="BG385" i="1"/>
  <c r="BG390" i="1"/>
  <c r="BG394" i="1"/>
  <c r="BG382" i="1"/>
  <c r="BG388" i="1"/>
  <c r="BG383" i="1"/>
  <c r="BG392" i="1"/>
  <c r="BG396" i="1"/>
  <c r="BG402" i="1"/>
  <c r="BG398" i="1"/>
  <c r="BG389" i="1"/>
  <c r="BG399" i="1"/>
  <c r="BG384" i="1"/>
  <c r="BG404" i="1"/>
  <c r="BG391" i="1"/>
  <c r="BG397" i="1"/>
  <c r="BG401" i="1"/>
  <c r="BG403" i="1"/>
  <c r="BG395" i="1"/>
  <c r="BG400" i="1"/>
  <c r="BG381" i="1"/>
  <c r="BG387" i="1"/>
  <c r="BG393" i="1"/>
  <c r="BG386" i="1"/>
  <c r="AC27" i="10"/>
  <c r="P89" i="9"/>
  <c r="P93" i="9"/>
  <c r="P91" i="9"/>
  <c r="P85" i="9"/>
  <c r="P87" i="9"/>
  <c r="P86" i="9"/>
  <c r="P75" i="9"/>
  <c r="P94" i="9"/>
  <c r="P78" i="9"/>
  <c r="P81" i="9"/>
  <c r="P79" i="9"/>
  <c r="P73" i="9"/>
  <c r="P74" i="9"/>
  <c r="P71" i="9"/>
  <c r="P90" i="9"/>
  <c r="P82" i="9"/>
  <c r="P83" i="9"/>
  <c r="P77" i="9"/>
  <c r="F78" i="9"/>
  <c r="G74" i="8"/>
  <c r="G75" i="8"/>
  <c r="G94" i="8"/>
  <c r="G83" i="8"/>
  <c r="G78" i="8"/>
  <c r="G79" i="8"/>
  <c r="G76" i="8"/>
  <c r="G92" i="8"/>
  <c r="G80" i="8"/>
  <c r="G72" i="8"/>
  <c r="G91" i="8"/>
  <c r="G84" i="8"/>
  <c r="G71" i="8"/>
  <c r="G90" i="8"/>
  <c r="G87" i="8"/>
  <c r="G86" i="8"/>
  <c r="G88" i="8"/>
  <c r="G82" i="8"/>
  <c r="Z77" i="9"/>
  <c r="Z87" i="9"/>
  <c r="Z88" i="9"/>
  <c r="Z75" i="9"/>
  <c r="Z83" i="9"/>
  <c r="Z76" i="9"/>
  <c r="Z81" i="9"/>
  <c r="Z91" i="9"/>
  <c r="Z84" i="9"/>
  <c r="Z89" i="9"/>
  <c r="Z93" i="9"/>
  <c r="Z85" i="9"/>
  <c r="Z71" i="9"/>
  <c r="Z79" i="9"/>
  <c r="Z80" i="9"/>
  <c r="Z72" i="9"/>
  <c r="Z92" i="9"/>
  <c r="Z73" i="9"/>
  <c r="P76" i="9"/>
  <c r="P80" i="9"/>
  <c r="P84" i="9"/>
  <c r="AC31" i="5"/>
  <c r="AC74" i="5" s="1"/>
  <c r="E11" i="11"/>
  <c r="BG138" i="1"/>
  <c r="BG142" i="1"/>
  <c r="BG147" i="1"/>
  <c r="BG156" i="1"/>
  <c r="BG149" i="1"/>
  <c r="BG154" i="1"/>
  <c r="BG139" i="1"/>
  <c r="BG150" i="1"/>
  <c r="BG141" i="1"/>
  <c r="BG153" i="1"/>
  <c r="BG137" i="1"/>
  <c r="BG143" i="1"/>
  <c r="BG133" i="1"/>
  <c r="BG134" i="1"/>
  <c r="BG146" i="1"/>
  <c r="BG145" i="1"/>
  <c r="BG135" i="1"/>
  <c r="BG155" i="1"/>
  <c r="BG151" i="1"/>
  <c r="E16" i="11"/>
  <c r="BG288" i="1"/>
  <c r="BG297" i="1"/>
  <c r="BG304" i="1"/>
  <c r="BG290" i="1"/>
  <c r="BG292" i="1"/>
  <c r="BG311" i="1"/>
  <c r="BG289" i="1"/>
  <c r="BG300" i="1"/>
  <c r="BG293" i="1"/>
  <c r="BG310" i="1"/>
  <c r="BG295" i="1"/>
  <c r="BG307" i="1"/>
  <c r="BG294" i="1"/>
  <c r="BG296" i="1"/>
  <c r="BG298" i="1"/>
  <c r="BG308" i="1"/>
  <c r="BG301" i="1"/>
  <c r="BG303" i="1"/>
  <c r="BG306" i="1"/>
  <c r="BG305" i="1"/>
  <c r="BG302" i="1"/>
  <c r="BG299" i="1"/>
  <c r="BG309" i="1"/>
  <c r="BG291" i="1"/>
  <c r="E20" i="11"/>
  <c r="BG421" i="1"/>
  <c r="BG412" i="1"/>
  <c r="BG427" i="1"/>
  <c r="BG425" i="1"/>
  <c r="BG422" i="1"/>
  <c r="BG416" i="1"/>
  <c r="BG423" i="1"/>
  <c r="BG434" i="1"/>
  <c r="BG426" i="1"/>
  <c r="BG420" i="1"/>
  <c r="BG417" i="1"/>
  <c r="BG432" i="1"/>
  <c r="BG435" i="1"/>
  <c r="BG414" i="1"/>
  <c r="BG418" i="1"/>
  <c r="BG433" i="1"/>
  <c r="BG415" i="1"/>
  <c r="BG429" i="1"/>
  <c r="BG424" i="1"/>
  <c r="BG428" i="1"/>
  <c r="BG413" i="1"/>
  <c r="BG419" i="1"/>
  <c r="BG431" i="1"/>
  <c r="BG430" i="1"/>
  <c r="E22" i="11"/>
  <c r="BG479" i="1"/>
  <c r="BG489" i="1"/>
  <c r="BG486" i="1"/>
  <c r="BG497" i="1"/>
  <c r="BG474" i="1"/>
  <c r="BG494" i="1"/>
  <c r="BG490" i="1"/>
  <c r="BG493" i="1"/>
  <c r="BG476" i="1"/>
  <c r="BG480" i="1"/>
  <c r="BG488" i="1"/>
  <c r="BG483" i="1"/>
  <c r="BG477" i="1"/>
  <c r="BG492" i="1"/>
  <c r="BG478" i="1"/>
  <c r="BG496" i="1"/>
  <c r="BG485" i="1"/>
  <c r="BG484" i="1"/>
  <c r="BG482" i="1"/>
  <c r="BG475" i="1"/>
  <c r="BG481" i="1"/>
  <c r="BG495" i="1"/>
  <c r="BG491" i="1"/>
  <c r="BG487" i="1"/>
  <c r="J74" i="8"/>
  <c r="N78" i="8"/>
  <c r="BF195" i="1"/>
  <c r="E86" i="8"/>
  <c r="E72" i="8"/>
  <c r="E88" i="8"/>
  <c r="E85" i="8"/>
  <c r="E84" i="8"/>
  <c r="E94" i="8"/>
  <c r="E89" i="8"/>
  <c r="E82" i="8"/>
  <c r="E81" i="8"/>
  <c r="E78" i="8"/>
  <c r="E77" i="8"/>
  <c r="E73" i="8"/>
  <c r="E93" i="8"/>
  <c r="E74" i="8"/>
  <c r="E76" i="8"/>
  <c r="E80" i="8"/>
  <c r="E90" i="8"/>
  <c r="E92" i="8"/>
  <c r="U84" i="8"/>
  <c r="U82" i="8"/>
  <c r="U76" i="8"/>
  <c r="U86" i="8"/>
  <c r="U93" i="8"/>
  <c r="U77" i="8"/>
  <c r="U80" i="8"/>
  <c r="U94" i="8"/>
  <c r="U89" i="8"/>
  <c r="U90" i="8"/>
  <c r="U81" i="8"/>
  <c r="U85" i="8"/>
  <c r="U74" i="8"/>
  <c r="U72" i="8"/>
  <c r="U78" i="8"/>
  <c r="U73" i="8"/>
  <c r="U92" i="8"/>
  <c r="U88" i="8"/>
  <c r="X89" i="8"/>
  <c r="X78" i="8"/>
  <c r="X77" i="8"/>
  <c r="X91" i="8"/>
  <c r="X74" i="8"/>
  <c r="X73" i="8"/>
  <c r="X79" i="8"/>
  <c r="X87" i="8"/>
  <c r="X94" i="8"/>
  <c r="X93" i="8"/>
  <c r="X71" i="8"/>
  <c r="X75" i="8"/>
  <c r="X92" i="8"/>
  <c r="X81" i="8"/>
  <c r="X86" i="8"/>
  <c r="X90" i="8"/>
  <c r="X72" i="8"/>
  <c r="AA86" i="8"/>
  <c r="AA92" i="8"/>
  <c r="AA90" i="8"/>
  <c r="AA72" i="8"/>
  <c r="AA88" i="8"/>
  <c r="AA71" i="8"/>
  <c r="AA79" i="8"/>
  <c r="AA74" i="8"/>
  <c r="AA75" i="8"/>
  <c r="AA84" i="8"/>
  <c r="AA94" i="8"/>
  <c r="AA82" i="8"/>
  <c r="AA80" i="8"/>
  <c r="AA78" i="8"/>
  <c r="AA91" i="8"/>
  <c r="AA87" i="8"/>
  <c r="AA76" i="8"/>
  <c r="AA83" i="8"/>
  <c r="Z84" i="8"/>
  <c r="Z87" i="8"/>
  <c r="Z83" i="8"/>
  <c r="Z93" i="8"/>
  <c r="Z80" i="8"/>
  <c r="Z91" i="8"/>
  <c r="Z72" i="8"/>
  <c r="Z76" i="8"/>
  <c r="Z77" i="8"/>
  <c r="Z75" i="8"/>
  <c r="Z71" i="8"/>
  <c r="Z85" i="8"/>
  <c r="Z79" i="8"/>
  <c r="Z82" i="8"/>
  <c r="Z78" i="8"/>
  <c r="Z89" i="8"/>
  <c r="Z81" i="8"/>
  <c r="Z92" i="8"/>
  <c r="Z73" i="8"/>
  <c r="Z88" i="8"/>
  <c r="F78" i="8"/>
  <c r="E87" i="8"/>
  <c r="U72" i="9"/>
  <c r="U77" i="9"/>
  <c r="U78" i="9"/>
  <c r="U90" i="9"/>
  <c r="U76" i="9"/>
  <c r="U74" i="9"/>
  <c r="U92" i="9"/>
  <c r="U73" i="9"/>
  <c r="U94" i="9"/>
  <c r="U85" i="9"/>
  <c r="U82" i="9"/>
  <c r="U89" i="9"/>
  <c r="U88" i="9"/>
  <c r="U93" i="9"/>
  <c r="U84" i="9"/>
  <c r="U86" i="9"/>
  <c r="U81" i="9"/>
  <c r="U80" i="9"/>
  <c r="U87" i="9"/>
  <c r="T89" i="9"/>
  <c r="T93" i="9"/>
  <c r="T94" i="9"/>
  <c r="T91" i="9"/>
  <c r="T90" i="9"/>
  <c r="T71" i="9"/>
  <c r="T83" i="9"/>
  <c r="T85" i="9"/>
  <c r="T77" i="9"/>
  <c r="T82" i="9"/>
  <c r="T78" i="9"/>
  <c r="T74" i="9"/>
  <c r="T81" i="9"/>
  <c r="T75" i="9"/>
  <c r="T86" i="9"/>
  <c r="T73" i="9"/>
  <c r="T79" i="9"/>
  <c r="T87" i="9"/>
  <c r="S87" i="9"/>
  <c r="S79" i="9"/>
  <c r="S74" i="9"/>
  <c r="S94" i="9"/>
  <c r="S78" i="9"/>
  <c r="S72" i="9"/>
  <c r="S71" i="9"/>
  <c r="S90" i="9"/>
  <c r="S91" i="9"/>
  <c r="S88" i="9"/>
  <c r="S83" i="9"/>
  <c r="S75" i="9"/>
  <c r="S84" i="9"/>
  <c r="S82" i="9"/>
  <c r="S86" i="9"/>
  <c r="S80" i="9"/>
  <c r="S92" i="9"/>
  <c r="S76" i="9"/>
  <c r="I75" i="9"/>
  <c r="V94" i="9"/>
  <c r="BG940" i="1"/>
  <c r="P76" i="8"/>
  <c r="BF211" i="1"/>
  <c r="C89" i="8"/>
  <c r="C79" i="8"/>
  <c r="C75" i="8"/>
  <c r="C88" i="8"/>
  <c r="C86" i="8"/>
  <c r="C71" i="8"/>
  <c r="C84" i="8"/>
  <c r="C82" i="8"/>
  <c r="C78" i="8"/>
  <c r="C83" i="8"/>
  <c r="C74" i="8"/>
  <c r="C90" i="8"/>
  <c r="C72" i="8"/>
  <c r="C94" i="8"/>
  <c r="C91" i="8"/>
  <c r="C80" i="8"/>
  <c r="C92" i="8"/>
  <c r="C87" i="8"/>
  <c r="C76" i="8"/>
  <c r="F74" i="8"/>
  <c r="AA81" i="8"/>
  <c r="F94" i="8"/>
  <c r="AB22" i="10"/>
  <c r="Q79" i="9"/>
  <c r="Q72" i="9"/>
  <c r="Q80" i="9"/>
  <c r="Q86" i="9"/>
  <c r="Q85" i="9"/>
  <c r="Q92" i="9"/>
  <c r="Q94" i="9"/>
  <c r="Q93" i="9"/>
  <c r="Q90" i="9"/>
  <c r="Q84" i="9"/>
  <c r="Q73" i="9"/>
  <c r="Q76" i="9"/>
  <c r="Q78" i="9"/>
  <c r="Q89" i="9"/>
  <c r="Q81" i="9"/>
  <c r="Q82" i="9"/>
  <c r="Q88" i="9"/>
  <c r="Q74" i="9"/>
  <c r="Q77" i="9"/>
  <c r="P72" i="9"/>
  <c r="R74" i="9"/>
  <c r="Q75" i="9"/>
  <c r="S77" i="9"/>
  <c r="U79" i="9"/>
  <c r="V82" i="9"/>
  <c r="S85" i="9"/>
  <c r="E91" i="9"/>
  <c r="E36" i="11"/>
  <c r="BG914" i="1"/>
  <c r="BG917" i="1"/>
  <c r="BG909" i="1"/>
  <c r="BG918" i="1"/>
  <c r="BG926" i="1"/>
  <c r="BG925" i="1"/>
  <c r="BG911" i="1"/>
  <c r="BG921" i="1"/>
  <c r="BG929" i="1"/>
  <c r="BG927" i="1"/>
  <c r="BG919" i="1"/>
  <c r="BG910" i="1"/>
  <c r="BG913" i="1"/>
  <c r="BG930" i="1"/>
  <c r="BG931" i="1"/>
  <c r="BG923" i="1"/>
  <c r="BG915" i="1"/>
  <c r="BG922" i="1"/>
  <c r="I76" i="8"/>
  <c r="I77" i="8"/>
  <c r="I72" i="8"/>
  <c r="I85" i="8"/>
  <c r="I73" i="8"/>
  <c r="I93" i="8"/>
  <c r="I84" i="8"/>
  <c r="I86" i="8"/>
  <c r="I80" i="8"/>
  <c r="I89" i="8"/>
  <c r="I82" i="8"/>
  <c r="I83" i="8"/>
  <c r="I88" i="8"/>
  <c r="I75" i="8"/>
  <c r="I90" i="8"/>
  <c r="I81" i="8"/>
  <c r="BF22" i="1"/>
  <c r="H93" i="8"/>
  <c r="H86" i="8"/>
  <c r="H89" i="8"/>
  <c r="H90" i="8"/>
  <c r="H75" i="8"/>
  <c r="H73" i="8"/>
  <c r="H83" i="8"/>
  <c r="H91" i="8"/>
  <c r="H81" i="8"/>
  <c r="H77" i="8"/>
  <c r="H79" i="8"/>
  <c r="H78" i="8"/>
  <c r="H82" i="8"/>
  <c r="H94" i="8"/>
  <c r="H74" i="8"/>
  <c r="H85" i="8"/>
  <c r="H87" i="8"/>
  <c r="H71" i="8"/>
  <c r="W31" i="10"/>
  <c r="W85" i="10" s="1"/>
  <c r="H76" i="8"/>
  <c r="AC13" i="10"/>
  <c r="Y79" i="8"/>
  <c r="U87" i="8"/>
  <c r="U91" i="8"/>
  <c r="K61" i="10"/>
  <c r="Y71" i="9"/>
  <c r="Y78" i="9"/>
  <c r="Y93" i="9"/>
  <c r="Y85" i="9"/>
  <c r="Y92" i="9"/>
  <c r="Y77" i="9"/>
  <c r="Y74" i="9"/>
  <c r="Y73" i="9"/>
  <c r="Y76" i="9"/>
  <c r="Y84" i="9"/>
  <c r="Y82" i="9"/>
  <c r="Y86" i="9"/>
  <c r="Y94" i="9"/>
  <c r="Y88" i="9"/>
  <c r="Y80" i="9"/>
  <c r="Y72" i="9"/>
  <c r="Y90" i="9"/>
  <c r="Y81" i="9"/>
  <c r="Y89" i="9"/>
  <c r="X75" i="9"/>
  <c r="X93" i="9"/>
  <c r="X78" i="9"/>
  <c r="X74" i="9"/>
  <c r="X86" i="9"/>
  <c r="X83" i="9"/>
  <c r="X82" i="9"/>
  <c r="X79" i="9"/>
  <c r="X87" i="9"/>
  <c r="X90" i="9"/>
  <c r="X81" i="9"/>
  <c r="X73" i="9"/>
  <c r="X91" i="9"/>
  <c r="X94" i="9"/>
  <c r="X77" i="9"/>
  <c r="X89" i="9"/>
  <c r="X85" i="9"/>
  <c r="X71" i="9"/>
  <c r="W72" i="9"/>
  <c r="W92" i="9"/>
  <c r="W86" i="9"/>
  <c r="W94" i="9"/>
  <c r="W84" i="9"/>
  <c r="W87" i="9"/>
  <c r="W79" i="9"/>
  <c r="W80" i="9"/>
  <c r="W74" i="9"/>
  <c r="W88" i="9"/>
  <c r="W78" i="9"/>
  <c r="W83" i="9"/>
  <c r="W90" i="9"/>
  <c r="W75" i="9"/>
  <c r="W82" i="9"/>
  <c r="W76" i="9"/>
  <c r="W71" i="9"/>
  <c r="W91" i="9"/>
  <c r="W93" i="9"/>
  <c r="Z74" i="9"/>
  <c r="AA77" i="9"/>
  <c r="O81" i="9"/>
  <c r="E83" i="9"/>
  <c r="J86" i="9"/>
  <c r="T88" i="9"/>
  <c r="AA89" i="9"/>
  <c r="H92" i="9"/>
  <c r="C93" i="9"/>
  <c r="BF203" i="1"/>
  <c r="R74" i="8"/>
  <c r="V78" i="8"/>
  <c r="E91" i="8"/>
  <c r="O77" i="9"/>
  <c r="I83" i="9"/>
  <c r="W85" i="9"/>
  <c r="N90" i="9"/>
  <c r="BG944" i="1"/>
  <c r="BG569" i="1"/>
  <c r="BG585" i="1"/>
  <c r="BG517" i="1"/>
  <c r="E7" i="11"/>
  <c r="BG11" i="1"/>
  <c r="BG20" i="1"/>
  <c r="BG25" i="1"/>
  <c r="BG27" i="1"/>
  <c r="BG24" i="1"/>
  <c r="BG29" i="1"/>
  <c r="BG19" i="1"/>
  <c r="BG32" i="1"/>
  <c r="BG23" i="1"/>
  <c r="BG30" i="1"/>
  <c r="BG13" i="1"/>
  <c r="BG28" i="1"/>
  <c r="BG16" i="1"/>
  <c r="BG12" i="1"/>
  <c r="BG31" i="1"/>
  <c r="BG17" i="1"/>
  <c r="BG21" i="1"/>
  <c r="BG15" i="1"/>
  <c r="BG22" i="1"/>
  <c r="BG148" i="1"/>
  <c r="BF26" i="1"/>
  <c r="AF33" i="1"/>
  <c r="AB81" i="8"/>
  <c r="D18" i="11"/>
  <c r="G18" i="11" s="1"/>
  <c r="BF372" i="1"/>
  <c r="BF369" i="1"/>
  <c r="BF362" i="1"/>
  <c r="BF356" i="1"/>
  <c r="BF364" i="1"/>
  <c r="BF365" i="1"/>
  <c r="BF352" i="1"/>
  <c r="BF355" i="1"/>
  <c r="BF360" i="1"/>
  <c r="BF354" i="1"/>
  <c r="BF368" i="1"/>
  <c r="BF353" i="1"/>
  <c r="BF361" i="1"/>
  <c r="BF363" i="1"/>
  <c r="BF366" i="1"/>
  <c r="BF357" i="1"/>
  <c r="BF373" i="1"/>
  <c r="BF367" i="1"/>
  <c r="BF371" i="1"/>
  <c r="BF359" i="1"/>
  <c r="BF358" i="1"/>
  <c r="BF351" i="1"/>
  <c r="BF350" i="1"/>
  <c r="BF370" i="1"/>
  <c r="D28" i="11"/>
  <c r="G28" i="11" s="1"/>
  <c r="BF674" i="1"/>
  <c r="BF676" i="1"/>
  <c r="BF678" i="1"/>
  <c r="BF677" i="1"/>
  <c r="BF661" i="1"/>
  <c r="BF675" i="1"/>
  <c r="BF673" i="1"/>
  <c r="BF680" i="1"/>
  <c r="BF663" i="1"/>
  <c r="BF669" i="1"/>
  <c r="BF671" i="1"/>
  <c r="BF682" i="1"/>
  <c r="BF660" i="1"/>
  <c r="BF670" i="1"/>
  <c r="BF679" i="1"/>
  <c r="BF666" i="1"/>
  <c r="BF683" i="1"/>
  <c r="BF667" i="1"/>
  <c r="BF664" i="1"/>
  <c r="BF681" i="1"/>
  <c r="BF665" i="1"/>
  <c r="BF668" i="1"/>
  <c r="BF662" i="1"/>
  <c r="BF672" i="1"/>
  <c r="J31" i="10"/>
  <c r="P31" i="10"/>
  <c r="P75" i="10" s="1"/>
  <c r="AB25" i="10"/>
  <c r="AB27" i="10"/>
  <c r="D27" i="11"/>
  <c r="G27" i="11" s="1"/>
  <c r="BF647" i="1"/>
  <c r="BF652" i="1"/>
  <c r="BF637" i="1"/>
  <c r="BF638" i="1"/>
  <c r="BF645" i="1"/>
  <c r="BF642" i="1"/>
  <c r="BF641" i="1"/>
  <c r="BF629" i="1"/>
  <c r="BF646" i="1"/>
  <c r="BF639" i="1"/>
  <c r="BF634" i="1"/>
  <c r="BF640" i="1"/>
  <c r="BF635" i="1"/>
  <c r="BF650" i="1"/>
  <c r="BF651" i="1"/>
  <c r="BF636" i="1"/>
  <c r="BF644" i="1"/>
  <c r="BF632" i="1"/>
  <c r="BF649" i="1"/>
  <c r="BF633" i="1"/>
  <c r="BF630" i="1"/>
  <c r="BF643" i="1"/>
  <c r="BF631" i="1"/>
  <c r="BF648" i="1"/>
  <c r="D19" i="11"/>
  <c r="G19" i="11" s="1"/>
  <c r="BF385" i="1"/>
  <c r="BF383" i="1"/>
  <c r="BF399" i="1"/>
  <c r="BF393" i="1"/>
  <c r="BF400" i="1"/>
  <c r="BF396" i="1"/>
  <c r="BF403" i="1"/>
  <c r="BF402" i="1"/>
  <c r="BF389" i="1"/>
  <c r="BF386" i="1"/>
  <c r="BF382" i="1"/>
  <c r="BF395" i="1"/>
  <c r="BF388" i="1"/>
  <c r="BF404" i="1"/>
  <c r="BF384" i="1"/>
  <c r="BF381" i="1"/>
  <c r="BF401" i="1"/>
  <c r="BF387" i="1"/>
  <c r="BF397" i="1"/>
  <c r="BF392" i="1"/>
  <c r="BF398" i="1"/>
  <c r="BF390" i="1"/>
  <c r="BF391" i="1"/>
  <c r="BF394" i="1"/>
  <c r="D8" i="11"/>
  <c r="BF45" i="1"/>
  <c r="BF62" i="1"/>
  <c r="BF40" i="1"/>
  <c r="BF50" i="1"/>
  <c r="BF53" i="1"/>
  <c r="BF46" i="1"/>
  <c r="BF49" i="1"/>
  <c r="BF41" i="1"/>
  <c r="BF42" i="1"/>
  <c r="BF52" i="1"/>
  <c r="BF43" i="1"/>
  <c r="BF51" i="1"/>
  <c r="BF44" i="1"/>
  <c r="BF54" i="1"/>
  <c r="BF58" i="1"/>
  <c r="BF56" i="1"/>
  <c r="BF48" i="1"/>
  <c r="BF61" i="1"/>
  <c r="BF63" i="1"/>
  <c r="BF59" i="1"/>
  <c r="BF60" i="1"/>
  <c r="BF57" i="1"/>
  <c r="BF55" i="1"/>
  <c r="BF47" i="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AB77" i="8"/>
  <c r="AB87" i="8"/>
  <c r="D14" i="11"/>
  <c r="G14" i="11" s="1"/>
  <c r="BF227" i="1"/>
  <c r="BF238" i="1"/>
  <c r="BF246" i="1"/>
  <c r="BF235" i="1"/>
  <c r="BF234" i="1"/>
  <c r="BF228" i="1"/>
  <c r="BF236" i="1"/>
  <c r="BF237" i="1"/>
  <c r="BF230" i="1"/>
  <c r="BF244" i="1"/>
  <c r="BF248" i="1"/>
  <c r="BF231" i="1"/>
  <c r="BF226" i="1"/>
  <c r="BF240" i="1"/>
  <c r="BF242" i="1"/>
  <c r="BF229" i="1"/>
  <c r="BF249" i="1"/>
  <c r="BF243" i="1"/>
  <c r="BF247" i="1"/>
  <c r="BF241" i="1"/>
  <c r="BF245" i="1"/>
  <c r="BF239" i="1"/>
  <c r="BF233" i="1"/>
  <c r="BF232" i="1"/>
  <c r="AC8" i="10"/>
  <c r="G31" i="10"/>
  <c r="Z31" i="10"/>
  <c r="E15" i="11"/>
  <c r="BG270" i="1"/>
  <c r="BG272" i="1"/>
  <c r="BG275" i="1"/>
  <c r="BG266" i="1"/>
  <c r="BG269" i="1"/>
  <c r="BG279" i="1"/>
  <c r="BG280" i="1"/>
  <c r="BG267" i="1"/>
  <c r="BG274" i="1"/>
  <c r="BG264" i="1"/>
  <c r="BG265" i="1"/>
  <c r="BG263" i="1"/>
  <c r="BG276" i="1"/>
  <c r="BG278" i="1"/>
  <c r="BG259" i="1"/>
  <c r="BG257" i="1"/>
  <c r="BG273" i="1"/>
  <c r="BG258" i="1"/>
  <c r="BG268" i="1"/>
  <c r="BG261" i="1"/>
  <c r="BG262" i="1"/>
  <c r="BG260" i="1"/>
  <c r="BG277" i="1"/>
  <c r="BG271" i="1"/>
  <c r="AB21" i="10"/>
  <c r="D31" i="11"/>
  <c r="G31" i="11" s="1"/>
  <c r="BF775" i="1"/>
  <c r="BF772" i="1"/>
  <c r="BF774" i="1"/>
  <c r="BF757" i="1"/>
  <c r="BF765" i="1"/>
  <c r="BF776" i="1"/>
  <c r="BF769" i="1"/>
  <c r="BF763" i="1"/>
  <c r="BF759" i="1"/>
  <c r="BF758" i="1"/>
  <c r="BF771" i="1"/>
  <c r="BF767" i="1"/>
  <c r="BF761" i="1"/>
  <c r="BF753" i="1"/>
  <c r="BF764" i="1"/>
  <c r="BF760" i="1"/>
  <c r="BF756" i="1"/>
  <c r="BF773" i="1"/>
  <c r="BF770" i="1"/>
  <c r="BF768" i="1"/>
  <c r="BF755" i="1"/>
  <c r="BF754" i="1"/>
  <c r="BF766" i="1"/>
  <c r="BF762" i="1"/>
  <c r="D26" i="11"/>
  <c r="G26" i="11" s="1"/>
  <c r="BF599" i="1"/>
  <c r="BF605" i="1"/>
  <c r="BF618" i="1"/>
  <c r="BF602" i="1"/>
  <c r="BF609" i="1"/>
  <c r="BF603" i="1"/>
  <c r="BF615" i="1"/>
  <c r="BF606" i="1"/>
  <c r="BF598" i="1"/>
  <c r="BF611" i="1"/>
  <c r="BF604" i="1"/>
  <c r="BF620" i="1"/>
  <c r="BF621" i="1"/>
  <c r="BF600" i="1"/>
  <c r="BF614" i="1"/>
  <c r="BF616" i="1"/>
  <c r="BF607" i="1"/>
  <c r="BF619" i="1"/>
  <c r="BF610" i="1"/>
  <c r="BF613" i="1"/>
  <c r="BF612" i="1"/>
  <c r="BF601" i="1"/>
  <c r="BF608" i="1"/>
  <c r="BF617" i="1"/>
  <c r="D55" i="11"/>
  <c r="D23" i="11"/>
  <c r="BF513" i="1"/>
  <c r="BF523" i="1"/>
  <c r="BF511" i="1"/>
  <c r="BF521" i="1"/>
  <c r="BF520" i="1"/>
  <c r="BF516" i="1"/>
  <c r="BF515" i="1"/>
  <c r="BF526" i="1"/>
  <c r="BF512" i="1"/>
  <c r="BF510" i="1"/>
  <c r="BF514" i="1"/>
  <c r="BF528" i="1"/>
  <c r="BF507" i="1"/>
  <c r="BF517" i="1"/>
  <c r="BF525" i="1"/>
  <c r="BF506" i="1"/>
  <c r="BF509" i="1"/>
  <c r="BF519" i="1"/>
  <c r="BF508" i="1"/>
  <c r="BF505" i="1"/>
  <c r="BF522" i="1"/>
  <c r="BF527" i="1"/>
  <c r="BF524" i="1"/>
  <c r="BF518" i="1"/>
  <c r="E34" i="11"/>
  <c r="BG867" i="1"/>
  <c r="BG852" i="1"/>
  <c r="BG861" i="1"/>
  <c r="BG854" i="1"/>
  <c r="BG868" i="1"/>
  <c r="BG853" i="1"/>
  <c r="BG865" i="1"/>
  <c r="BG860" i="1"/>
  <c r="BG850" i="1"/>
  <c r="BG856" i="1"/>
  <c r="BG851" i="1"/>
  <c r="BG857" i="1"/>
  <c r="BG849" i="1"/>
  <c r="BG869" i="1"/>
  <c r="BG846" i="1"/>
  <c r="BG847" i="1"/>
  <c r="BG866" i="1"/>
  <c r="BG859" i="1"/>
  <c r="BG862" i="1"/>
  <c r="BG863" i="1"/>
  <c r="BG848" i="1"/>
  <c r="BG864" i="1"/>
  <c r="BG855" i="1"/>
  <c r="BG858" i="1"/>
  <c r="D54" i="11"/>
  <c r="D37" i="11"/>
  <c r="G37" i="11" s="1"/>
  <c r="BF962" i="1"/>
  <c r="BF958" i="1"/>
  <c r="BF952" i="1"/>
  <c r="BF942" i="1"/>
  <c r="BF949" i="1"/>
  <c r="BF950" i="1"/>
  <c r="BF948" i="1"/>
  <c r="BF943" i="1"/>
  <c r="BF959" i="1"/>
  <c r="BF944" i="1"/>
  <c r="BF960" i="1"/>
  <c r="BF951" i="1"/>
  <c r="BF953" i="1"/>
  <c r="BF956" i="1"/>
  <c r="BF957" i="1"/>
  <c r="BF955" i="1"/>
  <c r="BF939" i="1"/>
  <c r="BF941" i="1"/>
  <c r="BF947" i="1"/>
  <c r="BF954" i="1"/>
  <c r="BF961" i="1"/>
  <c r="BF940" i="1"/>
  <c r="BF946" i="1"/>
  <c r="BF945" i="1"/>
  <c r="D21" i="11"/>
  <c r="G21" i="11" s="1"/>
  <c r="BF444" i="1"/>
  <c r="BF450" i="1"/>
  <c r="BF459" i="1"/>
  <c r="BF443" i="1"/>
  <c r="BF447" i="1"/>
  <c r="BF466" i="1"/>
  <c r="BF460" i="1"/>
  <c r="BF461" i="1"/>
  <c r="BF452" i="1"/>
  <c r="BF449" i="1"/>
  <c r="BF456" i="1"/>
  <c r="BF457" i="1"/>
  <c r="BF446" i="1"/>
  <c r="BF463" i="1"/>
  <c r="BF454" i="1"/>
  <c r="BF451" i="1"/>
  <c r="BF455" i="1"/>
  <c r="BF445" i="1"/>
  <c r="BF448" i="1"/>
  <c r="BF462" i="1"/>
  <c r="BF458" i="1"/>
  <c r="BF453" i="1"/>
  <c r="BF465" i="1"/>
  <c r="BF464" i="1"/>
  <c r="D20" i="11"/>
  <c r="G20" i="11" s="1"/>
  <c r="BF430" i="1"/>
  <c r="BF429" i="1"/>
  <c r="BF416" i="1"/>
  <c r="BF417" i="1"/>
  <c r="BF428" i="1"/>
  <c r="BF414" i="1"/>
  <c r="BF434" i="1"/>
  <c r="BF425" i="1"/>
  <c r="BF420" i="1"/>
  <c r="BF415" i="1"/>
  <c r="BF421" i="1"/>
  <c r="BF413" i="1"/>
  <c r="BF412" i="1"/>
  <c r="BF427" i="1"/>
  <c r="BF423" i="1"/>
  <c r="BF418" i="1"/>
  <c r="BF426" i="1"/>
  <c r="BF431" i="1"/>
  <c r="BF432" i="1"/>
  <c r="BF435" i="1"/>
  <c r="BF424" i="1"/>
  <c r="BF433" i="1"/>
  <c r="BF419" i="1"/>
  <c r="BF422" i="1"/>
  <c r="R31" i="10"/>
  <c r="R89" i="10" s="1"/>
  <c r="H31" i="10"/>
  <c r="H75" i="10" s="1"/>
  <c r="X31" i="10"/>
  <c r="AB13" i="10"/>
  <c r="D15" i="11"/>
  <c r="BF269" i="1"/>
  <c r="BF279" i="1"/>
  <c r="BF258" i="1"/>
  <c r="BF266" i="1"/>
  <c r="BF261" i="1"/>
  <c r="BF265" i="1"/>
  <c r="BF267" i="1"/>
  <c r="BF263" i="1"/>
  <c r="BF268" i="1"/>
  <c r="BF264" i="1"/>
  <c r="BF270" i="1"/>
  <c r="BF259" i="1"/>
  <c r="BF277" i="1"/>
  <c r="BF272" i="1"/>
  <c r="BF257" i="1"/>
  <c r="BF260" i="1"/>
  <c r="BF271" i="1"/>
  <c r="BF276" i="1"/>
  <c r="BF262" i="1"/>
  <c r="BF273" i="1"/>
  <c r="BF274" i="1"/>
  <c r="BF275" i="1"/>
  <c r="BF280" i="1"/>
  <c r="BF278" i="1"/>
  <c r="E17" i="11"/>
  <c r="BG328" i="1"/>
  <c r="BG334" i="1"/>
  <c r="BG329" i="1"/>
  <c r="BG339" i="1"/>
  <c r="BG332" i="1"/>
  <c r="BG322" i="1"/>
  <c r="BG337" i="1"/>
  <c r="BG324" i="1"/>
  <c r="BG325" i="1"/>
  <c r="BG323" i="1"/>
  <c r="BG319" i="1"/>
  <c r="BG341" i="1"/>
  <c r="BG330" i="1"/>
  <c r="BG340" i="1"/>
  <c r="BG320" i="1"/>
  <c r="BG326" i="1"/>
  <c r="BG336" i="1"/>
  <c r="BG338" i="1"/>
  <c r="BG331" i="1"/>
  <c r="BG333" i="1"/>
  <c r="BG342" i="1"/>
  <c r="BG327" i="1"/>
  <c r="BG321" i="1"/>
  <c r="BG335" i="1"/>
  <c r="AB17" i="10"/>
  <c r="E18" i="11"/>
  <c r="BG359" i="1"/>
  <c r="BG370" i="1"/>
  <c r="BG355" i="1"/>
  <c r="BG367" i="1"/>
  <c r="BG365" i="1"/>
  <c r="BG357" i="1"/>
  <c r="BG353" i="1"/>
  <c r="BG350" i="1"/>
  <c r="BG360" i="1"/>
  <c r="BG373" i="1"/>
  <c r="BG366" i="1"/>
  <c r="BG351" i="1"/>
  <c r="BG352" i="1"/>
  <c r="BG361" i="1"/>
  <c r="BG371" i="1"/>
  <c r="BG363" i="1"/>
  <c r="BG362" i="1"/>
  <c r="BG368" i="1"/>
  <c r="BG364" i="1"/>
  <c r="BG358" i="1"/>
  <c r="BG354" i="1"/>
  <c r="BG372" i="1"/>
  <c r="BG356" i="1"/>
  <c r="BG369" i="1"/>
  <c r="E8" i="11"/>
  <c r="BG43" i="1"/>
  <c r="BG52" i="1"/>
  <c r="BG40" i="1"/>
  <c r="BG44" i="1"/>
  <c r="BG56" i="1"/>
  <c r="BG50" i="1"/>
  <c r="BG62" i="1"/>
  <c r="BG57" i="1"/>
  <c r="BG49" i="1"/>
  <c r="BG58" i="1"/>
  <c r="BG45" i="1"/>
  <c r="BG54" i="1"/>
  <c r="BG42" i="1"/>
  <c r="BG48" i="1"/>
  <c r="BG51" i="1"/>
  <c r="BG53" i="1"/>
  <c r="BG47" i="1"/>
  <c r="BG55" i="1"/>
  <c r="BG61" i="1"/>
  <c r="BG46" i="1"/>
  <c r="BG41" i="1"/>
  <c r="BG59" i="1"/>
  <c r="BG60" i="1"/>
  <c r="BG63" i="1"/>
  <c r="AB62" i="10"/>
  <c r="AB31" i="5"/>
  <c r="AB71" i="5" s="1"/>
  <c r="BG799" i="1"/>
  <c r="BG806" i="1"/>
  <c r="BG804" i="1"/>
  <c r="BG792" i="1"/>
  <c r="BG788" i="1"/>
  <c r="BG805" i="1"/>
  <c r="BG802" i="1"/>
  <c r="BG797" i="1"/>
  <c r="BG793" i="1"/>
  <c r="BG787" i="1"/>
  <c r="BG789" i="1"/>
  <c r="BG794" i="1"/>
  <c r="BG800" i="1"/>
  <c r="BG790" i="1"/>
  <c r="BG786" i="1"/>
  <c r="BG796" i="1"/>
  <c r="BG803" i="1"/>
  <c r="BG791" i="1"/>
  <c r="BG798" i="1"/>
  <c r="BG807" i="1"/>
  <c r="BG785" i="1"/>
  <c r="BG795" i="1"/>
  <c r="BG801" i="1"/>
  <c r="BG784" i="1"/>
  <c r="D12" i="11"/>
  <c r="G12" i="11" s="1"/>
  <c r="BF164" i="1"/>
  <c r="BF176" i="1"/>
  <c r="BF179" i="1"/>
  <c r="BF173" i="1"/>
  <c r="BF178" i="1"/>
  <c r="BF174" i="1"/>
  <c r="BF182" i="1"/>
  <c r="BF177" i="1"/>
  <c r="BF183" i="1"/>
  <c r="BF181" i="1"/>
  <c r="BF170" i="1"/>
  <c r="BF167" i="1"/>
  <c r="BF186" i="1"/>
  <c r="BF187" i="1"/>
  <c r="BF171" i="1"/>
  <c r="BF185" i="1"/>
  <c r="BF180" i="1"/>
  <c r="BF172" i="1"/>
  <c r="BF166" i="1"/>
  <c r="BF175" i="1"/>
  <c r="BF169" i="1"/>
  <c r="BF165" i="1"/>
  <c r="BF168" i="1"/>
  <c r="BF184" i="1"/>
  <c r="D33" i="11"/>
  <c r="G33" i="11" s="1"/>
  <c r="BF817" i="1"/>
  <c r="BF823" i="1"/>
  <c r="BF821" i="1"/>
  <c r="BF828" i="1"/>
  <c r="BF822" i="1"/>
  <c r="BF825" i="1"/>
  <c r="BF833" i="1"/>
  <c r="BF824" i="1"/>
  <c r="BF815" i="1"/>
  <c r="BF829" i="1"/>
  <c r="BF836" i="1"/>
  <c r="BF818" i="1"/>
  <c r="BF832" i="1"/>
  <c r="BF826" i="1"/>
  <c r="BF827" i="1"/>
  <c r="BF820" i="1"/>
  <c r="BF834" i="1"/>
  <c r="BF819" i="1"/>
  <c r="BF831" i="1"/>
  <c r="BF838" i="1"/>
  <c r="BF835" i="1"/>
  <c r="BF830" i="1"/>
  <c r="BF837" i="1"/>
  <c r="BF816" i="1"/>
  <c r="D34" i="11"/>
  <c r="G34" i="11" s="1"/>
  <c r="BF862" i="1"/>
  <c r="BF856" i="1"/>
  <c r="BF860" i="1"/>
  <c r="BF851" i="1"/>
  <c r="BF866" i="1"/>
  <c r="BF846" i="1"/>
  <c r="BF855" i="1"/>
  <c r="BF852" i="1"/>
  <c r="BF857" i="1"/>
  <c r="BF858" i="1"/>
  <c r="BF867" i="1"/>
  <c r="BF861" i="1"/>
  <c r="BF849" i="1"/>
  <c r="BF854" i="1"/>
  <c r="BF859" i="1"/>
  <c r="BF847" i="1"/>
  <c r="BF865" i="1"/>
  <c r="BF868" i="1"/>
  <c r="BF850" i="1"/>
  <c r="BF863" i="1"/>
  <c r="BF853" i="1"/>
  <c r="BF864" i="1"/>
  <c r="BF869" i="1"/>
  <c r="BF848" i="1"/>
  <c r="E27" i="11"/>
  <c r="BG639" i="1"/>
  <c r="BG630" i="1"/>
  <c r="BG648" i="1"/>
  <c r="BG649" i="1"/>
  <c r="BG631" i="1"/>
  <c r="BG635" i="1"/>
  <c r="BG633" i="1"/>
  <c r="BG641" i="1"/>
  <c r="BG643" i="1"/>
  <c r="BG645" i="1"/>
  <c r="BG629" i="1"/>
  <c r="BG647" i="1"/>
  <c r="BG640" i="1"/>
  <c r="BG634" i="1"/>
  <c r="BG642" i="1"/>
  <c r="BG644" i="1"/>
  <c r="BG632" i="1"/>
  <c r="BG638" i="1"/>
  <c r="BG651" i="1"/>
  <c r="BG650" i="1"/>
  <c r="BG637" i="1"/>
  <c r="BG636" i="1"/>
  <c r="BG652" i="1"/>
  <c r="BG646" i="1"/>
  <c r="E28" i="11"/>
  <c r="BG682" i="1"/>
  <c r="BG676" i="1"/>
  <c r="BG662" i="1"/>
  <c r="BG678" i="1"/>
  <c r="BG663" i="1"/>
  <c r="BG660" i="1"/>
  <c r="BG683" i="1"/>
  <c r="BG681" i="1"/>
  <c r="BG672" i="1"/>
  <c r="BG679" i="1"/>
  <c r="BG674" i="1"/>
  <c r="BG671" i="1"/>
  <c r="BG667" i="1"/>
  <c r="BG669" i="1"/>
  <c r="BG675" i="1"/>
  <c r="BG664" i="1"/>
  <c r="BG680" i="1"/>
  <c r="BG665" i="1"/>
  <c r="BG677" i="1"/>
  <c r="BG670" i="1"/>
  <c r="BG668" i="1"/>
  <c r="BG673" i="1"/>
  <c r="BG661" i="1"/>
  <c r="BG666" i="1"/>
  <c r="E29" i="11"/>
  <c r="BG710" i="1"/>
  <c r="BG692" i="1"/>
  <c r="BG695" i="1"/>
  <c r="BG706" i="1"/>
  <c r="BG699" i="1"/>
  <c r="BG703" i="1"/>
  <c r="BG714" i="1"/>
  <c r="BG697" i="1"/>
  <c r="BG696" i="1"/>
  <c r="BG705" i="1"/>
  <c r="BG711" i="1"/>
  <c r="BG694" i="1"/>
  <c r="BG701" i="1"/>
  <c r="BG709" i="1"/>
  <c r="BG693" i="1"/>
  <c r="BG698" i="1"/>
  <c r="BG713" i="1"/>
  <c r="BG691" i="1"/>
  <c r="BG708" i="1"/>
  <c r="BG712" i="1"/>
  <c r="BG702" i="1"/>
  <c r="BG704" i="1"/>
  <c r="BG700" i="1"/>
  <c r="BG707" i="1"/>
  <c r="F31" i="10"/>
  <c r="F73" i="10" s="1"/>
  <c r="V31" i="10"/>
  <c r="L31" i="10"/>
  <c r="L91" i="10" s="1"/>
  <c r="E10" i="11"/>
  <c r="BG108" i="1"/>
  <c r="BG124" i="1"/>
  <c r="BG111" i="1"/>
  <c r="BG118" i="1"/>
  <c r="BG102" i="1"/>
  <c r="BG105" i="1"/>
  <c r="BG113" i="1"/>
  <c r="BG125" i="1"/>
  <c r="BG109" i="1"/>
  <c r="BG123" i="1"/>
  <c r="BG117" i="1"/>
  <c r="BG116" i="1"/>
  <c r="BG112" i="1"/>
  <c r="BG120" i="1"/>
  <c r="BG115" i="1"/>
  <c r="BG110" i="1"/>
  <c r="BG114" i="1"/>
  <c r="BG106" i="1"/>
  <c r="BG121" i="1"/>
  <c r="BG122" i="1"/>
  <c r="BG103" i="1"/>
  <c r="BG107" i="1"/>
  <c r="BG119" i="1"/>
  <c r="BG104" i="1"/>
  <c r="E21" i="11"/>
  <c r="BG461" i="1"/>
  <c r="BG443" i="1"/>
  <c r="BG462" i="1"/>
  <c r="BG456" i="1"/>
  <c r="BG466" i="1"/>
  <c r="BG450" i="1"/>
  <c r="BG455" i="1"/>
  <c r="BG451" i="1"/>
  <c r="BG463" i="1"/>
  <c r="BG452" i="1"/>
  <c r="BG457" i="1"/>
  <c r="BG445" i="1"/>
  <c r="BG446" i="1"/>
  <c r="BG447" i="1"/>
  <c r="BG454" i="1"/>
  <c r="BG453" i="1"/>
  <c r="BG449" i="1"/>
  <c r="BG465" i="1"/>
  <c r="BG459" i="1"/>
  <c r="BG460" i="1"/>
  <c r="BG448" i="1"/>
  <c r="BG464" i="1"/>
  <c r="BG458" i="1"/>
  <c r="BG444" i="1"/>
  <c r="AC62" i="10"/>
  <c r="BG33" i="1" l="1"/>
  <c r="BF498" i="1"/>
  <c r="BG250" i="1"/>
  <c r="AC86" i="8"/>
  <c r="AB90" i="8"/>
  <c r="AB88" i="8"/>
  <c r="AB80" i="8"/>
  <c r="AB85" i="8"/>
  <c r="AB84" i="8"/>
  <c r="AB76" i="8"/>
  <c r="AB72" i="8"/>
  <c r="AB86" i="8"/>
  <c r="AB79" i="8"/>
  <c r="BG405" i="1"/>
  <c r="G23" i="11"/>
  <c r="D38" i="11"/>
  <c r="BG529" i="1"/>
  <c r="BG963" i="1"/>
  <c r="BF963" i="1"/>
  <c r="BG932" i="1"/>
  <c r="BF932" i="1"/>
  <c r="BG901" i="1"/>
  <c r="BF901" i="1"/>
  <c r="AB82" i="8"/>
  <c r="AB71" i="8"/>
  <c r="AB94" i="8"/>
  <c r="AB74" i="8"/>
  <c r="AB75" i="8"/>
  <c r="W95" i="8"/>
  <c r="Q95" i="8"/>
  <c r="AB89" i="8"/>
  <c r="AB83" i="8"/>
  <c r="AB93" i="8"/>
  <c r="AB73" i="8"/>
  <c r="AB78" i="8"/>
  <c r="AB92" i="8"/>
  <c r="BG870" i="1"/>
  <c r="BF870" i="1"/>
  <c r="BG839" i="1"/>
  <c r="BF839" i="1"/>
  <c r="BG808" i="1"/>
  <c r="BF808" i="1"/>
  <c r="BF777" i="1"/>
  <c r="BG715" i="1"/>
  <c r="BF715" i="1"/>
  <c r="AA95" i="5"/>
  <c r="BG684" i="1"/>
  <c r="AC90" i="8"/>
  <c r="AC73" i="8"/>
  <c r="AC84" i="8"/>
  <c r="AC74" i="8"/>
  <c r="AC82" i="8"/>
  <c r="BF684" i="1"/>
  <c r="M95" i="8"/>
  <c r="B95" i="8"/>
  <c r="BF653" i="1"/>
  <c r="BG653" i="1"/>
  <c r="BF622" i="1"/>
  <c r="BG622" i="1"/>
  <c r="BF560" i="1"/>
  <c r="BG560" i="1"/>
  <c r="BF591" i="1"/>
  <c r="BG591" i="1"/>
  <c r="BF529" i="1"/>
  <c r="BG467" i="1"/>
  <c r="BF467" i="1"/>
  <c r="BG498" i="1"/>
  <c r="BG436" i="1"/>
  <c r="S95" i="5"/>
  <c r="BF436" i="1"/>
  <c r="AA80" i="10"/>
  <c r="AA81" i="10"/>
  <c r="BF405" i="1"/>
  <c r="BG374" i="1"/>
  <c r="BF374" i="1"/>
  <c r="BG343" i="1"/>
  <c r="U95" i="5"/>
  <c r="U84" i="10"/>
  <c r="BF343" i="1"/>
  <c r="Y95" i="5"/>
  <c r="K95" i="5"/>
  <c r="C95" i="5"/>
  <c r="BG312" i="1"/>
  <c r="AC73" i="9"/>
  <c r="AC91" i="9"/>
  <c r="AC79" i="9"/>
  <c r="S94" i="10"/>
  <c r="Q77" i="10"/>
  <c r="H91" i="10"/>
  <c r="Q83" i="10"/>
  <c r="AC77" i="9"/>
  <c r="AC89" i="9"/>
  <c r="AC93" i="9"/>
  <c r="AC85" i="9"/>
  <c r="AC83" i="9"/>
  <c r="Q71" i="10"/>
  <c r="Q75" i="10"/>
  <c r="S83" i="10"/>
  <c r="Q82" i="10"/>
  <c r="Q76" i="10"/>
  <c r="S84" i="10"/>
  <c r="AB80" i="9"/>
  <c r="AB82" i="9"/>
  <c r="AB88" i="9"/>
  <c r="G95" i="5"/>
  <c r="Q73" i="10"/>
  <c r="Q85" i="10"/>
  <c r="Q79" i="10"/>
  <c r="Q81" i="10"/>
  <c r="Q72" i="10"/>
  <c r="Q87" i="10"/>
  <c r="Q74" i="10"/>
  <c r="S71" i="10"/>
  <c r="S91" i="10"/>
  <c r="S87" i="10"/>
  <c r="BF281" i="1"/>
  <c r="Q78" i="10"/>
  <c r="Q93" i="10"/>
  <c r="Q84" i="10"/>
  <c r="Q80" i="10"/>
  <c r="S78" i="10"/>
  <c r="S77" i="10"/>
  <c r="S74" i="10"/>
  <c r="BG281" i="1"/>
  <c r="U95" i="9"/>
  <c r="B95" i="9"/>
  <c r="M95" i="9"/>
  <c r="X95" i="5"/>
  <c r="Q88" i="10"/>
  <c r="Q91" i="10"/>
  <c r="Q90" i="10"/>
  <c r="Q94" i="10"/>
  <c r="Q89" i="10"/>
  <c r="Q86" i="10"/>
  <c r="S86" i="10"/>
  <c r="S92" i="10"/>
  <c r="S93" i="10"/>
  <c r="X95" i="9"/>
  <c r="L95" i="8"/>
  <c r="AC76" i="8"/>
  <c r="AC78" i="8"/>
  <c r="AC72" i="8"/>
  <c r="U71" i="10"/>
  <c r="U95" i="8"/>
  <c r="C81" i="10"/>
  <c r="K95" i="8"/>
  <c r="AC93" i="8"/>
  <c r="AC91" i="8"/>
  <c r="AC85" i="8"/>
  <c r="AC89" i="8"/>
  <c r="AC75" i="8"/>
  <c r="AC77" i="8"/>
  <c r="I72" i="10"/>
  <c r="X95" i="8"/>
  <c r="T95" i="8"/>
  <c r="Y95" i="8"/>
  <c r="AA84" i="10"/>
  <c r="BF250" i="1"/>
  <c r="AC92" i="8"/>
  <c r="AC83" i="8"/>
  <c r="K89" i="10"/>
  <c r="R95" i="8"/>
  <c r="AC88" i="8"/>
  <c r="AC80" i="8"/>
  <c r="AC87" i="8"/>
  <c r="AC79" i="8"/>
  <c r="AC94" i="8"/>
  <c r="AC71" i="8"/>
  <c r="I86" i="10"/>
  <c r="E89" i="10"/>
  <c r="E95" i="8"/>
  <c r="Y91" i="10"/>
  <c r="BF219" i="1"/>
  <c r="BG219" i="1"/>
  <c r="O95" i="5"/>
  <c r="I83" i="10"/>
  <c r="I75" i="10"/>
  <c r="E75" i="10"/>
  <c r="U76" i="10"/>
  <c r="U80" i="10"/>
  <c r="AA73" i="10"/>
  <c r="AA92" i="10"/>
  <c r="BG188" i="1"/>
  <c r="BF188" i="1"/>
  <c r="I85" i="10"/>
  <c r="R77" i="10"/>
  <c r="E74" i="10"/>
  <c r="E92" i="10"/>
  <c r="U93" i="10"/>
  <c r="AA75" i="10"/>
  <c r="W95" i="5"/>
  <c r="I95" i="5"/>
  <c r="I90" i="10"/>
  <c r="E85" i="10"/>
  <c r="E80" i="10"/>
  <c r="U88" i="10"/>
  <c r="BG157" i="1"/>
  <c r="BF157" i="1"/>
  <c r="B95" i="5"/>
  <c r="M95" i="5"/>
  <c r="Q95" i="5"/>
  <c r="T95" i="5"/>
  <c r="I88" i="10"/>
  <c r="I71" i="10"/>
  <c r="U91" i="10"/>
  <c r="U77" i="10"/>
  <c r="U83" i="10"/>
  <c r="U87" i="10"/>
  <c r="U89" i="10"/>
  <c r="U72" i="10"/>
  <c r="BF126" i="1"/>
  <c r="BG126" i="1"/>
  <c r="I73" i="10"/>
  <c r="I92" i="10"/>
  <c r="I94" i="10"/>
  <c r="I89" i="10"/>
  <c r="I93" i="10"/>
  <c r="I76" i="10"/>
  <c r="I80" i="10"/>
  <c r="I74" i="10"/>
  <c r="B81" i="10"/>
  <c r="U73" i="10"/>
  <c r="U79" i="10"/>
  <c r="U94" i="10"/>
  <c r="U81" i="10"/>
  <c r="U82" i="10"/>
  <c r="U92" i="10"/>
  <c r="I87" i="10"/>
  <c r="I77" i="10"/>
  <c r="I81" i="10"/>
  <c r="I91" i="10"/>
  <c r="I82" i="10"/>
  <c r="I79" i="10"/>
  <c r="I84" i="10"/>
  <c r="R73" i="10"/>
  <c r="U90" i="10"/>
  <c r="U86" i="10"/>
  <c r="U78" i="10"/>
  <c r="U75" i="10"/>
  <c r="U74" i="10"/>
  <c r="K93" i="10"/>
  <c r="C85" i="10"/>
  <c r="Z95" i="5"/>
  <c r="D95" i="5"/>
  <c r="S88" i="10"/>
  <c r="S80" i="10"/>
  <c r="S82" i="10"/>
  <c r="S75" i="10"/>
  <c r="S73" i="10"/>
  <c r="S79" i="10"/>
  <c r="W89" i="10"/>
  <c r="C77" i="10"/>
  <c r="Y71" i="10"/>
  <c r="BG95" i="1"/>
  <c r="J95" i="5"/>
  <c r="S76" i="10"/>
  <c r="S90" i="10"/>
  <c r="S81" i="10"/>
  <c r="S85" i="10"/>
  <c r="S72" i="10"/>
  <c r="N89" i="10"/>
  <c r="K81" i="10"/>
  <c r="K85" i="10"/>
  <c r="C89" i="10"/>
  <c r="BF95" i="1"/>
  <c r="E95" i="5"/>
  <c r="BF64" i="1"/>
  <c r="Y95" i="9"/>
  <c r="G95" i="9"/>
  <c r="W95" i="9"/>
  <c r="T95" i="9"/>
  <c r="C95" i="9"/>
  <c r="D95" i="9"/>
  <c r="O95" i="9"/>
  <c r="I95" i="9"/>
  <c r="L95" i="9"/>
  <c r="R95" i="9"/>
  <c r="BG64" i="1"/>
  <c r="Z95" i="9"/>
  <c r="P95" i="9"/>
  <c r="J95" i="9"/>
  <c r="K95" i="9"/>
  <c r="E95" i="9"/>
  <c r="Y83" i="10"/>
  <c r="S95" i="9"/>
  <c r="H95" i="9"/>
  <c r="R95" i="5"/>
  <c r="N95" i="9"/>
  <c r="V95" i="9"/>
  <c r="F95" i="9"/>
  <c r="AA95" i="9"/>
  <c r="Q95" i="9"/>
  <c r="V95" i="5"/>
  <c r="E79" i="10"/>
  <c r="E87" i="10"/>
  <c r="E76" i="10"/>
  <c r="E82" i="10"/>
  <c r="E90" i="10"/>
  <c r="Z95" i="8"/>
  <c r="S95" i="8"/>
  <c r="AA78" i="10"/>
  <c r="AA82" i="10"/>
  <c r="AA83" i="10"/>
  <c r="AA87" i="10"/>
  <c r="AC84" i="5"/>
  <c r="F95" i="5"/>
  <c r="N95" i="5"/>
  <c r="P95" i="5"/>
  <c r="AA95" i="8"/>
  <c r="H95" i="5"/>
  <c r="E73" i="10"/>
  <c r="E88" i="10"/>
  <c r="E81" i="10"/>
  <c r="E86" i="10"/>
  <c r="E78" i="10"/>
  <c r="E77" i="10"/>
  <c r="H95" i="8"/>
  <c r="AC78" i="5"/>
  <c r="V95" i="8"/>
  <c r="AC72" i="5"/>
  <c r="AA89" i="10"/>
  <c r="P95" i="8"/>
  <c r="AA72" i="10"/>
  <c r="AA93" i="10"/>
  <c r="AA91" i="10"/>
  <c r="AA74" i="10"/>
  <c r="AA79" i="10"/>
  <c r="AA71" i="10"/>
  <c r="F95" i="8"/>
  <c r="BF33" i="1"/>
  <c r="J95" i="8"/>
  <c r="I95" i="8"/>
  <c r="F77" i="10"/>
  <c r="E93" i="10"/>
  <c r="E91" i="10"/>
  <c r="E94" i="10"/>
  <c r="E83" i="10"/>
  <c r="E72" i="10"/>
  <c r="E84" i="10"/>
  <c r="C95" i="8"/>
  <c r="AA85" i="10"/>
  <c r="G95" i="8"/>
  <c r="AA77" i="10"/>
  <c r="D95" i="8"/>
  <c r="AA88" i="10"/>
  <c r="O95" i="8"/>
  <c r="N95" i="8"/>
  <c r="AA94" i="10"/>
  <c r="AA86" i="10"/>
  <c r="AA90" i="10"/>
  <c r="L95" i="5"/>
  <c r="AC85" i="5"/>
  <c r="AC92" i="5"/>
  <c r="AC81" i="5"/>
  <c r="AC73" i="5"/>
  <c r="AC94" i="5"/>
  <c r="AC93" i="5"/>
  <c r="AC75" i="5"/>
  <c r="AC83" i="5"/>
  <c r="AC77" i="5"/>
  <c r="AC79" i="5"/>
  <c r="AC89" i="5"/>
  <c r="AC91" i="5"/>
  <c r="AC87" i="5"/>
  <c r="AC76" i="5"/>
  <c r="AC61" i="10"/>
  <c r="Y87" i="10"/>
  <c r="K76" i="10"/>
  <c r="K75" i="10"/>
  <c r="K82" i="10"/>
  <c r="K94" i="10"/>
  <c r="K72" i="10"/>
  <c r="K88" i="10"/>
  <c r="K87" i="10"/>
  <c r="K91" i="10"/>
  <c r="K90" i="10"/>
  <c r="K80" i="10"/>
  <c r="K79" i="10"/>
  <c r="K78" i="10"/>
  <c r="K83" i="10"/>
  <c r="K92" i="10"/>
  <c r="K71" i="10"/>
  <c r="K86" i="10"/>
  <c r="K84" i="10"/>
  <c r="K74" i="10"/>
  <c r="M79" i="10"/>
  <c r="M85" i="10"/>
  <c r="M77" i="10"/>
  <c r="M84" i="10"/>
  <c r="M78" i="10"/>
  <c r="M90" i="10"/>
  <c r="M89" i="10"/>
  <c r="M80" i="10"/>
  <c r="M75" i="10"/>
  <c r="M81" i="10"/>
  <c r="M93" i="10"/>
  <c r="M76" i="10"/>
  <c r="M83" i="10"/>
  <c r="M87" i="10"/>
  <c r="M88" i="10"/>
  <c r="M74" i="10"/>
  <c r="M94" i="10"/>
  <c r="M86" i="10"/>
  <c r="M72" i="10"/>
  <c r="M73" i="10"/>
  <c r="M92" i="10"/>
  <c r="M71" i="10"/>
  <c r="M82" i="10"/>
  <c r="N77" i="10"/>
  <c r="W80" i="10"/>
  <c r="W90" i="10"/>
  <c r="W88" i="10"/>
  <c r="W82" i="10"/>
  <c r="W83" i="10"/>
  <c r="W76" i="10"/>
  <c r="W79" i="10"/>
  <c r="W72" i="10"/>
  <c r="W71" i="10"/>
  <c r="W75" i="10"/>
  <c r="W91" i="10"/>
  <c r="W94" i="10"/>
  <c r="W78" i="10"/>
  <c r="W86" i="10"/>
  <c r="W87" i="10"/>
  <c r="W92" i="10"/>
  <c r="W74" i="10"/>
  <c r="W84" i="10"/>
  <c r="AC86" i="5"/>
  <c r="W81" i="10"/>
  <c r="AC80" i="5"/>
  <c r="W93" i="10"/>
  <c r="W77" i="10"/>
  <c r="AC82" i="5"/>
  <c r="AC84" i="9"/>
  <c r="AC76" i="9"/>
  <c r="AC74" i="9"/>
  <c r="AC90" i="9"/>
  <c r="AC82" i="9"/>
  <c r="AC94" i="9"/>
  <c r="AC92" i="9"/>
  <c r="AC78" i="9"/>
  <c r="AC86" i="9"/>
  <c r="AC72" i="9"/>
  <c r="AC81" i="9"/>
  <c r="AC88" i="9"/>
  <c r="AC80" i="9"/>
  <c r="AC75" i="9"/>
  <c r="AC87" i="9"/>
  <c r="W73" i="10"/>
  <c r="AC71" i="5"/>
  <c r="Y88" i="10"/>
  <c r="Y78" i="10"/>
  <c r="Y92" i="10"/>
  <c r="Y86" i="10"/>
  <c r="Y82" i="10"/>
  <c r="Y73" i="10"/>
  <c r="Y77" i="10"/>
  <c r="Y85" i="10"/>
  <c r="Y90" i="10"/>
  <c r="Y93" i="10"/>
  <c r="Y74" i="10"/>
  <c r="Y72" i="10"/>
  <c r="Y89" i="10"/>
  <c r="Y80" i="10"/>
  <c r="Y79" i="10"/>
  <c r="Y81" i="10"/>
  <c r="Y84" i="10"/>
  <c r="Y76" i="10"/>
  <c r="Y94" i="10"/>
  <c r="AC88" i="5"/>
  <c r="AB81" i="9"/>
  <c r="AB79" i="9"/>
  <c r="AB91" i="9"/>
  <c r="AB89" i="9"/>
  <c r="AB73" i="9"/>
  <c r="AB83" i="9"/>
  <c r="AB75" i="9"/>
  <c r="AB93" i="9"/>
  <c r="AB78" i="9"/>
  <c r="AB85" i="9"/>
  <c r="AB77" i="9"/>
  <c r="AB71" i="9"/>
  <c r="AB86" i="9"/>
  <c r="AB87" i="9"/>
  <c r="AB94" i="9"/>
  <c r="AB74" i="9"/>
  <c r="AB84" i="9"/>
  <c r="AB76" i="9"/>
  <c r="AB92" i="9"/>
  <c r="AB90" i="9"/>
  <c r="K73" i="10"/>
  <c r="AC90" i="5"/>
  <c r="C84" i="10"/>
  <c r="C91" i="10"/>
  <c r="C90" i="10"/>
  <c r="C87" i="10"/>
  <c r="C76" i="10"/>
  <c r="C74" i="10"/>
  <c r="C72" i="10"/>
  <c r="C71" i="10"/>
  <c r="C88" i="10"/>
  <c r="C79" i="10"/>
  <c r="C86" i="10"/>
  <c r="C92" i="10"/>
  <c r="C75" i="10"/>
  <c r="C78" i="10"/>
  <c r="C83" i="10"/>
  <c r="C94" i="10"/>
  <c r="C82" i="10"/>
  <c r="C93" i="10"/>
  <c r="C80" i="10"/>
  <c r="M91" i="10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AB73" i="10" s="1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5" i="11" a="1"/>
  <c r="D65" i="11" s="1"/>
  <c r="D64" i="11" a="1"/>
  <c r="D64" i="11" s="1"/>
  <c r="D63" i="11" a="1"/>
  <c r="D63" i="11" s="1"/>
  <c r="D62" i="11" a="1"/>
  <c r="D62" i="11" s="1"/>
  <c r="D41" i="11"/>
  <c r="AB32" i="5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2" i="11" a="1"/>
  <c r="E62" i="11" s="1"/>
  <c r="E61" i="11" a="1"/>
  <c r="E61" i="11" s="1"/>
  <c r="E63" i="11" a="1"/>
  <c r="E63" i="11" s="1"/>
  <c r="E64" i="11" a="1"/>
  <c r="E64" i="11" s="1"/>
  <c r="E38" i="11"/>
  <c r="E65" i="11" a="1"/>
  <c r="E65" i="11" s="1"/>
  <c r="G15" i="11"/>
  <c r="D61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B65" i="8" l="1"/>
  <c r="AB95" i="8"/>
  <c r="AC95" i="8"/>
  <c r="Q95" i="10"/>
  <c r="AC95" i="9"/>
  <c r="E95" i="10"/>
  <c r="I95" i="10"/>
  <c r="U95" i="10"/>
  <c r="S95" i="10"/>
  <c r="N95" i="10"/>
  <c r="C95" i="10"/>
  <c r="J95" i="10"/>
  <c r="H95" i="10"/>
  <c r="O95" i="10"/>
  <c r="R95" i="10"/>
  <c r="G95" i="10"/>
  <c r="Z95" i="10"/>
  <c r="Y95" i="10"/>
  <c r="F95" i="10"/>
  <c r="T95" i="10"/>
  <c r="L95" i="10"/>
  <c r="P95" i="10"/>
  <c r="B95" i="10"/>
  <c r="D95" i="10"/>
  <c r="X95" i="10"/>
  <c r="V95" i="10"/>
  <c r="M95" i="10"/>
  <c r="AA95" i="10"/>
  <c r="W95" i="10"/>
  <c r="K95" i="10"/>
  <c r="AB95" i="9"/>
  <c r="AB95" i="5"/>
  <c r="AC95" i="5"/>
  <c r="AB91" i="10"/>
  <c r="AB85" i="10"/>
  <c r="AB81" i="10"/>
  <c r="AB89" i="10"/>
  <c r="AB77" i="10"/>
  <c r="AC32" i="5"/>
  <c r="E51" i="11"/>
  <c r="E43" i="11"/>
  <c r="E42" i="11"/>
  <c r="E45" i="11"/>
  <c r="E47" i="11"/>
  <c r="E49" i="11"/>
  <c r="D48" i="11"/>
  <c r="AB32" i="9" s="1"/>
  <c r="E48" i="11"/>
  <c r="AC32" i="9" s="1"/>
  <c r="D66" i="11"/>
  <c r="B65" i="9"/>
  <c r="E44" i="11"/>
  <c r="D44" i="11"/>
  <c r="E46" i="11"/>
  <c r="E67" i="11"/>
  <c r="D67" i="11"/>
  <c r="E66" i="11"/>
  <c r="B65" i="10"/>
  <c r="B65" i="5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32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7" i="11"/>
  <c r="D45" i="11"/>
  <c r="D51" i="11"/>
  <c r="D49" i="11"/>
  <c r="D43" i="11"/>
  <c r="D42" i="11"/>
  <c r="AC72" i="10"/>
  <c r="AB95" i="10" l="1"/>
  <c r="AC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O63" i="8"/>
  <c r="P63" i="10"/>
  <c r="G63" i="10"/>
  <c r="F63" i="8"/>
  <c r="I63" i="10"/>
  <c r="Y63" i="10"/>
  <c r="V63" i="10"/>
  <c r="H63" i="10"/>
  <c r="R63" i="10"/>
  <c r="L63" i="10"/>
  <c r="S63" i="10"/>
  <c r="AA63" i="10"/>
  <c r="D63" i="10"/>
  <c r="Q63" i="10"/>
  <c r="F63" i="10"/>
  <c r="J63" i="10"/>
  <c r="U63" i="10"/>
  <c r="K63" i="10"/>
  <c r="E63" i="10"/>
  <c r="X63" i="10"/>
  <c r="Z63" i="10"/>
  <c r="T63" i="10"/>
  <c r="M63" i="10"/>
  <c r="N63" i="10"/>
  <c r="O63" i="10"/>
  <c r="W63" i="10"/>
  <c r="F63" i="5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3" i="10" l="1"/>
  <c r="AB64" i="10" s="1"/>
  <c r="AC63" i="10"/>
  <c r="AC64" i="10" s="1"/>
  <c r="AC63" i="9"/>
  <c r="AC64" i="9" s="1"/>
  <c r="AB63" i="9"/>
  <c r="AB64" i="9" s="1"/>
  <c r="AC63" i="5"/>
  <c r="AC64" i="5" s="1"/>
  <c r="AB63" i="5"/>
  <c r="AB64" i="5" s="1"/>
  <c r="AC63" i="8"/>
  <c r="AC64" i="8" s="1"/>
  <c r="AB63" i="8"/>
  <c r="AB64" i="8" s="1"/>
</calcChain>
</file>

<file path=xl/sharedStrings.xml><?xml version="1.0" encoding="utf-8"?>
<sst xmlns="http://schemas.openxmlformats.org/spreadsheetml/2006/main" count="5087" uniqueCount="88">
  <si>
    <t>DOTC-MRT3 HOURLY RIDERSHIP REPORT</t>
  </si>
  <si>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</si>
  <si>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</si>
  <si>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</si>
  <si>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</si>
  <si>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</si>
  <si>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</si>
  <si>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</si>
  <si>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</si>
  <si>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</si>
  <si>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</si>
  <si>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</si>
  <si>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</si>
  <si>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</si>
  <si>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Taft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</si>
  <si>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</si>
  <si>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</si>
  <si>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</si>
  <si>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</si>
  <si>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</si>
  <si>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</si>
  <si>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</si>
  <si>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</si>
  <si>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</si>
  <si>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</si>
  <si>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</si>
  <si>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</si>
  <si>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</si>
  <si>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</si>
  <si>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</si>
  <si>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</si>
  <si>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</si>
  <si>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</si>
  <si>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</si>
  <si>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</si>
  <si>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</si>
  <si>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</si>
  <si>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</si>
  <si>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</si>
  <si>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</si>
  <si>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</si>
  <si>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</si>
  <si>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TOTAL</t>
  </si>
  <si>
    <t xml:space="preserve">MONTHLY TOTAL </t>
  </si>
  <si>
    <t>DAILY AVERAGE</t>
  </si>
  <si>
    <t>AVERAGE</t>
  </si>
  <si>
    <t>No. of Days</t>
  </si>
  <si>
    <t>MONTHLY PERCENTAGE</t>
  </si>
  <si>
    <t>PERCENTAGE</t>
  </si>
  <si>
    <t>DOTC-MRT3 HOURLY RIDERSHIP REPORT (SATURDAYS)</t>
  </si>
  <si>
    <t>SATURDAY AVERAGE</t>
  </si>
  <si>
    <t>SATURDAY PERCENTAGE</t>
  </si>
  <si>
    <t>DOTC-MRT3 HOURLY RIDERSHIP REPORT (SUNDAYS)</t>
    <phoneticPr fontId="11" type="noConversion"/>
  </si>
  <si>
    <t>DOTC-MRT3 HOURLY RIDERSHIP REPORT (SUNDAYS)</t>
  </si>
  <si>
    <t>SUNDAY AVERAGE</t>
  </si>
  <si>
    <t>SUNDAY PERCENTAGE</t>
  </si>
  <si>
    <t>DOTr-MRT3</t>
  </si>
  <si>
    <t>RIDERSHIP REPORT</t>
  </si>
  <si>
    <t>Dates</t>
  </si>
  <si>
    <t>Total Entry</t>
  </si>
  <si>
    <t>Total Exit</t>
  </si>
  <si>
    <t>WEEKDAY=1/ SAT=2/ SUN&amp;HOL.=3</t>
  </si>
  <si>
    <t>h</t>
  </si>
  <si>
    <t>Note: These data are based from system-generated reports.</t>
  </si>
  <si>
    <t>Highest Ridership</t>
  </si>
  <si>
    <t>Date</t>
  </si>
  <si>
    <t>Daily Ridership Average</t>
  </si>
  <si>
    <t>Weekday  Total</t>
  </si>
  <si>
    <t>Weekday  Average</t>
  </si>
  <si>
    <t>Saturday Total</t>
  </si>
  <si>
    <t>Saturday Average</t>
  </si>
  <si>
    <t>Sunday &amp; Holiday Total</t>
  </si>
  <si>
    <t>Sunday &amp; Holiday  Ave.</t>
  </si>
  <si>
    <t>Weekend Total</t>
  </si>
  <si>
    <t>Weekend Average</t>
  </si>
  <si>
    <t>AM Peak 07:00-10:00</t>
  </si>
  <si>
    <t>PM Peak 05:00-08:00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</si>
  <si>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</si>
  <si>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</si>
  <si>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</si>
  <si>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</si>
  <si>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</si>
  <si>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</si>
  <si>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</si>
  <si>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</si>
  <si>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DOTC-MRT3 HOURLY RIDERSHIP REPORT (WEEKDAYS)</t>
  </si>
  <si>
    <t>WEEKDAY AVERAGE, MAY 2015</t>
  </si>
  <si>
    <t>WEEKDAY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</si>
</sst>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269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2" fillId="0" borderId="27" xfId="0" applyFont="1" applyBorder="1" applyAlignment="1">
      <alignment horizontal="right"/>
    </xf>
    <xf numFmtId="3" fontId="12" fillId="0" borderId="27" xfId="0" applyNumberFormat="1" applyFont="1" applyBorder="1" applyAlignment="1">
      <alignment horizontal="center"/>
    </xf>
    <xf numFmtId="0" fontId="12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3" fillId="0" borderId="0" xfId="0" applyFont="1"/>
    <xf numFmtId="17" fontId="16" fillId="0" borderId="0" xfId="0" quotePrefix="1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7" fontId="16" fillId="0" borderId="0" xfId="0" applyNumberFormat="1" applyFont="1" applyBorder="1" applyAlignment="1">
      <alignment horizontal="center"/>
    </xf>
    <xf numFmtId="3" fontId="16" fillId="0" borderId="0" xfId="0" quotePrefix="1" applyNumberFormat="1" applyFont="1" applyBorder="1" applyAlignment="1">
      <alignment horizontal="center"/>
    </xf>
    <xf numFmtId="17" fontId="15" fillId="0" borderId="0" xfId="0" applyNumberFormat="1" applyFont="1" applyAlignment="1">
      <alignment horizontal="left"/>
    </xf>
    <xf numFmtId="3" fontId="13" fillId="0" borderId="0" xfId="0" applyNumberFormat="1" applyFont="1"/>
    <xf numFmtId="17" fontId="15" fillId="4" borderId="2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15" fillId="0" borderId="0" xfId="0" applyFont="1" applyFill="1" applyBorder="1" applyAlignment="1">
      <alignment horizontal="left"/>
    </xf>
    <xf numFmtId="0" fontId="15" fillId="0" borderId="0" xfId="0" applyFont="1"/>
    <xf numFmtId="0" fontId="16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8" fillId="0" borderId="0" xfId="0" applyNumberFormat="1" applyFont="1"/>
    <xf numFmtId="0" fontId="18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5" fillId="4" borderId="23" xfId="0" quotePrefix="1" applyNumberFormat="1" applyFont="1" applyFill="1" applyBorder="1" applyAlignment="1">
      <alignment horizontal="center" vertical="center"/>
    </xf>
    <xf numFmtId="3" fontId="15" fillId="4" borderId="24" xfId="0" quotePrefix="1" applyNumberFormat="1" applyFont="1" applyFill="1" applyBorder="1" applyAlignment="1">
      <alignment horizontal="center" vertical="center"/>
    </xf>
    <xf numFmtId="165" fontId="13" fillId="0" borderId="0" xfId="0" applyNumberFormat="1" applyFont="1"/>
    <xf numFmtId="3" fontId="13" fillId="3" borderId="0" xfId="0" applyNumberFormat="1" applyFont="1" applyFill="1"/>
    <xf numFmtId="165" fontId="13" fillId="0" borderId="0" xfId="1" applyNumberFormat="1" applyFont="1"/>
    <xf numFmtId="0" fontId="13" fillId="0" borderId="0" xfId="0" applyFont="1" applyFill="1"/>
    <xf numFmtId="165" fontId="17" fillId="0" borderId="0" xfId="1" quotePrefix="1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169" fontId="14" fillId="0" borderId="0" xfId="0" quotePrefix="1" applyNumberFormat="1" applyFont="1" applyFill="1" applyAlignment="1">
      <alignment horizontal="center"/>
    </xf>
    <xf numFmtId="17" fontId="16" fillId="0" borderId="0" xfId="0" quotePrefix="1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3" fontId="15" fillId="0" borderId="0" xfId="0" quotePrefix="1" applyNumberFormat="1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/>
    </xf>
    <xf numFmtId="3" fontId="13" fillId="0" borderId="0" xfId="0" applyNumberFormat="1" applyFont="1" applyFill="1"/>
    <xf numFmtId="170" fontId="20" fillId="0" borderId="0" xfId="5" applyNumberFormat="1" applyFont="1" applyFill="1" applyAlignment="1"/>
    <xf numFmtId="165" fontId="13" fillId="0" borderId="0" xfId="0" applyNumberFormat="1" applyFont="1" applyFill="1"/>
    <xf numFmtId="165" fontId="13" fillId="0" borderId="0" xfId="1" applyNumberFormat="1" applyFont="1" applyFill="1"/>
    <xf numFmtId="0" fontId="13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1" fillId="0" borderId="0" xfId="0" applyFont="1" applyFill="1"/>
    <xf numFmtId="0" fontId="13" fillId="0" borderId="0" xfId="0" applyFont="1" applyAlignment="1"/>
    <xf numFmtId="170" fontId="20" fillId="0" borderId="0" xfId="5" applyNumberFormat="1" applyFont="1" applyAlignment="1">
      <alignment horizontal="center"/>
    </xf>
    <xf numFmtId="170" fontId="19" fillId="0" borderId="55" xfId="0" applyNumberFormat="1" applyFont="1" applyBorder="1" applyAlignment="1">
      <alignment horizontal="center"/>
    </xf>
    <xf numFmtId="165" fontId="17" fillId="0" borderId="58" xfId="1" quotePrefix="1" applyNumberFormat="1" applyFont="1" applyBorder="1" applyAlignment="1">
      <alignment horizontal="center" vertical="center"/>
    </xf>
    <xf numFmtId="165" fontId="17" fillId="0" borderId="55" xfId="1" quotePrefix="1" applyNumberFormat="1" applyFont="1" applyBorder="1" applyAlignment="1">
      <alignment horizontal="center" vertical="center"/>
    </xf>
    <xf numFmtId="170" fontId="19" fillId="0" borderId="56" xfId="0" applyNumberFormat="1" applyFont="1" applyBorder="1" applyAlignment="1">
      <alignment horizontal="center"/>
    </xf>
    <xf numFmtId="165" fontId="17" fillId="0" borderId="57" xfId="1" quotePrefix="1" applyNumberFormat="1" applyFont="1" applyBorder="1" applyAlignment="1">
      <alignment horizontal="center" vertical="center"/>
    </xf>
    <xf numFmtId="165" fontId="17" fillId="0" borderId="56" xfId="1" quotePrefix="1" applyNumberFormat="1" applyFont="1" applyBorder="1" applyAlignment="1">
      <alignment horizontal="center" vertical="center"/>
    </xf>
    <xf numFmtId="165" fontId="17" fillId="0" borderId="59" xfId="1" quotePrefix="1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169" fontId="14" fillId="0" borderId="0" xfId="0" quotePrefix="1" applyNumberFormat="1" applyFont="1" applyAlignment="1">
      <alignment horizontal="center"/>
    </xf>
    <xf numFmtId="3" fontId="3" fillId="0" borderId="0" xfId="0" applyNumberFormat="1" applyFont="1"/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rgb="FFFFFF99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K964"/>
  <sheetViews>
    <sheetView showGridLines="0" topLeftCell="A757" zoomScaleNormal="100" zoomScalePageLayoutView="50" workbookViewId="0">
      <selection activeCell="AD697" sqref="AD697"/>
    </sheetView>
  </sheetViews>
  <sheetFormatPr defaultColWidth="8.85546875" defaultRowHeight="12.95"/>
  <cols>
    <col min="1" max="1" width="10.42578125" style="224" customWidth="1"/>
    <col min="2" max="2" width="8.28515625" style="224" customWidth="1"/>
    <col min="3" max="3" width="6.140625" style="224" customWidth="1"/>
    <col min="4" max="4" width="6.7109375" style="224" customWidth="1"/>
    <col min="5" max="5" width="6.28515625" style="224" customWidth="1"/>
    <col min="6" max="6" width="6" style="224" customWidth="1"/>
    <col min="7" max="7" width="6.42578125" style="224" customWidth="1"/>
    <col min="8" max="8" width="7" style="224" customWidth="1"/>
    <col min="9" max="9" width="7.28515625" style="224" customWidth="1"/>
    <col min="10" max="10" width="6.140625" style="224" customWidth="1"/>
    <col min="11" max="11" width="7.28515625" style="224" customWidth="1"/>
    <col min="12" max="12" width="7.7109375" style="224" customWidth="1"/>
    <col min="13" max="14" width="7.140625" style="224" customWidth="1"/>
    <col min="15" max="15" width="7.85546875" style="224" customWidth="1"/>
    <col min="16" max="16" width="6.7109375" style="224" customWidth="1"/>
    <col min="17" max="17" width="7.140625" style="224" customWidth="1"/>
    <col min="18" max="18" width="6" style="224" customWidth="1"/>
    <col min="19" max="19" width="6.42578125" style="224" customWidth="1"/>
    <col min="20" max="20" width="6.140625" style="224" customWidth="1"/>
    <col min="21" max="21" width="7" style="224" customWidth="1"/>
    <col min="22" max="22" width="7.42578125" style="224" customWidth="1"/>
    <col min="23" max="23" width="8" style="224" customWidth="1"/>
    <col min="24" max="24" width="7.140625" style="224" customWidth="1"/>
    <col min="25" max="25" width="7.42578125" style="224" customWidth="1"/>
    <col min="26" max="26" width="7.42578125" style="225" customWidth="1"/>
    <col min="27" max="27" width="8" style="225" customWidth="1"/>
    <col min="28" max="28" width="9.85546875" style="226" customWidth="1"/>
    <col min="29" max="29" width="10.140625" style="226" customWidth="1"/>
    <col min="30" max="30" width="9.140625" style="224" customWidth="1"/>
    <col min="31" max="31" width="11.7109375" style="224" customWidth="1"/>
    <col min="32" max="55" width="8.42578125" style="224" customWidth="1"/>
    <col min="56" max="57" width="8.42578125" style="225" customWidth="1"/>
    <col min="58" max="59" width="8.42578125" style="224" customWidth="1"/>
    <col min="60" max="60" width="8.85546875" style="224"/>
    <col min="61" max="61" width="13" style="224" bestFit="1" customWidth="1"/>
    <col min="62" max="62" width="12.85546875" style="224" bestFit="1" customWidth="1"/>
    <col min="63" max="16384" width="8.85546875" style="224"/>
  </cols>
  <sheetData>
    <row r="2" spans="1:63" ht="15.95">
      <c r="A2" s="253" t="s">
        <v>0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E2" s="253" t="s">
        <v>0</v>
      </c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3"/>
      <c r="AQ2" s="253"/>
      <c r="AR2" s="253"/>
      <c r="AS2" s="253"/>
      <c r="AT2" s="253"/>
      <c r="AU2" s="253"/>
      <c r="AV2" s="253"/>
      <c r="AW2" s="253"/>
      <c r="AX2" s="253"/>
      <c r="AY2" s="253"/>
      <c r="AZ2" s="253"/>
      <c r="BA2" s="253"/>
      <c r="BB2" s="253"/>
      <c r="BC2" s="253"/>
      <c r="BD2" s="253"/>
      <c r="BE2" s="253"/>
      <c r="BF2" s="253"/>
      <c r="BG2" s="253"/>
    </row>
    <row r="5" spans="1:63">
      <c r="A5" s="252">
        <v>43678</v>
      </c>
      <c r="B5" s="252"/>
      <c r="C5" s="252"/>
      <c r="D5" s="252"/>
      <c r="AE5" s="249">
        <f>A5</f>
        <v>43678</v>
      </c>
      <c r="AF5" s="249"/>
      <c r="AG5" s="249"/>
      <c r="AH5" s="249"/>
    </row>
    <row r="6" spans="1:63" ht="14.1" thickBot="1"/>
    <row r="7" spans="1:63" ht="15" thickTop="1" thickBot="1">
      <c r="A7" s="247" t="s">
        <v>1</v>
      </c>
      <c r="B7" s="243" t="s">
        <v>2</v>
      </c>
      <c r="C7" s="244"/>
      <c r="D7" s="243" t="s">
        <v>3</v>
      </c>
      <c r="E7" s="244"/>
      <c r="F7" s="243" t="s">
        <v>4</v>
      </c>
      <c r="G7" s="244"/>
      <c r="H7" s="243" t="s">
        <v>5</v>
      </c>
      <c r="I7" s="244"/>
      <c r="J7" s="243" t="s">
        <v>6</v>
      </c>
      <c r="K7" s="244"/>
      <c r="L7" s="243" t="s">
        <v>7</v>
      </c>
      <c r="M7" s="244"/>
      <c r="N7" s="243" t="s">
        <v>8</v>
      </c>
      <c r="O7" s="244"/>
      <c r="P7" s="243" t="s">
        <v>9</v>
      </c>
      <c r="Q7" s="244"/>
      <c r="R7" s="243" t="s">
        <v>10</v>
      </c>
      <c r="S7" s="244"/>
      <c r="T7" s="243" t="s">
        <v>11</v>
      </c>
      <c r="U7" s="244"/>
      <c r="V7" s="243" t="s">
        <v>12</v>
      </c>
      <c r="W7" s="244"/>
      <c r="X7" s="243" t="s">
        <v>13</v>
      </c>
      <c r="Y7" s="244"/>
      <c r="Z7" s="245" t="s">
        <v>14</v>
      </c>
      <c r="AA7" s="246"/>
      <c r="AB7" s="250" t="s">
        <v>15</v>
      </c>
      <c r="AC7" s="251"/>
      <c r="AE7" s="247" t="s">
        <v>1</v>
      </c>
      <c r="AF7" s="243" t="s">
        <v>2</v>
      </c>
      <c r="AG7" s="244"/>
      <c r="AH7" s="243" t="s">
        <v>3</v>
      </c>
      <c r="AI7" s="244"/>
      <c r="AJ7" s="243" t="s">
        <v>4</v>
      </c>
      <c r="AK7" s="244"/>
      <c r="AL7" s="243" t="s">
        <v>5</v>
      </c>
      <c r="AM7" s="244"/>
      <c r="AN7" s="243" t="s">
        <v>6</v>
      </c>
      <c r="AO7" s="244"/>
      <c r="AP7" s="243" t="s">
        <v>7</v>
      </c>
      <c r="AQ7" s="244"/>
      <c r="AR7" s="243" t="s">
        <v>8</v>
      </c>
      <c r="AS7" s="244"/>
      <c r="AT7" s="243" t="s">
        <v>9</v>
      </c>
      <c r="AU7" s="244"/>
      <c r="AV7" s="243" t="s">
        <v>10</v>
      </c>
      <c r="AW7" s="244"/>
      <c r="AX7" s="243" t="s">
        <v>11</v>
      </c>
      <c r="AY7" s="244"/>
      <c r="AZ7" s="243" t="s">
        <v>12</v>
      </c>
      <c r="BA7" s="244"/>
      <c r="BB7" s="243" t="s">
        <v>13</v>
      </c>
      <c r="BC7" s="244"/>
      <c r="BD7" s="245" t="s">
        <v>14</v>
      </c>
      <c r="BE7" s="246"/>
      <c r="BF7" s="243" t="s">
        <v>15</v>
      </c>
      <c r="BG7" s="244"/>
    </row>
    <row r="8" spans="1:63" ht="15" thickTop="1" thickBot="1">
      <c r="A8" s="248"/>
      <c r="B8" s="113" t="s">
        <v>16</v>
      </c>
      <c r="C8" s="114" t="s">
        <v>17</v>
      </c>
      <c r="D8" s="115" t="s">
        <v>16</v>
      </c>
      <c r="E8" s="116" t="s">
        <v>17</v>
      </c>
      <c r="F8" s="113" t="s">
        <v>16</v>
      </c>
      <c r="G8" s="114" t="s">
        <v>17</v>
      </c>
      <c r="H8" s="115" t="s">
        <v>16</v>
      </c>
      <c r="I8" s="116" t="s">
        <v>17</v>
      </c>
      <c r="J8" s="113" t="s">
        <v>16</v>
      </c>
      <c r="K8" s="114" t="s">
        <v>17</v>
      </c>
      <c r="L8" s="115" t="s">
        <v>16</v>
      </c>
      <c r="M8" s="113" t="s">
        <v>17</v>
      </c>
      <c r="N8" s="117" t="s">
        <v>16</v>
      </c>
      <c r="O8" s="118" t="s">
        <v>17</v>
      </c>
      <c r="P8" s="113" t="s">
        <v>16</v>
      </c>
      <c r="Q8" s="114" t="s">
        <v>17</v>
      </c>
      <c r="R8" s="115" t="s">
        <v>16</v>
      </c>
      <c r="S8" s="116" t="s">
        <v>17</v>
      </c>
      <c r="T8" s="113" t="s">
        <v>16</v>
      </c>
      <c r="U8" s="114" t="s">
        <v>17</v>
      </c>
      <c r="V8" s="115" t="s">
        <v>16</v>
      </c>
      <c r="W8" s="116" t="s">
        <v>17</v>
      </c>
      <c r="X8" s="113" t="s">
        <v>16</v>
      </c>
      <c r="Y8" s="114" t="s">
        <v>17</v>
      </c>
      <c r="Z8" s="26" t="s">
        <v>16</v>
      </c>
      <c r="AA8" s="119" t="s">
        <v>17</v>
      </c>
      <c r="AB8" s="173" t="s">
        <v>16</v>
      </c>
      <c r="AC8" s="174" t="s">
        <v>17</v>
      </c>
      <c r="AE8" s="248"/>
      <c r="AF8" s="113" t="s">
        <v>16</v>
      </c>
      <c r="AG8" s="114" t="s">
        <v>17</v>
      </c>
      <c r="AH8" s="115" t="s">
        <v>16</v>
      </c>
      <c r="AI8" s="116" t="s">
        <v>17</v>
      </c>
      <c r="AJ8" s="113" t="s">
        <v>16</v>
      </c>
      <c r="AK8" s="114" t="s">
        <v>17</v>
      </c>
      <c r="AL8" s="115" t="s">
        <v>16</v>
      </c>
      <c r="AM8" s="116" t="s">
        <v>17</v>
      </c>
      <c r="AN8" s="113" t="s">
        <v>16</v>
      </c>
      <c r="AO8" s="114" t="s">
        <v>17</v>
      </c>
      <c r="AP8" s="115" t="s">
        <v>16</v>
      </c>
      <c r="AQ8" s="113" t="s">
        <v>17</v>
      </c>
      <c r="AR8" s="117" t="s">
        <v>16</v>
      </c>
      <c r="AS8" s="118" t="s">
        <v>17</v>
      </c>
      <c r="AT8" s="113" t="s">
        <v>16</v>
      </c>
      <c r="AU8" s="114" t="s">
        <v>17</v>
      </c>
      <c r="AV8" s="115" t="s">
        <v>16</v>
      </c>
      <c r="AW8" s="116" t="s">
        <v>17</v>
      </c>
      <c r="AX8" s="113" t="s">
        <v>16</v>
      </c>
      <c r="AY8" s="114" t="s">
        <v>17</v>
      </c>
      <c r="AZ8" s="115" t="s">
        <v>16</v>
      </c>
      <c r="BA8" s="116" t="s">
        <v>17</v>
      </c>
      <c r="BB8" s="113" t="s">
        <v>16</v>
      </c>
      <c r="BC8" s="114" t="s">
        <v>17</v>
      </c>
      <c r="BD8" s="26" t="s">
        <v>16</v>
      </c>
      <c r="BE8" s="119" t="s">
        <v>17</v>
      </c>
      <c r="BF8" s="117" t="s">
        <v>16</v>
      </c>
      <c r="BG8" s="118" t="s">
        <v>17</v>
      </c>
    </row>
    <row r="9" spans="1:63" ht="14.1" thickTop="1">
      <c r="A9" s="122" t="s">
        <v>18</v>
      </c>
      <c r="B9" s="123"/>
      <c r="C9" s="183"/>
      <c r="D9" s="124"/>
      <c r="E9" s="177"/>
      <c r="F9" s="123"/>
      <c r="G9" s="125"/>
      <c r="H9" s="124"/>
      <c r="I9" s="177"/>
      <c r="J9" s="123"/>
      <c r="K9" s="125"/>
      <c r="L9" s="124"/>
      <c r="M9" s="123"/>
      <c r="N9" s="176"/>
      <c r="O9" s="178"/>
      <c r="P9" s="123"/>
      <c r="Q9" s="125"/>
      <c r="R9" s="124"/>
      <c r="S9" s="177"/>
      <c r="T9" s="123"/>
      <c r="U9" s="125"/>
      <c r="V9" s="124"/>
      <c r="W9" s="177"/>
      <c r="X9" s="123"/>
      <c r="Y9" s="125"/>
      <c r="Z9" s="181"/>
      <c r="AA9" s="182"/>
      <c r="AB9" s="167">
        <f>B9+D9+F9+H9+J9+L9+N9+P9+R9+T9+V9+X9+Z9</f>
        <v>0</v>
      </c>
      <c r="AC9" s="168">
        <f>C9+E9+G9+I9+K9+M9+O9+Q9+S9+U9+W9+Y9+AA9</f>
        <v>0</v>
      </c>
      <c r="AE9" s="122" t="s">
        <v>18</v>
      </c>
      <c r="AF9" s="126">
        <f>B9/B33</f>
        <v>0</v>
      </c>
      <c r="AG9" s="127">
        <f t="shared" ref="AG9:BG9" si="0">C9/C33</f>
        <v>0</v>
      </c>
      <c r="AH9" s="128">
        <f t="shared" si="0"/>
        <v>0</v>
      </c>
      <c r="AI9" s="129">
        <f t="shared" si="0"/>
        <v>0</v>
      </c>
      <c r="AJ9" s="126">
        <f t="shared" si="0"/>
        <v>0</v>
      </c>
      <c r="AK9" s="127">
        <f t="shared" si="0"/>
        <v>0</v>
      </c>
      <c r="AL9" s="128">
        <f t="shared" si="0"/>
        <v>0</v>
      </c>
      <c r="AM9" s="129">
        <f t="shared" si="0"/>
        <v>0</v>
      </c>
      <c r="AN9" s="126">
        <f t="shared" si="0"/>
        <v>0</v>
      </c>
      <c r="AO9" s="127">
        <f t="shared" si="0"/>
        <v>0</v>
      </c>
      <c r="AP9" s="128">
        <f t="shared" si="0"/>
        <v>0</v>
      </c>
      <c r="AQ9" s="126">
        <f t="shared" si="0"/>
        <v>0</v>
      </c>
      <c r="AR9" s="130">
        <f t="shared" si="0"/>
        <v>0</v>
      </c>
      <c r="AS9" s="131">
        <f t="shared" si="0"/>
        <v>0</v>
      </c>
      <c r="AT9" s="126">
        <f t="shared" si="0"/>
        <v>0</v>
      </c>
      <c r="AU9" s="127">
        <f t="shared" si="0"/>
        <v>0</v>
      </c>
      <c r="AV9" s="128">
        <f t="shared" si="0"/>
        <v>0</v>
      </c>
      <c r="AW9" s="129">
        <f t="shared" si="0"/>
        <v>0</v>
      </c>
      <c r="AX9" s="126">
        <f t="shared" si="0"/>
        <v>0</v>
      </c>
      <c r="AY9" s="127">
        <f t="shared" si="0"/>
        <v>0</v>
      </c>
      <c r="AZ9" s="128">
        <f t="shared" si="0"/>
        <v>0</v>
      </c>
      <c r="BA9" s="129">
        <f t="shared" si="0"/>
        <v>0</v>
      </c>
      <c r="BB9" s="126">
        <f t="shared" si="0"/>
        <v>0</v>
      </c>
      <c r="BC9" s="127">
        <f t="shared" si="0"/>
        <v>0</v>
      </c>
      <c r="BD9" s="128">
        <f t="shared" si="0"/>
        <v>0</v>
      </c>
      <c r="BE9" s="126">
        <f t="shared" si="0"/>
        <v>0</v>
      </c>
      <c r="BF9" s="132">
        <f t="shared" si="0"/>
        <v>0</v>
      </c>
      <c r="BG9" s="133">
        <f t="shared" si="0"/>
        <v>0</v>
      </c>
      <c r="BJ9" s="227"/>
      <c r="BK9" s="227"/>
    </row>
    <row r="10" spans="1:63">
      <c r="A10" s="134" t="s">
        <v>19</v>
      </c>
      <c r="B10" s="186">
        <v>379</v>
      </c>
      <c r="C10" s="187">
        <v>0</v>
      </c>
      <c r="D10" s="188">
        <v>141</v>
      </c>
      <c r="E10" s="189">
        <v>0</v>
      </c>
      <c r="F10" s="186">
        <v>36</v>
      </c>
      <c r="G10" s="190">
        <v>1</v>
      </c>
      <c r="H10" s="188">
        <v>195</v>
      </c>
      <c r="I10" s="189">
        <v>8</v>
      </c>
      <c r="J10" s="186">
        <v>11</v>
      </c>
      <c r="K10" s="190">
        <v>2</v>
      </c>
      <c r="L10" s="188">
        <v>3</v>
      </c>
      <c r="M10" s="186">
        <v>2</v>
      </c>
      <c r="N10" s="191">
        <v>34</v>
      </c>
      <c r="O10" s="192">
        <v>0</v>
      </c>
      <c r="P10" s="186">
        <v>15</v>
      </c>
      <c r="Q10" s="190">
        <v>0</v>
      </c>
      <c r="R10" s="188">
        <v>0</v>
      </c>
      <c r="S10" s="189">
        <v>0</v>
      </c>
      <c r="T10" s="186">
        <v>0</v>
      </c>
      <c r="U10" s="190">
        <v>0</v>
      </c>
      <c r="V10" s="188">
        <v>0</v>
      </c>
      <c r="W10" s="189">
        <v>0</v>
      </c>
      <c r="X10" s="186">
        <v>0</v>
      </c>
      <c r="Y10" s="190">
        <v>0</v>
      </c>
      <c r="Z10" s="188">
        <v>0</v>
      </c>
      <c r="AA10" s="186">
        <v>0</v>
      </c>
      <c r="AB10" s="169">
        <f t="shared" ref="AB10:AB29" si="1">SUM(B10,D10,F10,H10,J10,L10,N10,P10,R10,T10,V10,X10,Z10)</f>
        <v>814</v>
      </c>
      <c r="AC10" s="170">
        <f t="shared" ref="AC10:AC29" si="2">SUM(C10,E10,G10,I10,K10,M10,O10,Q10,S10,U10,W10,Y10,AA10)</f>
        <v>13</v>
      </c>
      <c r="AE10" s="134" t="s">
        <v>19</v>
      </c>
      <c r="AF10" s="126">
        <f t="shared" ref="AF10:BE10" si="3">B10/B33</f>
        <v>7.3874822135157787E-3</v>
      </c>
      <c r="AG10" s="127">
        <f t="shared" si="3"/>
        <v>0</v>
      </c>
      <c r="AH10" s="128">
        <f t="shared" si="3"/>
        <v>6.6695047537959412E-3</v>
      </c>
      <c r="AI10" s="129">
        <f t="shared" si="3"/>
        <v>0</v>
      </c>
      <c r="AJ10" s="126">
        <f t="shared" si="3"/>
        <v>3.1190434933287127E-3</v>
      </c>
      <c r="AK10" s="127">
        <f t="shared" si="3"/>
        <v>1.2743723716069835E-4</v>
      </c>
      <c r="AL10" s="128">
        <f t="shared" si="3"/>
        <v>7.3939256057331364E-3</v>
      </c>
      <c r="AM10" s="129">
        <f t="shared" si="3"/>
        <v>2.0252139132195839E-4</v>
      </c>
      <c r="AN10" s="126">
        <f t="shared" si="3"/>
        <v>1.6195524146054182E-3</v>
      </c>
      <c r="AO10" s="127">
        <f t="shared" si="3"/>
        <v>2.6465528648934763E-4</v>
      </c>
      <c r="AP10" s="128">
        <f t="shared" si="3"/>
        <v>2.5630072618539084E-4</v>
      </c>
      <c r="AQ10" s="126">
        <f t="shared" si="3"/>
        <v>9.8799585041742821E-5</v>
      </c>
      <c r="AR10" s="130">
        <f t="shared" si="3"/>
        <v>1.3251744163386211E-3</v>
      </c>
      <c r="AS10" s="131">
        <f t="shared" si="3"/>
        <v>0</v>
      </c>
      <c r="AT10" s="126">
        <f t="shared" si="3"/>
        <v>8.9949628208203401E-4</v>
      </c>
      <c r="AU10" s="127">
        <f t="shared" si="3"/>
        <v>0</v>
      </c>
      <c r="AV10" s="128">
        <f t="shared" si="3"/>
        <v>0</v>
      </c>
      <c r="AW10" s="129">
        <f t="shared" si="3"/>
        <v>0</v>
      </c>
      <c r="AX10" s="126">
        <f t="shared" si="3"/>
        <v>0</v>
      </c>
      <c r="AY10" s="127">
        <f t="shared" si="3"/>
        <v>0</v>
      </c>
      <c r="AZ10" s="128">
        <f t="shared" si="3"/>
        <v>0</v>
      </c>
      <c r="BA10" s="129">
        <f t="shared" si="3"/>
        <v>0</v>
      </c>
      <c r="BB10" s="126">
        <f t="shared" si="3"/>
        <v>0</v>
      </c>
      <c r="BC10" s="127">
        <f t="shared" si="3"/>
        <v>0</v>
      </c>
      <c r="BD10" s="128">
        <f t="shared" si="3"/>
        <v>0</v>
      </c>
      <c r="BE10" s="126">
        <f t="shared" si="3"/>
        <v>0</v>
      </c>
      <c r="BF10" s="132">
        <f t="shared" ref="BF10:BG10" si="4">AB10/AB33</f>
        <v>2.664955507683846E-3</v>
      </c>
      <c r="BG10" s="133">
        <f t="shared" si="4"/>
        <v>4.2618758810608793E-5</v>
      </c>
      <c r="BJ10" s="227"/>
      <c r="BK10" s="227"/>
    </row>
    <row r="11" spans="1:63">
      <c r="A11" s="143" t="s">
        <v>20</v>
      </c>
      <c r="B11" s="193">
        <v>2817</v>
      </c>
      <c r="C11" s="194">
        <v>0</v>
      </c>
      <c r="D11" s="195">
        <v>1004</v>
      </c>
      <c r="E11" s="196">
        <v>1</v>
      </c>
      <c r="F11" s="193">
        <v>278</v>
      </c>
      <c r="G11" s="197">
        <v>2</v>
      </c>
      <c r="H11" s="195">
        <v>1130</v>
      </c>
      <c r="I11" s="196">
        <v>91</v>
      </c>
      <c r="J11" s="193">
        <v>81</v>
      </c>
      <c r="K11" s="197">
        <v>50</v>
      </c>
      <c r="L11" s="195">
        <v>56</v>
      </c>
      <c r="M11" s="193">
        <v>318</v>
      </c>
      <c r="N11" s="198">
        <v>487</v>
      </c>
      <c r="O11" s="199">
        <v>481</v>
      </c>
      <c r="P11" s="193">
        <v>276</v>
      </c>
      <c r="Q11" s="197">
        <v>328</v>
      </c>
      <c r="R11" s="195">
        <v>328</v>
      </c>
      <c r="S11" s="196">
        <v>330</v>
      </c>
      <c r="T11" s="193">
        <v>74</v>
      </c>
      <c r="U11" s="197">
        <v>230</v>
      </c>
      <c r="V11" s="195">
        <v>257</v>
      </c>
      <c r="W11" s="196">
        <v>538</v>
      </c>
      <c r="X11" s="193">
        <v>358</v>
      </c>
      <c r="Y11" s="197">
        <v>420</v>
      </c>
      <c r="Z11" s="195">
        <v>1142</v>
      </c>
      <c r="AA11" s="193">
        <v>522</v>
      </c>
      <c r="AB11" s="169">
        <f t="shared" si="1"/>
        <v>8288</v>
      </c>
      <c r="AC11" s="170">
        <f t="shared" si="2"/>
        <v>3311</v>
      </c>
      <c r="AE11" s="143" t="s">
        <v>20</v>
      </c>
      <c r="AF11" s="126">
        <f t="shared" ref="AF11:BE11" si="5">B11/B33</f>
        <v>5.4909069645049997E-2</v>
      </c>
      <c r="AG11" s="127">
        <f t="shared" si="5"/>
        <v>0</v>
      </c>
      <c r="AH11" s="128">
        <f t="shared" si="5"/>
        <v>4.749065796319947E-2</v>
      </c>
      <c r="AI11" s="129">
        <f t="shared" si="5"/>
        <v>5.1403310373188036E-5</v>
      </c>
      <c r="AJ11" s="126">
        <f t="shared" si="5"/>
        <v>2.4085946976260614E-2</v>
      </c>
      <c r="AK11" s="127">
        <f t="shared" si="5"/>
        <v>2.5487447432139671E-4</v>
      </c>
      <c r="AL11" s="128">
        <f t="shared" si="5"/>
        <v>4.2846850946043305E-2</v>
      </c>
      <c r="AM11" s="129">
        <f t="shared" si="5"/>
        <v>2.3036808262872767E-3</v>
      </c>
      <c r="AN11" s="126">
        <f t="shared" si="5"/>
        <v>1.1925795053003533E-2</v>
      </c>
      <c r="AO11" s="127">
        <f t="shared" si="5"/>
        <v>6.6163821622336905E-3</v>
      </c>
      <c r="AP11" s="128">
        <f t="shared" si="5"/>
        <v>4.7842802221272959E-3</v>
      </c>
      <c r="AQ11" s="126">
        <f t="shared" si="5"/>
        <v>1.5709134021637108E-2</v>
      </c>
      <c r="AR11" s="130">
        <f t="shared" si="5"/>
        <v>1.8981174728144368E-2</v>
      </c>
      <c r="AS11" s="131">
        <f t="shared" si="5"/>
        <v>1.4033552151714077E-2</v>
      </c>
      <c r="AT11" s="126">
        <f t="shared" si="5"/>
        <v>1.6550731590309425E-2</v>
      </c>
      <c r="AU11" s="127">
        <f t="shared" si="5"/>
        <v>1.6263387544625148E-2</v>
      </c>
      <c r="AV11" s="128">
        <f t="shared" si="5"/>
        <v>1.6721044045676998E-2</v>
      </c>
      <c r="AW11" s="129">
        <f t="shared" si="5"/>
        <v>1.4645187058980163E-2</v>
      </c>
      <c r="AX11" s="126">
        <f t="shared" si="5"/>
        <v>8.1686720388563852E-3</v>
      </c>
      <c r="AY11" s="127">
        <f t="shared" si="5"/>
        <v>2.1233382570162482E-2</v>
      </c>
      <c r="AZ11" s="128">
        <f t="shared" si="5"/>
        <v>9.6966495623302135E-3</v>
      </c>
      <c r="BA11" s="129">
        <f t="shared" si="5"/>
        <v>1.9161591338105924E-2</v>
      </c>
      <c r="BB11" s="126">
        <f t="shared" si="5"/>
        <v>1.4621793824538475E-2</v>
      </c>
      <c r="BC11" s="127">
        <f t="shared" si="5"/>
        <v>2.7975754346233263E-2</v>
      </c>
      <c r="BD11" s="128">
        <f t="shared" si="5"/>
        <v>2.0918049602520424E-2</v>
      </c>
      <c r="BE11" s="126">
        <f t="shared" si="5"/>
        <v>1.1485148514851485E-2</v>
      </c>
      <c r="BF11" s="132">
        <f t="shared" ref="BF11:BG11" si="6">AB11/AB33</f>
        <v>2.7134092441871885E-2</v>
      </c>
      <c r="BG11" s="133">
        <f t="shared" si="6"/>
        <v>1.0854670032455825E-2</v>
      </c>
      <c r="BJ11" s="227"/>
      <c r="BK11" s="227"/>
    </row>
    <row r="12" spans="1:63">
      <c r="A12" s="134" t="s">
        <v>21</v>
      </c>
      <c r="B12" s="186">
        <v>5155</v>
      </c>
      <c r="C12" s="187">
        <v>443</v>
      </c>
      <c r="D12" s="188">
        <v>1683</v>
      </c>
      <c r="E12" s="189">
        <v>624</v>
      </c>
      <c r="F12" s="186">
        <v>706</v>
      </c>
      <c r="G12" s="190">
        <v>321</v>
      </c>
      <c r="H12" s="188">
        <v>1044</v>
      </c>
      <c r="I12" s="189">
        <v>1041</v>
      </c>
      <c r="J12" s="186">
        <v>243</v>
      </c>
      <c r="K12" s="190">
        <v>368</v>
      </c>
      <c r="L12" s="188">
        <v>299</v>
      </c>
      <c r="M12" s="186">
        <v>902</v>
      </c>
      <c r="N12" s="191">
        <v>1137</v>
      </c>
      <c r="O12" s="192">
        <v>1399</v>
      </c>
      <c r="P12" s="186">
        <v>1034</v>
      </c>
      <c r="Q12" s="190">
        <v>753</v>
      </c>
      <c r="R12" s="188">
        <v>1146</v>
      </c>
      <c r="S12" s="189">
        <v>962</v>
      </c>
      <c r="T12" s="186">
        <v>232</v>
      </c>
      <c r="U12" s="190">
        <v>660</v>
      </c>
      <c r="V12" s="188">
        <v>810</v>
      </c>
      <c r="W12" s="189">
        <v>1477</v>
      </c>
      <c r="X12" s="186">
        <v>1131</v>
      </c>
      <c r="Y12" s="190">
        <v>1046</v>
      </c>
      <c r="Z12" s="188">
        <v>3407</v>
      </c>
      <c r="AA12" s="186">
        <v>1473</v>
      </c>
      <c r="AB12" s="169">
        <f t="shared" si="1"/>
        <v>18027</v>
      </c>
      <c r="AC12" s="170">
        <f t="shared" si="2"/>
        <v>11469</v>
      </c>
      <c r="AE12" s="134" t="s">
        <v>21</v>
      </c>
      <c r="AF12" s="126">
        <f t="shared" ref="AF12:BE12" si="7">B12/B33</f>
        <v>0.10048145332631619</v>
      </c>
      <c r="AG12" s="127">
        <f t="shared" si="7"/>
        <v>1.2999207723231316E-2</v>
      </c>
      <c r="AH12" s="128">
        <f t="shared" si="7"/>
        <v>7.9608343976160068E-2</v>
      </c>
      <c r="AI12" s="129">
        <f t="shared" si="7"/>
        <v>3.2075665672869333E-2</v>
      </c>
      <c r="AJ12" s="126">
        <f t="shared" si="7"/>
        <v>6.1167908508057527E-2</v>
      </c>
      <c r="AK12" s="127">
        <f t="shared" si="7"/>
        <v>4.0907353128584172E-2</v>
      </c>
      <c r="AL12" s="128">
        <f t="shared" si="7"/>
        <v>3.9585940166078942E-2</v>
      </c>
      <c r="AM12" s="129">
        <f t="shared" si="7"/>
        <v>2.6353096045769835E-2</v>
      </c>
      <c r="AN12" s="126">
        <f t="shared" si="7"/>
        <v>3.5777385159010598E-2</v>
      </c>
      <c r="AO12" s="127">
        <f t="shared" si="7"/>
        <v>4.869657271403996E-2</v>
      </c>
      <c r="AP12" s="128">
        <f t="shared" si="7"/>
        <v>2.5544639043143955E-2</v>
      </c>
      <c r="AQ12" s="126">
        <f t="shared" si="7"/>
        <v>4.4558612853826014E-2</v>
      </c>
      <c r="AR12" s="130">
        <f t="shared" si="7"/>
        <v>4.4315391511088591E-2</v>
      </c>
      <c r="AS12" s="131">
        <f t="shared" si="7"/>
        <v>4.0816921954777534E-2</v>
      </c>
      <c r="AT12" s="126">
        <f t="shared" si="7"/>
        <v>6.2005277044854881E-2</v>
      </c>
      <c r="AU12" s="127">
        <f t="shared" si="7"/>
        <v>3.7336374454581517E-2</v>
      </c>
      <c r="AV12" s="128">
        <f t="shared" si="7"/>
        <v>5.8421696574225121E-2</v>
      </c>
      <c r="AW12" s="129">
        <f t="shared" si="7"/>
        <v>4.2692939244663386E-2</v>
      </c>
      <c r="AX12" s="126">
        <f t="shared" si="7"/>
        <v>2.5609890716414615E-2</v>
      </c>
      <c r="AY12" s="127">
        <f t="shared" si="7"/>
        <v>6.0930576070901035E-2</v>
      </c>
      <c r="AZ12" s="128">
        <f t="shared" si="7"/>
        <v>3.0561424690612737E-2</v>
      </c>
      <c r="BA12" s="129">
        <f t="shared" si="7"/>
        <v>5.2605335327848418E-2</v>
      </c>
      <c r="BB12" s="126">
        <f t="shared" si="7"/>
        <v>4.6193432445678813E-2</v>
      </c>
      <c r="BC12" s="127">
        <f t="shared" si="7"/>
        <v>6.9672950109904749E-2</v>
      </c>
      <c r="BD12" s="128">
        <f t="shared" si="7"/>
        <v>6.2406125215225115E-2</v>
      </c>
      <c r="BE12" s="126">
        <f t="shared" si="7"/>
        <v>3.2409240924092413E-2</v>
      </c>
      <c r="BF12" s="132">
        <f t="shared" ref="BF12:BG12" si="8">AB12/AB33</f>
        <v>5.9018615401740408E-2</v>
      </c>
      <c r="BG12" s="133">
        <f t="shared" si="8"/>
        <v>3.7599580369144021E-2</v>
      </c>
      <c r="BJ12" s="227"/>
      <c r="BK12" s="227"/>
    </row>
    <row r="13" spans="1:63">
      <c r="A13" s="143" t="s">
        <v>22</v>
      </c>
      <c r="B13" s="193">
        <v>5050</v>
      </c>
      <c r="C13" s="194">
        <v>657</v>
      </c>
      <c r="D13" s="195">
        <v>1444</v>
      </c>
      <c r="E13" s="196">
        <v>533</v>
      </c>
      <c r="F13" s="193">
        <v>779</v>
      </c>
      <c r="G13" s="197">
        <v>224</v>
      </c>
      <c r="H13" s="195">
        <v>1373</v>
      </c>
      <c r="I13" s="196">
        <v>874</v>
      </c>
      <c r="J13" s="193">
        <v>419</v>
      </c>
      <c r="K13" s="197">
        <v>620</v>
      </c>
      <c r="L13" s="195">
        <v>485</v>
      </c>
      <c r="M13" s="193">
        <v>1571</v>
      </c>
      <c r="N13" s="198">
        <v>1569</v>
      </c>
      <c r="O13" s="199">
        <v>2441</v>
      </c>
      <c r="P13" s="193">
        <v>1583</v>
      </c>
      <c r="Q13" s="197">
        <v>1219</v>
      </c>
      <c r="R13" s="195">
        <v>1401</v>
      </c>
      <c r="S13" s="196">
        <v>1435</v>
      </c>
      <c r="T13" s="193">
        <v>291</v>
      </c>
      <c r="U13" s="197">
        <v>1621</v>
      </c>
      <c r="V13" s="195">
        <v>1070</v>
      </c>
      <c r="W13" s="196">
        <v>2318</v>
      </c>
      <c r="X13" s="193">
        <v>1301</v>
      </c>
      <c r="Y13" s="197">
        <v>1599</v>
      </c>
      <c r="Z13" s="195">
        <v>4800</v>
      </c>
      <c r="AA13" s="193">
        <v>2203</v>
      </c>
      <c r="AB13" s="169">
        <f t="shared" si="1"/>
        <v>21565</v>
      </c>
      <c r="AC13" s="170">
        <f t="shared" si="2"/>
        <v>17315</v>
      </c>
      <c r="AE13" s="143" t="s">
        <v>22</v>
      </c>
      <c r="AF13" s="126">
        <f t="shared" ref="AF13:BE13" si="9">B13/B33</f>
        <v>9.8434789388534782E-2</v>
      </c>
      <c r="AG13" s="127">
        <f t="shared" si="9"/>
        <v>1.9278734704656828E-2</v>
      </c>
      <c r="AH13" s="128">
        <f t="shared" si="9"/>
        <v>6.8303296911215172E-2</v>
      </c>
      <c r="AI13" s="129">
        <f t="shared" si="9"/>
        <v>2.7397964428909221E-2</v>
      </c>
      <c r="AJ13" s="126">
        <f t="shared" si="9"/>
        <v>6.7492635591751865E-2</v>
      </c>
      <c r="AK13" s="127">
        <f t="shared" si="9"/>
        <v>2.8545941123996433E-2</v>
      </c>
      <c r="AL13" s="128">
        <f t="shared" si="9"/>
        <v>5.2060819777803059E-2</v>
      </c>
      <c r="AM13" s="129">
        <f t="shared" si="9"/>
        <v>2.2125462001923953E-2</v>
      </c>
      <c r="AN13" s="126">
        <f t="shared" si="9"/>
        <v>6.1690223792697292E-2</v>
      </c>
      <c r="AO13" s="127">
        <f t="shared" si="9"/>
        <v>8.2043138811697766E-2</v>
      </c>
      <c r="AP13" s="128">
        <f t="shared" si="9"/>
        <v>4.1435284066638191E-2</v>
      </c>
      <c r="AQ13" s="126">
        <f t="shared" si="9"/>
        <v>7.7607074050288993E-2</v>
      </c>
      <c r="AR13" s="130">
        <f t="shared" si="9"/>
        <v>6.1152901742214598E-2</v>
      </c>
      <c r="AS13" s="131">
        <f t="shared" si="9"/>
        <v>7.1218088986141501E-2</v>
      </c>
      <c r="AT13" s="126">
        <f t="shared" si="9"/>
        <v>9.4926840969057333E-2</v>
      </c>
      <c r="AU13" s="127">
        <f t="shared" si="9"/>
        <v>6.0442284807616029E-2</v>
      </c>
      <c r="AV13" s="128">
        <f t="shared" si="9"/>
        <v>7.1421288743882538E-2</v>
      </c>
      <c r="AW13" s="129">
        <f t="shared" si="9"/>
        <v>6.3684374029201615E-2</v>
      </c>
      <c r="AX13" s="126">
        <f t="shared" si="9"/>
        <v>3.2122750855502813E-2</v>
      </c>
      <c r="AY13" s="127">
        <f t="shared" si="9"/>
        <v>0.14964918759231904</v>
      </c>
      <c r="AZ13" s="128">
        <f t="shared" si="9"/>
        <v>4.0371264714760033E-2</v>
      </c>
      <c r="BA13" s="129">
        <f t="shared" si="9"/>
        <v>8.2558677921430346E-2</v>
      </c>
      <c r="BB13" s="126">
        <f t="shared" si="9"/>
        <v>5.3136742362359095E-2</v>
      </c>
      <c r="BC13" s="127">
        <f t="shared" si="9"/>
        <v>0.10650769333244521</v>
      </c>
      <c r="BD13" s="128">
        <f t="shared" si="9"/>
        <v>8.792174964281789E-2</v>
      </c>
      <c r="BE13" s="126">
        <f t="shared" si="9"/>
        <v>4.8470847084708474E-2</v>
      </c>
      <c r="BF13" s="132">
        <f t="shared" ref="BF13:BG13" si="10">AB13/AB33</f>
        <v>7.0601677546931377E-2</v>
      </c>
      <c r="BG13" s="133">
        <f t="shared" si="10"/>
        <v>5.6764908369668556E-2</v>
      </c>
      <c r="BJ13" s="227"/>
      <c r="BK13" s="227"/>
    </row>
    <row r="14" spans="1:63">
      <c r="A14" s="134" t="s">
        <v>23</v>
      </c>
      <c r="B14" s="186">
        <v>3779</v>
      </c>
      <c r="C14" s="187">
        <v>1326</v>
      </c>
      <c r="D14" s="188">
        <v>911</v>
      </c>
      <c r="E14" s="189">
        <v>1796</v>
      </c>
      <c r="F14" s="186">
        <v>658</v>
      </c>
      <c r="G14" s="190">
        <v>967</v>
      </c>
      <c r="H14" s="188">
        <v>686</v>
      </c>
      <c r="I14" s="189">
        <v>2185</v>
      </c>
      <c r="J14" s="186">
        <v>404</v>
      </c>
      <c r="K14" s="190">
        <v>942</v>
      </c>
      <c r="L14" s="188">
        <v>419</v>
      </c>
      <c r="M14" s="186">
        <v>1914</v>
      </c>
      <c r="N14" s="191">
        <v>1457</v>
      </c>
      <c r="O14" s="192">
        <v>2333</v>
      </c>
      <c r="P14" s="186">
        <v>1096</v>
      </c>
      <c r="Q14" s="190">
        <v>1347</v>
      </c>
      <c r="R14" s="188">
        <v>1713</v>
      </c>
      <c r="S14" s="189">
        <v>1136</v>
      </c>
      <c r="T14" s="186">
        <v>281</v>
      </c>
      <c r="U14" s="190">
        <v>1312</v>
      </c>
      <c r="V14" s="188">
        <v>836</v>
      </c>
      <c r="W14" s="189">
        <v>2172</v>
      </c>
      <c r="X14" s="186">
        <v>1300</v>
      </c>
      <c r="Y14" s="190">
        <v>1391</v>
      </c>
      <c r="Z14" s="188">
        <v>4121</v>
      </c>
      <c r="AA14" s="186">
        <v>2121</v>
      </c>
      <c r="AB14" s="169">
        <f t="shared" si="1"/>
        <v>17661</v>
      </c>
      <c r="AC14" s="170">
        <f t="shared" si="2"/>
        <v>20942</v>
      </c>
      <c r="AE14" s="134" t="s">
        <v>23</v>
      </c>
      <c r="AF14" s="126">
        <f t="shared" ref="AF14:BE14" si="11">B14/B33</f>
        <v>7.3660409722628301E-2</v>
      </c>
      <c r="AG14" s="127">
        <f t="shared" si="11"/>
        <v>3.8909592417617885E-2</v>
      </c>
      <c r="AH14" s="128">
        <f t="shared" si="11"/>
        <v>4.3091622912823424E-2</v>
      </c>
      <c r="AI14" s="129">
        <f t="shared" si="11"/>
        <v>9.2320345430245712E-2</v>
      </c>
      <c r="AJ14" s="126">
        <f t="shared" si="11"/>
        <v>5.7009183850285909E-2</v>
      </c>
      <c r="AK14" s="127">
        <f t="shared" si="11"/>
        <v>0.12323180833439532</v>
      </c>
      <c r="AL14" s="128">
        <f t="shared" si="11"/>
        <v>2.6011451105297085E-2</v>
      </c>
      <c r="AM14" s="129">
        <f t="shared" si="11"/>
        <v>5.5313655004809885E-2</v>
      </c>
      <c r="AN14" s="126">
        <f t="shared" si="11"/>
        <v>5.9481743227326266E-2</v>
      </c>
      <c r="AO14" s="127">
        <f t="shared" si="11"/>
        <v>0.12465263993648273</v>
      </c>
      <c r="AP14" s="128">
        <f t="shared" si="11"/>
        <v>3.5796668090559591E-2</v>
      </c>
      <c r="AQ14" s="126">
        <f t="shared" si="11"/>
        <v>9.455120288494788E-2</v>
      </c>
      <c r="AR14" s="130">
        <f t="shared" si="11"/>
        <v>5.6787621311922672E-2</v>
      </c>
      <c r="AS14" s="131">
        <f t="shared" si="11"/>
        <v>6.8067104303428161E-2</v>
      </c>
      <c r="AT14" s="126">
        <f t="shared" si="11"/>
        <v>6.5723195010793961E-2</v>
      </c>
      <c r="AU14" s="127">
        <f t="shared" si="11"/>
        <v>6.6788972629908766E-2</v>
      </c>
      <c r="AV14" s="128">
        <f t="shared" si="11"/>
        <v>8.7326672104404562E-2</v>
      </c>
      <c r="AW14" s="129">
        <f t="shared" si="11"/>
        <v>5.0414946966671106E-2</v>
      </c>
      <c r="AX14" s="126">
        <f t="shared" si="11"/>
        <v>3.1018876255657357E-2</v>
      </c>
      <c r="AY14" s="127">
        <f t="shared" si="11"/>
        <v>0.12112259970457903</v>
      </c>
      <c r="AZ14" s="128">
        <f t="shared" si="11"/>
        <v>3.154240869302747E-2</v>
      </c>
      <c r="BA14" s="129">
        <f t="shared" si="11"/>
        <v>7.7358692167966661E-2</v>
      </c>
      <c r="BB14" s="126">
        <f t="shared" si="11"/>
        <v>5.3095899362849211E-2</v>
      </c>
      <c r="BC14" s="127">
        <f t="shared" si="11"/>
        <v>9.2653034037167792E-2</v>
      </c>
      <c r="BD14" s="128">
        <f t="shared" si="11"/>
        <v>7.5484485474594284E-2</v>
      </c>
      <c r="BE14" s="126">
        <f t="shared" si="11"/>
        <v>4.6666666666666669E-2</v>
      </c>
      <c r="BF14" s="132">
        <f t="shared" ref="BF14:BG14" si="12">AB14/AB33</f>
        <v>5.7820367593617202E-2</v>
      </c>
      <c r="BG14" s="133">
        <f t="shared" si="12"/>
        <v>6.865554207782841E-2</v>
      </c>
      <c r="BJ14" s="227"/>
      <c r="BK14" s="227"/>
    </row>
    <row r="15" spans="1:63">
      <c r="A15" s="143" t="s">
        <v>24</v>
      </c>
      <c r="B15" s="193">
        <v>4364</v>
      </c>
      <c r="C15" s="194">
        <v>1136</v>
      </c>
      <c r="D15" s="195">
        <v>1160</v>
      </c>
      <c r="E15" s="196">
        <v>978</v>
      </c>
      <c r="F15" s="193">
        <v>801</v>
      </c>
      <c r="G15" s="197">
        <v>458</v>
      </c>
      <c r="H15" s="195">
        <v>1510</v>
      </c>
      <c r="I15" s="196">
        <v>1614</v>
      </c>
      <c r="J15" s="193">
        <v>353</v>
      </c>
      <c r="K15" s="197">
        <v>926</v>
      </c>
      <c r="L15" s="195">
        <v>568</v>
      </c>
      <c r="M15" s="193">
        <v>1982</v>
      </c>
      <c r="N15" s="198">
        <v>1381</v>
      </c>
      <c r="O15" s="199">
        <v>3045</v>
      </c>
      <c r="P15" s="193">
        <v>927</v>
      </c>
      <c r="Q15" s="197">
        <v>1386</v>
      </c>
      <c r="R15" s="195">
        <v>1095</v>
      </c>
      <c r="S15" s="196">
        <v>1275</v>
      </c>
      <c r="T15" s="193">
        <v>261</v>
      </c>
      <c r="U15" s="197">
        <v>1041</v>
      </c>
      <c r="V15" s="195">
        <v>758</v>
      </c>
      <c r="W15" s="196">
        <v>2429</v>
      </c>
      <c r="X15" s="193">
        <v>1114</v>
      </c>
      <c r="Y15" s="197">
        <v>1496</v>
      </c>
      <c r="Z15" s="195">
        <v>3744</v>
      </c>
      <c r="AA15" s="193">
        <v>1682</v>
      </c>
      <c r="AB15" s="169">
        <f t="shared" si="1"/>
        <v>18036</v>
      </c>
      <c r="AC15" s="170">
        <f t="shared" si="2"/>
        <v>19448</v>
      </c>
      <c r="AE15" s="143" t="s">
        <v>24</v>
      </c>
      <c r="AF15" s="126">
        <f t="shared" ref="AF15:BE15" si="13">B15/B33</f>
        <v>8.506325166169619E-2</v>
      </c>
      <c r="AG15" s="127">
        <f t="shared" si="13"/>
        <v>3.3334311452800844E-2</v>
      </c>
      <c r="AH15" s="128">
        <f t="shared" si="13"/>
        <v>5.4869684499314127E-2</v>
      </c>
      <c r="AI15" s="129">
        <f t="shared" si="13"/>
        <v>5.0272437544977899E-2</v>
      </c>
      <c r="AJ15" s="126">
        <f t="shared" si="13"/>
        <v>6.9398717726563849E-2</v>
      </c>
      <c r="AK15" s="127">
        <f t="shared" si="13"/>
        <v>5.836625461959985E-2</v>
      </c>
      <c r="AL15" s="128">
        <f t="shared" si="13"/>
        <v>5.7255526485420698E-2</v>
      </c>
      <c r="AM15" s="129">
        <f t="shared" si="13"/>
        <v>4.0858690699205107E-2</v>
      </c>
      <c r="AN15" s="126">
        <f t="shared" si="13"/>
        <v>5.1972909305064784E-2</v>
      </c>
      <c r="AO15" s="127">
        <f t="shared" si="13"/>
        <v>0.12253539764456794</v>
      </c>
      <c r="AP15" s="128">
        <f t="shared" si="13"/>
        <v>4.8526270824434004E-2</v>
      </c>
      <c r="AQ15" s="126">
        <f t="shared" si="13"/>
        <v>9.7910388776367138E-2</v>
      </c>
      <c r="AR15" s="130">
        <f t="shared" si="13"/>
        <v>5.3825466734224579E-2</v>
      </c>
      <c r="AS15" s="131">
        <f t="shared" si="13"/>
        <v>8.8840262582056892E-2</v>
      </c>
      <c r="AT15" s="126">
        <f t="shared" si="13"/>
        <v>5.5588870232669702E-2</v>
      </c>
      <c r="AU15" s="127">
        <f t="shared" si="13"/>
        <v>6.8722729075763586E-2</v>
      </c>
      <c r="AV15" s="128">
        <f t="shared" si="13"/>
        <v>5.582177814029364E-2</v>
      </c>
      <c r="AW15" s="129">
        <f t="shared" si="13"/>
        <v>5.6583677273332446E-2</v>
      </c>
      <c r="AX15" s="126">
        <f t="shared" si="13"/>
        <v>2.8811127055966442E-2</v>
      </c>
      <c r="AY15" s="127">
        <f t="shared" si="13"/>
        <v>9.6104135893648454E-2</v>
      </c>
      <c r="AZ15" s="128">
        <f t="shared" si="13"/>
        <v>2.859945668578328E-2</v>
      </c>
      <c r="BA15" s="129">
        <f t="shared" si="13"/>
        <v>8.6512091747693837E-2</v>
      </c>
      <c r="BB15" s="126">
        <f t="shared" si="13"/>
        <v>4.549910145401078E-2</v>
      </c>
      <c r="BC15" s="127">
        <f t="shared" si="13"/>
        <v>9.9646972623726099E-2</v>
      </c>
      <c r="BD15" s="128">
        <f t="shared" si="13"/>
        <v>6.8578964721397961E-2</v>
      </c>
      <c r="BE15" s="126">
        <f t="shared" si="13"/>
        <v>3.7007700770077007E-2</v>
      </c>
      <c r="BF15" s="132">
        <f t="shared" ref="BF15:BG15" si="14">AB15/AB33</f>
        <v>5.9048080511776221E-2</v>
      </c>
      <c r="BG15" s="133">
        <f t="shared" si="14"/>
        <v>6.3757663180670748E-2</v>
      </c>
      <c r="BJ15" s="227"/>
      <c r="BK15" s="227"/>
    </row>
    <row r="16" spans="1:63">
      <c r="A16" s="134" t="s">
        <v>25</v>
      </c>
      <c r="B16" s="186">
        <v>4011</v>
      </c>
      <c r="C16" s="187">
        <v>1126</v>
      </c>
      <c r="D16" s="188">
        <v>1538</v>
      </c>
      <c r="E16" s="189">
        <v>972</v>
      </c>
      <c r="F16" s="186">
        <v>895</v>
      </c>
      <c r="G16" s="190">
        <v>558</v>
      </c>
      <c r="H16" s="188">
        <v>1044</v>
      </c>
      <c r="I16" s="189">
        <v>1675</v>
      </c>
      <c r="J16" s="186">
        <v>346</v>
      </c>
      <c r="K16" s="190">
        <v>885</v>
      </c>
      <c r="L16" s="188">
        <v>409</v>
      </c>
      <c r="M16" s="186">
        <v>1891</v>
      </c>
      <c r="N16" s="191">
        <v>1187</v>
      </c>
      <c r="O16" s="192">
        <v>2722</v>
      </c>
      <c r="P16" s="186">
        <v>838</v>
      </c>
      <c r="Q16" s="190">
        <v>1308</v>
      </c>
      <c r="R16" s="188">
        <v>1233</v>
      </c>
      <c r="S16" s="189">
        <v>1220</v>
      </c>
      <c r="T16" s="186">
        <v>333</v>
      </c>
      <c r="U16" s="190">
        <v>894</v>
      </c>
      <c r="V16" s="188">
        <v>762</v>
      </c>
      <c r="W16" s="189">
        <v>2095</v>
      </c>
      <c r="X16" s="186">
        <v>941</v>
      </c>
      <c r="Y16" s="190">
        <v>1028</v>
      </c>
      <c r="Z16" s="188">
        <v>3111</v>
      </c>
      <c r="AA16" s="186">
        <v>2037</v>
      </c>
      <c r="AB16" s="169">
        <f t="shared" si="1"/>
        <v>16648</v>
      </c>
      <c r="AC16" s="170">
        <f t="shared" si="2"/>
        <v>18411</v>
      </c>
      <c r="AE16" s="134" t="s">
        <v>25</v>
      </c>
      <c r="AF16" s="126">
        <f t="shared" ref="AF16:BE16" si="15">B16/B33</f>
        <v>7.8182562423250099E-2</v>
      </c>
      <c r="AG16" s="127">
        <f t="shared" si="15"/>
        <v>3.3040875612547316E-2</v>
      </c>
      <c r="AH16" s="128">
        <f t="shared" si="15"/>
        <v>7.2749633413745796E-2</v>
      </c>
      <c r="AI16" s="129">
        <f t="shared" si="15"/>
        <v>4.9964017682738768E-2</v>
      </c>
      <c r="AJ16" s="126">
        <f t="shared" si="15"/>
        <v>7.7542886848033274E-2</v>
      </c>
      <c r="AK16" s="127">
        <f t="shared" si="15"/>
        <v>7.1109978335669677E-2</v>
      </c>
      <c r="AL16" s="128">
        <f t="shared" si="15"/>
        <v>3.9585940166078942E-2</v>
      </c>
      <c r="AM16" s="129">
        <f t="shared" si="15"/>
        <v>4.2402916308035034E-2</v>
      </c>
      <c r="AN16" s="126">
        <f t="shared" si="15"/>
        <v>5.0942285041224972E-2</v>
      </c>
      <c r="AO16" s="127">
        <f t="shared" si="15"/>
        <v>0.11710996427153632</v>
      </c>
      <c r="AP16" s="128">
        <f t="shared" si="15"/>
        <v>3.4942332336608289E-2</v>
      </c>
      <c r="AQ16" s="126">
        <f t="shared" si="15"/>
        <v>9.3415007656967836E-2</v>
      </c>
      <c r="AR16" s="130">
        <f t="shared" si="15"/>
        <v>4.6264177417468917E-2</v>
      </c>
      <c r="AS16" s="131">
        <f t="shared" si="15"/>
        <v>7.9416484318016053E-2</v>
      </c>
      <c r="AT16" s="126">
        <f t="shared" si="15"/>
        <v>5.0251858958982973E-2</v>
      </c>
      <c r="AU16" s="127">
        <f t="shared" si="15"/>
        <v>6.4855216184053946E-2</v>
      </c>
      <c r="AV16" s="128">
        <f t="shared" si="15"/>
        <v>6.2856851549755302E-2</v>
      </c>
      <c r="AW16" s="129">
        <f t="shared" si="15"/>
        <v>5.414281276350242E-2</v>
      </c>
      <c r="AX16" s="126">
        <f t="shared" si="15"/>
        <v>3.6759024174853737E-2</v>
      </c>
      <c r="AY16" s="127">
        <f t="shared" si="15"/>
        <v>8.2533234859675036E-2</v>
      </c>
      <c r="AZ16" s="128">
        <f t="shared" si="15"/>
        <v>2.8750377301539391E-2</v>
      </c>
      <c r="BA16" s="129">
        <f t="shared" si="15"/>
        <v>7.4616233928126219E-2</v>
      </c>
      <c r="BB16" s="126">
        <f t="shared" si="15"/>
        <v>3.8433262538800847E-2</v>
      </c>
      <c r="BC16" s="127">
        <f t="shared" si="15"/>
        <v>6.8473989209351896E-2</v>
      </c>
      <c r="BD16" s="128">
        <f t="shared" si="15"/>
        <v>5.6984283987251347E-2</v>
      </c>
      <c r="BE16" s="126">
        <f t="shared" si="15"/>
        <v>4.4818481848184821E-2</v>
      </c>
      <c r="BF16" s="132">
        <f t="shared" ref="BF16:BG16" si="16">AB16/AB33</f>
        <v>5.4503905764030303E-2</v>
      </c>
      <c r="BG16" s="133">
        <f t="shared" si="16"/>
        <v>6.0357997574009115E-2</v>
      </c>
      <c r="BJ16" s="227"/>
      <c r="BK16" s="227"/>
    </row>
    <row r="17" spans="1:63">
      <c r="A17" s="143" t="s">
        <v>26</v>
      </c>
      <c r="B17" s="200">
        <v>3254</v>
      </c>
      <c r="C17" s="194">
        <v>1215</v>
      </c>
      <c r="D17" s="195">
        <v>1513</v>
      </c>
      <c r="E17" s="196">
        <v>758</v>
      </c>
      <c r="F17" s="193">
        <v>798</v>
      </c>
      <c r="G17" s="197">
        <v>416</v>
      </c>
      <c r="H17" s="195">
        <v>1413</v>
      </c>
      <c r="I17" s="196">
        <v>1903</v>
      </c>
      <c r="J17" s="193">
        <v>361</v>
      </c>
      <c r="K17" s="197">
        <v>610</v>
      </c>
      <c r="L17" s="195">
        <v>453</v>
      </c>
      <c r="M17" s="193">
        <v>1544</v>
      </c>
      <c r="N17" s="198">
        <v>1323</v>
      </c>
      <c r="O17" s="201">
        <v>2157</v>
      </c>
      <c r="P17" s="193">
        <v>775</v>
      </c>
      <c r="Q17" s="197">
        <v>1057</v>
      </c>
      <c r="R17" s="195">
        <v>1203</v>
      </c>
      <c r="S17" s="196">
        <v>1204</v>
      </c>
      <c r="T17" s="193">
        <v>343</v>
      </c>
      <c r="U17" s="197">
        <v>580</v>
      </c>
      <c r="V17" s="195">
        <v>801</v>
      </c>
      <c r="W17" s="202">
        <v>2149</v>
      </c>
      <c r="X17" s="193">
        <v>881</v>
      </c>
      <c r="Y17" s="197">
        <v>771</v>
      </c>
      <c r="Z17" s="195">
        <v>2930</v>
      </c>
      <c r="AA17" s="193">
        <v>2192</v>
      </c>
      <c r="AB17" s="169">
        <f t="shared" si="1"/>
        <v>16048</v>
      </c>
      <c r="AC17" s="170">
        <f t="shared" si="2"/>
        <v>16556</v>
      </c>
      <c r="AE17" s="143" t="s">
        <v>26</v>
      </c>
      <c r="AF17" s="126">
        <f t="shared" ref="AF17:BE17" si="17">B17/B33</f>
        <v>6.3427090033721226E-2</v>
      </c>
      <c r="AG17" s="127">
        <f t="shared" si="17"/>
        <v>3.5652454590803719E-2</v>
      </c>
      <c r="AH17" s="128">
        <f t="shared" si="17"/>
        <v>7.1567097109881267E-2</v>
      </c>
      <c r="AI17" s="129">
        <f t="shared" si="17"/>
        <v>3.8963709262876532E-2</v>
      </c>
      <c r="AJ17" s="126">
        <f t="shared" si="17"/>
        <v>6.9138797435453134E-2</v>
      </c>
      <c r="AK17" s="127">
        <f t="shared" si="17"/>
        <v>5.3013890658850517E-2</v>
      </c>
      <c r="AL17" s="128">
        <f t="shared" si="17"/>
        <v>5.3577522466158573E-2</v>
      </c>
      <c r="AM17" s="129">
        <f t="shared" si="17"/>
        <v>4.8174775960710847E-2</v>
      </c>
      <c r="AN17" s="126">
        <f t="shared" si="17"/>
        <v>5.3150765606595998E-2</v>
      </c>
      <c r="AO17" s="127">
        <f t="shared" si="17"/>
        <v>8.0719862379251023E-2</v>
      </c>
      <c r="AP17" s="128">
        <f t="shared" si="17"/>
        <v>3.8701409653994018E-2</v>
      </c>
      <c r="AQ17" s="126">
        <f t="shared" si="17"/>
        <v>7.6273279652225467E-2</v>
      </c>
      <c r="AR17" s="130">
        <f t="shared" si="17"/>
        <v>5.1564875082823404E-2</v>
      </c>
      <c r="AS17" s="131">
        <f t="shared" si="17"/>
        <v>6.2932166301969364E-2</v>
      </c>
      <c r="AT17" s="126">
        <f t="shared" si="17"/>
        <v>4.6473974574238429E-2</v>
      </c>
      <c r="AU17" s="127">
        <f t="shared" si="17"/>
        <v>5.2409758032526774E-2</v>
      </c>
      <c r="AV17" s="128">
        <f t="shared" si="17"/>
        <v>6.1327487765089721E-2</v>
      </c>
      <c r="AW17" s="129">
        <f t="shared" si="17"/>
        <v>5.3432743087915499E-2</v>
      </c>
      <c r="AX17" s="126">
        <f t="shared" si="17"/>
        <v>3.7862898774699193E-2</v>
      </c>
      <c r="AY17" s="127">
        <f t="shared" si="17"/>
        <v>5.3545051698670604E-2</v>
      </c>
      <c r="AZ17" s="128">
        <f t="shared" si="17"/>
        <v>3.0221853305161486E-2</v>
      </c>
      <c r="BA17" s="129">
        <f t="shared" si="17"/>
        <v>7.6539516330092247E-2</v>
      </c>
      <c r="BB17" s="126">
        <f t="shared" si="17"/>
        <v>3.5982682568207809E-2</v>
      </c>
      <c r="BC17" s="127">
        <f t="shared" si="17"/>
        <v>5.1355491907013918E-2</v>
      </c>
      <c r="BD17" s="128">
        <f t="shared" si="17"/>
        <v>5.3668901344470089E-2</v>
      </c>
      <c r="BE17" s="126">
        <f t="shared" si="17"/>
        <v>4.8228822882288226E-2</v>
      </c>
      <c r="BF17" s="132">
        <f t="shared" ref="BF17:BG17" si="18">AB17/AB33</f>
        <v>5.2539565094975871E-2</v>
      </c>
      <c r="BG17" s="133">
        <f t="shared" si="18"/>
        <v>5.4276628528341475E-2</v>
      </c>
      <c r="BJ17" s="227"/>
      <c r="BK17" s="227"/>
    </row>
    <row r="18" spans="1:63">
      <c r="A18" s="134" t="s">
        <v>27</v>
      </c>
      <c r="B18" s="203">
        <v>3063</v>
      </c>
      <c r="C18" s="187">
        <v>1169</v>
      </c>
      <c r="D18" s="188">
        <v>1353</v>
      </c>
      <c r="E18" s="189">
        <v>630</v>
      </c>
      <c r="F18" s="186">
        <v>776</v>
      </c>
      <c r="G18" s="190">
        <v>337</v>
      </c>
      <c r="H18" s="188">
        <v>1747</v>
      </c>
      <c r="I18" s="189">
        <v>1704</v>
      </c>
      <c r="J18" s="186">
        <v>385</v>
      </c>
      <c r="K18" s="187">
        <v>437</v>
      </c>
      <c r="L18" s="188">
        <v>490</v>
      </c>
      <c r="M18" s="186">
        <v>1235</v>
      </c>
      <c r="N18" s="191">
        <v>1403</v>
      </c>
      <c r="O18" s="204">
        <v>2185</v>
      </c>
      <c r="P18" s="186">
        <v>896</v>
      </c>
      <c r="Q18" s="187">
        <v>956</v>
      </c>
      <c r="R18" s="188">
        <v>1124</v>
      </c>
      <c r="S18" s="189">
        <v>1103</v>
      </c>
      <c r="T18" s="195">
        <v>461</v>
      </c>
      <c r="U18" s="186">
        <v>637</v>
      </c>
      <c r="V18" s="188">
        <v>948</v>
      </c>
      <c r="W18" s="205">
        <v>1892</v>
      </c>
      <c r="X18" s="186">
        <v>971</v>
      </c>
      <c r="Y18" s="190">
        <v>895</v>
      </c>
      <c r="Z18" s="188">
        <v>3058</v>
      </c>
      <c r="AA18" s="186">
        <v>2365</v>
      </c>
      <c r="AB18" s="169">
        <f t="shared" si="1"/>
        <v>16675</v>
      </c>
      <c r="AC18" s="170">
        <f t="shared" si="2"/>
        <v>15545</v>
      </c>
      <c r="AE18" s="134" t="s">
        <v>27</v>
      </c>
      <c r="AF18" s="126">
        <f t="shared" ref="AF18:BE18" si="19">B18/B33</f>
        <v>5.9704110870709315E-2</v>
      </c>
      <c r="AG18" s="127">
        <f t="shared" si="19"/>
        <v>3.4302649725637492E-2</v>
      </c>
      <c r="AH18" s="128">
        <f t="shared" si="19"/>
        <v>6.3998864765148294E-2</v>
      </c>
      <c r="AI18" s="129">
        <f t="shared" si="19"/>
        <v>3.2384085535108464E-2</v>
      </c>
      <c r="AJ18" s="126">
        <f t="shared" si="19"/>
        <v>6.7232715300641135E-2</v>
      </c>
      <c r="AK18" s="127">
        <f t="shared" si="19"/>
        <v>4.2946348923155346E-2</v>
      </c>
      <c r="AL18" s="128">
        <f t="shared" si="19"/>
        <v>6.6241989913927116E-2</v>
      </c>
      <c r="AM18" s="129">
        <f t="shared" si="19"/>
        <v>4.3137056351577135E-2</v>
      </c>
      <c r="AN18" s="126">
        <f t="shared" si="19"/>
        <v>5.6684334511189635E-2</v>
      </c>
      <c r="AO18" s="127">
        <f t="shared" si="19"/>
        <v>5.7827180097922454E-2</v>
      </c>
      <c r="AP18" s="128">
        <f t="shared" si="19"/>
        <v>4.1862451943613842E-2</v>
      </c>
      <c r="AQ18" s="126">
        <f t="shared" si="19"/>
        <v>6.1008743763276196E-2</v>
      </c>
      <c r="AR18" s="130">
        <f t="shared" si="19"/>
        <v>5.4682932533031921E-2</v>
      </c>
      <c r="AS18" s="131">
        <f t="shared" si="19"/>
        <v>6.3749088256746897E-2</v>
      </c>
      <c r="AT18" s="126">
        <f t="shared" si="19"/>
        <v>5.3729911249700169E-2</v>
      </c>
      <c r="AU18" s="127">
        <f t="shared" si="19"/>
        <v>4.7401824672748907E-2</v>
      </c>
      <c r="AV18" s="128">
        <f t="shared" si="19"/>
        <v>5.7300163132137032E-2</v>
      </c>
      <c r="AW18" s="129">
        <f t="shared" si="19"/>
        <v>4.8950428260773088E-2</v>
      </c>
      <c r="AX18" s="126">
        <f t="shared" si="19"/>
        <v>5.0888619052875596E-2</v>
      </c>
      <c r="AY18" s="127">
        <f t="shared" si="19"/>
        <v>5.8807237813884784E-2</v>
      </c>
      <c r="AZ18" s="128">
        <f t="shared" si="19"/>
        <v>3.5768185934198608E-2</v>
      </c>
      <c r="BA18" s="129">
        <f t="shared" si="19"/>
        <v>6.7386116750365072E-2</v>
      </c>
      <c r="BB18" s="126">
        <f t="shared" si="19"/>
        <v>3.9658552524097369E-2</v>
      </c>
      <c r="BC18" s="127">
        <f t="shared" si="19"/>
        <v>5.9615000333044697E-2</v>
      </c>
      <c r="BD18" s="128">
        <f t="shared" si="19"/>
        <v>5.6013481334945235E-2</v>
      </c>
      <c r="BE18" s="126">
        <f t="shared" si="19"/>
        <v>5.2035203520352034E-2</v>
      </c>
      <c r="BF18" s="132">
        <f t="shared" ref="BF18:BG18" si="20">AB18/AB33</f>
        <v>5.4592301094137756E-2</v>
      </c>
      <c r="BG18" s="133">
        <f t="shared" si="20"/>
        <v>5.0962200439301053E-2</v>
      </c>
      <c r="BJ18" s="227"/>
      <c r="BK18" s="227"/>
    </row>
    <row r="19" spans="1:63">
      <c r="A19" s="143" t="s">
        <v>28</v>
      </c>
      <c r="B19" s="200">
        <v>2808</v>
      </c>
      <c r="C19" s="194">
        <v>1408</v>
      </c>
      <c r="D19" s="195">
        <v>1214</v>
      </c>
      <c r="E19" s="196">
        <v>1086</v>
      </c>
      <c r="F19" s="193">
        <v>618</v>
      </c>
      <c r="G19" s="197">
        <v>620</v>
      </c>
      <c r="H19" s="195">
        <v>1734</v>
      </c>
      <c r="I19" s="196">
        <v>2273</v>
      </c>
      <c r="J19" s="193">
        <v>393</v>
      </c>
      <c r="K19" s="194">
        <v>418</v>
      </c>
      <c r="L19" s="195">
        <v>502</v>
      </c>
      <c r="M19" s="193">
        <v>1541</v>
      </c>
      <c r="N19" s="198">
        <v>1332</v>
      </c>
      <c r="O19" s="201">
        <v>1954</v>
      </c>
      <c r="P19" s="193">
        <v>867</v>
      </c>
      <c r="Q19" s="194">
        <v>1013</v>
      </c>
      <c r="R19" s="195">
        <v>1163</v>
      </c>
      <c r="S19" s="196">
        <v>1309</v>
      </c>
      <c r="T19" s="193">
        <v>409</v>
      </c>
      <c r="U19" s="197">
        <v>606</v>
      </c>
      <c r="V19" s="195">
        <v>1073</v>
      </c>
      <c r="W19" s="202">
        <v>1833</v>
      </c>
      <c r="X19" s="193">
        <v>1090</v>
      </c>
      <c r="Y19" s="197">
        <v>629</v>
      </c>
      <c r="Z19" s="195">
        <v>2829</v>
      </c>
      <c r="AA19" s="193">
        <v>2748</v>
      </c>
      <c r="AB19" s="169">
        <f t="shared" si="1"/>
        <v>16032</v>
      </c>
      <c r="AC19" s="170">
        <f t="shared" si="2"/>
        <v>17438</v>
      </c>
      <c r="AE19" s="143" t="s">
        <v>28</v>
      </c>
      <c r="AF19" s="126">
        <f t="shared" ref="AF19:BE19" si="21">B19/B33</f>
        <v>5.4733641307525872E-2</v>
      </c>
      <c r="AG19" s="127">
        <f t="shared" si="21"/>
        <v>4.1315766307696823E-2</v>
      </c>
      <c r="AH19" s="128">
        <f t="shared" si="21"/>
        <v>5.7423962915661514E-2</v>
      </c>
      <c r="AI19" s="129">
        <f t="shared" si="21"/>
        <v>5.5823995065282205E-2</v>
      </c>
      <c r="AJ19" s="126">
        <f t="shared" si="21"/>
        <v>5.3543579968809568E-2</v>
      </c>
      <c r="AK19" s="127">
        <f t="shared" si="21"/>
        <v>7.9011087039632985E-2</v>
      </c>
      <c r="AL19" s="128">
        <f t="shared" si="21"/>
        <v>6.5749061540211581E-2</v>
      </c>
      <c r="AM19" s="129">
        <f t="shared" si="21"/>
        <v>5.7541390309351424E-2</v>
      </c>
      <c r="AN19" s="126">
        <f t="shared" si="21"/>
        <v>5.786219081272085E-2</v>
      </c>
      <c r="AO19" s="127">
        <f t="shared" si="21"/>
        <v>5.5312954876273655E-2</v>
      </c>
      <c r="AP19" s="128">
        <f t="shared" si="21"/>
        <v>4.2887654848355404E-2</v>
      </c>
      <c r="AQ19" s="126">
        <f t="shared" si="21"/>
        <v>7.6125080274662846E-2</v>
      </c>
      <c r="AR19" s="130">
        <f t="shared" si="21"/>
        <v>5.1915656545971862E-2</v>
      </c>
      <c r="AS19" s="131">
        <f t="shared" si="21"/>
        <v>5.7009482129832242E-2</v>
      </c>
      <c r="AT19" s="126">
        <f t="shared" si="21"/>
        <v>5.1990885104341571E-2</v>
      </c>
      <c r="AU19" s="127">
        <f t="shared" si="21"/>
        <v>5.0228084093613644E-2</v>
      </c>
      <c r="AV19" s="128">
        <f t="shared" si="21"/>
        <v>5.9288336052202281E-2</v>
      </c>
      <c r="AW19" s="129">
        <f t="shared" si="21"/>
        <v>5.8092575333954642E-2</v>
      </c>
      <c r="AX19" s="126">
        <f t="shared" si="21"/>
        <v>4.5148471133679216E-2</v>
      </c>
      <c r="AY19" s="127">
        <f t="shared" si="21"/>
        <v>5.5945347119645494E-2</v>
      </c>
      <c r="AZ19" s="128">
        <f t="shared" si="21"/>
        <v>4.0484455176577124E-2</v>
      </c>
      <c r="BA19" s="129">
        <f t="shared" si="21"/>
        <v>6.5284752644513305E-2</v>
      </c>
      <c r="BB19" s="126">
        <f t="shared" si="21"/>
        <v>4.4518869465773568E-2</v>
      </c>
      <c r="BC19" s="127">
        <f t="shared" si="21"/>
        <v>4.1897022580430293E-2</v>
      </c>
      <c r="BD19" s="128">
        <f t="shared" si="21"/>
        <v>5.1818881195735793E-2</v>
      </c>
      <c r="BE19" s="126">
        <f t="shared" si="21"/>
        <v>6.0462046204620465E-2</v>
      </c>
      <c r="BF19" s="132">
        <f t="shared" ref="BF19:BG19" si="22">AB19/AB33</f>
        <v>5.2487182677134418E-2</v>
      </c>
      <c r="BG19" s="133">
        <f t="shared" si="22"/>
        <v>5.7168147395338161E-2</v>
      </c>
      <c r="BJ19" s="227"/>
      <c r="BK19" s="227"/>
    </row>
    <row r="20" spans="1:63">
      <c r="A20" s="134" t="s">
        <v>29</v>
      </c>
      <c r="B20" s="203">
        <v>2284</v>
      </c>
      <c r="C20" s="187">
        <v>1496</v>
      </c>
      <c r="D20" s="188">
        <v>1060</v>
      </c>
      <c r="E20" s="189">
        <v>1036</v>
      </c>
      <c r="F20" s="186">
        <v>562</v>
      </c>
      <c r="G20" s="190">
        <v>436</v>
      </c>
      <c r="H20" s="188">
        <v>1862</v>
      </c>
      <c r="I20" s="189">
        <v>2080</v>
      </c>
      <c r="J20" s="186">
        <v>441</v>
      </c>
      <c r="K20" s="187">
        <v>394</v>
      </c>
      <c r="L20" s="188">
        <v>665</v>
      </c>
      <c r="M20" s="186">
        <v>1039</v>
      </c>
      <c r="N20" s="191">
        <v>1492</v>
      </c>
      <c r="O20" s="204">
        <v>1911</v>
      </c>
      <c r="P20" s="186">
        <v>847</v>
      </c>
      <c r="Q20" s="187">
        <v>1023</v>
      </c>
      <c r="R20" s="188">
        <v>1054</v>
      </c>
      <c r="S20" s="189">
        <v>1390</v>
      </c>
      <c r="T20" s="186">
        <v>541</v>
      </c>
      <c r="U20" s="190">
        <v>526</v>
      </c>
      <c r="V20" s="188">
        <v>1373</v>
      </c>
      <c r="W20" s="205">
        <v>1818</v>
      </c>
      <c r="X20" s="186">
        <v>1208</v>
      </c>
      <c r="Y20" s="190">
        <v>768</v>
      </c>
      <c r="Z20" s="188">
        <v>2703</v>
      </c>
      <c r="AA20" s="186">
        <v>2595</v>
      </c>
      <c r="AB20" s="169">
        <f t="shared" si="1"/>
        <v>16092</v>
      </c>
      <c r="AC20" s="170">
        <f t="shared" si="2"/>
        <v>16512</v>
      </c>
      <c r="AE20" s="134" t="s">
        <v>29</v>
      </c>
      <c r="AF20" s="126">
        <f t="shared" ref="AF20:BE20" si="23">B20/B33</f>
        <v>4.4519813656121475E-2</v>
      </c>
      <c r="AG20" s="127">
        <f t="shared" si="23"/>
        <v>4.3898001701927876E-2</v>
      </c>
      <c r="AH20" s="128">
        <f t="shared" si="23"/>
        <v>5.0139539283856012E-2</v>
      </c>
      <c r="AI20" s="129">
        <f t="shared" si="23"/>
        <v>5.3253829546622805E-2</v>
      </c>
      <c r="AJ20" s="126">
        <f t="shared" si="23"/>
        <v>4.8691734534742681E-2</v>
      </c>
      <c r="AK20" s="127">
        <f t="shared" si="23"/>
        <v>5.5562635402064485E-2</v>
      </c>
      <c r="AL20" s="128">
        <f t="shared" si="23"/>
        <v>7.0602510142949229E-2</v>
      </c>
      <c r="AM20" s="129">
        <f t="shared" si="23"/>
        <v>5.2655561743709181E-2</v>
      </c>
      <c r="AN20" s="126">
        <f t="shared" si="23"/>
        <v>6.4929328621908131E-2</v>
      </c>
      <c r="AO20" s="127">
        <f t="shared" si="23"/>
        <v>5.2137091438401485E-2</v>
      </c>
      <c r="AP20" s="128">
        <f t="shared" si="23"/>
        <v>5.6813327637761639E-2</v>
      </c>
      <c r="AQ20" s="126">
        <f t="shared" si="23"/>
        <v>5.1326384429185398E-2</v>
      </c>
      <c r="AR20" s="130">
        <f t="shared" si="23"/>
        <v>5.8151771446388903E-2</v>
      </c>
      <c r="AS20" s="131">
        <f t="shared" si="23"/>
        <v>5.5754923413566741E-2</v>
      </c>
      <c r="AT20" s="126">
        <f t="shared" si="23"/>
        <v>5.0791556728232191E-2</v>
      </c>
      <c r="AU20" s="127">
        <f t="shared" si="23"/>
        <v>5.0723919079730263E-2</v>
      </c>
      <c r="AV20" s="128">
        <f t="shared" si="23"/>
        <v>5.3731647634584011E-2</v>
      </c>
      <c r="AW20" s="129">
        <f t="shared" si="23"/>
        <v>6.1687303066613408E-2</v>
      </c>
      <c r="AX20" s="126">
        <f t="shared" si="23"/>
        <v>5.9719615851639256E-2</v>
      </c>
      <c r="AY20" s="127">
        <f t="shared" si="23"/>
        <v>4.855982274741507E-2</v>
      </c>
      <c r="AZ20" s="128">
        <f t="shared" si="23"/>
        <v>5.1803501358285542E-2</v>
      </c>
      <c r="BA20" s="129">
        <f t="shared" si="23"/>
        <v>6.4750507532856078E-2</v>
      </c>
      <c r="BB20" s="126">
        <f t="shared" si="23"/>
        <v>4.9338343407939876E-2</v>
      </c>
      <c r="BC20" s="127">
        <f t="shared" si="23"/>
        <v>5.1155665090255112E-2</v>
      </c>
      <c r="BD20" s="128">
        <f t="shared" si="23"/>
        <v>4.9510935267611828E-2</v>
      </c>
      <c r="BE20" s="126">
        <f t="shared" si="23"/>
        <v>5.7095709570957096E-2</v>
      </c>
      <c r="BF20" s="132">
        <f t="shared" ref="BF20:BG20" si="24">AB20/AB33</f>
        <v>5.268361674403986E-2</v>
      </c>
      <c r="BG20" s="133">
        <f t="shared" si="24"/>
        <v>5.4132380421597875E-2</v>
      </c>
      <c r="BJ20" s="227"/>
      <c r="BK20" s="227"/>
    </row>
    <row r="21" spans="1:63">
      <c r="A21" s="143" t="s">
        <v>30</v>
      </c>
      <c r="B21" s="200">
        <v>1962</v>
      </c>
      <c r="C21" s="194">
        <v>2094</v>
      </c>
      <c r="D21" s="195">
        <v>969</v>
      </c>
      <c r="E21" s="196">
        <v>1168</v>
      </c>
      <c r="F21" s="193">
        <v>618</v>
      </c>
      <c r="G21" s="197">
        <v>474</v>
      </c>
      <c r="H21" s="195">
        <v>1773</v>
      </c>
      <c r="I21" s="196">
        <v>2646</v>
      </c>
      <c r="J21" s="193">
        <v>456</v>
      </c>
      <c r="K21" s="194">
        <v>355</v>
      </c>
      <c r="L21" s="195">
        <v>767</v>
      </c>
      <c r="M21" s="193">
        <v>928</v>
      </c>
      <c r="N21" s="198">
        <v>1654</v>
      </c>
      <c r="O21" s="201">
        <v>1621</v>
      </c>
      <c r="P21" s="193">
        <v>976</v>
      </c>
      <c r="Q21" s="194">
        <v>1019</v>
      </c>
      <c r="R21" s="195">
        <v>1112</v>
      </c>
      <c r="S21" s="196">
        <v>1270</v>
      </c>
      <c r="T21" s="193">
        <v>718</v>
      </c>
      <c r="U21" s="197">
        <v>369</v>
      </c>
      <c r="V21" s="195">
        <v>1960</v>
      </c>
      <c r="W21" s="202">
        <v>1275</v>
      </c>
      <c r="X21" s="193">
        <v>1389</v>
      </c>
      <c r="Y21" s="197">
        <v>516</v>
      </c>
      <c r="Z21" s="195">
        <v>3212</v>
      </c>
      <c r="AA21" s="193">
        <v>2753</v>
      </c>
      <c r="AB21" s="169">
        <f t="shared" si="1"/>
        <v>17566</v>
      </c>
      <c r="AC21" s="170">
        <f t="shared" si="2"/>
        <v>16488</v>
      </c>
      <c r="AE21" s="143" t="s">
        <v>30</v>
      </c>
      <c r="AF21" s="126">
        <f t="shared" ref="AF21:BE21" si="25">B21/B33</f>
        <v>3.8243377580258461E-2</v>
      </c>
      <c r="AG21" s="127">
        <f t="shared" si="25"/>
        <v>6.1445464949088882E-2</v>
      </c>
      <c r="AH21" s="128">
        <f t="shared" si="25"/>
        <v>4.5835107137789127E-2</v>
      </c>
      <c r="AI21" s="129">
        <f t="shared" si="25"/>
        <v>6.0039066515883623E-2</v>
      </c>
      <c r="AJ21" s="126">
        <f t="shared" si="25"/>
        <v>5.3543579968809568E-2</v>
      </c>
      <c r="AK21" s="127">
        <f t="shared" si="25"/>
        <v>6.0405250414171018E-2</v>
      </c>
      <c r="AL21" s="128">
        <f t="shared" si="25"/>
        <v>6.7227846661358212E-2</v>
      </c>
      <c r="AM21" s="129">
        <f t="shared" si="25"/>
        <v>6.6983950179737739E-2</v>
      </c>
      <c r="AN21" s="126">
        <f t="shared" si="25"/>
        <v>6.7137809187279157E-2</v>
      </c>
      <c r="AO21" s="127">
        <f t="shared" si="25"/>
        <v>4.69763133518592E-2</v>
      </c>
      <c r="AP21" s="128">
        <f t="shared" si="25"/>
        <v>6.5527552328064925E-2</v>
      </c>
      <c r="AQ21" s="126">
        <f t="shared" si="25"/>
        <v>4.5843007459368673E-2</v>
      </c>
      <c r="AR21" s="130">
        <f t="shared" si="25"/>
        <v>6.4465837783061156E-2</v>
      </c>
      <c r="AS21" s="131">
        <f t="shared" si="25"/>
        <v>4.7293946024799416E-2</v>
      </c>
      <c r="AT21" s="126">
        <f t="shared" si="25"/>
        <v>5.8527224754137686E-2</v>
      </c>
      <c r="AU21" s="127">
        <f t="shared" si="25"/>
        <v>5.0525585085283618E-2</v>
      </c>
      <c r="AV21" s="128">
        <f t="shared" si="25"/>
        <v>5.6688417618270801E-2</v>
      </c>
      <c r="AW21" s="129">
        <f t="shared" si="25"/>
        <v>5.6361780499711536E-2</v>
      </c>
      <c r="AX21" s="126">
        <f t="shared" si="25"/>
        <v>7.9258196268903847E-2</v>
      </c>
      <c r="AY21" s="127">
        <f t="shared" si="25"/>
        <v>3.4065731166912853E-2</v>
      </c>
      <c r="AZ21" s="128">
        <f t="shared" si="25"/>
        <v>7.3951101720495016E-2</v>
      </c>
      <c r="BA21" s="129">
        <f t="shared" si="25"/>
        <v>4.5410834490864409E-2</v>
      </c>
      <c r="BB21" s="126">
        <f t="shared" si="25"/>
        <v>5.6730926319228887E-2</v>
      </c>
      <c r="BC21" s="127">
        <f t="shared" si="25"/>
        <v>3.4370212482515157E-2</v>
      </c>
      <c r="BD21" s="128">
        <f t="shared" si="25"/>
        <v>5.8834304135985636E-2</v>
      </c>
      <c r="BE21" s="126">
        <f t="shared" si="25"/>
        <v>6.0572057205720571E-2</v>
      </c>
      <c r="BF21" s="132">
        <f t="shared" ref="BF21:BG21" si="26">AB21/AB33</f>
        <v>5.7509346987683584E-2</v>
      </c>
      <c r="BG21" s="133">
        <f t="shared" si="26"/>
        <v>5.405369963610137E-2</v>
      </c>
      <c r="BJ21" s="227"/>
      <c r="BK21" s="227"/>
    </row>
    <row r="22" spans="1:63">
      <c r="A22" s="134" t="s">
        <v>31</v>
      </c>
      <c r="B22" s="203">
        <v>2151</v>
      </c>
      <c r="C22" s="187">
        <v>2460</v>
      </c>
      <c r="D22" s="188">
        <v>1283</v>
      </c>
      <c r="E22" s="189">
        <v>926</v>
      </c>
      <c r="F22" s="186">
        <v>898</v>
      </c>
      <c r="G22" s="190">
        <v>341</v>
      </c>
      <c r="H22" s="188">
        <v>2069</v>
      </c>
      <c r="I22" s="189">
        <v>2610</v>
      </c>
      <c r="J22" s="186">
        <v>534</v>
      </c>
      <c r="K22" s="187">
        <v>252</v>
      </c>
      <c r="L22" s="188">
        <v>1103</v>
      </c>
      <c r="M22" s="186">
        <v>867</v>
      </c>
      <c r="N22" s="191">
        <v>2004</v>
      </c>
      <c r="O22" s="204">
        <v>1849</v>
      </c>
      <c r="P22" s="186">
        <v>1026</v>
      </c>
      <c r="Q22" s="187">
        <v>1042</v>
      </c>
      <c r="R22" s="188">
        <v>1175</v>
      </c>
      <c r="S22" s="189">
        <v>1496</v>
      </c>
      <c r="T22" s="186">
        <v>896</v>
      </c>
      <c r="U22" s="190">
        <v>332</v>
      </c>
      <c r="V22" s="188">
        <v>2438</v>
      </c>
      <c r="W22" s="205">
        <v>1262</v>
      </c>
      <c r="X22" s="186">
        <v>2151</v>
      </c>
      <c r="Y22" s="190">
        <v>619</v>
      </c>
      <c r="Z22" s="188">
        <v>3611</v>
      </c>
      <c r="AA22" s="186">
        <v>3161</v>
      </c>
      <c r="AB22" s="169">
        <f t="shared" si="1"/>
        <v>21339</v>
      </c>
      <c r="AC22" s="170">
        <f t="shared" si="2"/>
        <v>17217</v>
      </c>
      <c r="AE22" s="134" t="s">
        <v>31</v>
      </c>
      <c r="AF22" s="126">
        <f t="shared" ref="AF22:BE22" si="27">B22/B33</f>
        <v>4.1927372668265017E-2</v>
      </c>
      <c r="AG22" s="127">
        <f t="shared" si="27"/>
        <v>7.2185216702368021E-2</v>
      </c>
      <c r="AH22" s="128">
        <f t="shared" si="27"/>
        <v>6.0687763114327609E-2</v>
      </c>
      <c r="AI22" s="129">
        <f t="shared" si="27"/>
        <v>4.7599465405572118E-2</v>
      </c>
      <c r="AJ22" s="126">
        <f t="shared" si="27"/>
        <v>7.780280713914399E-2</v>
      </c>
      <c r="AK22" s="127">
        <f t="shared" si="27"/>
        <v>4.345609787179814E-2</v>
      </c>
      <c r="AL22" s="128">
        <f t="shared" si="27"/>
        <v>7.8451446555189014E-2</v>
      </c>
      <c r="AM22" s="129">
        <f t="shared" si="27"/>
        <v>6.6072603918788927E-2</v>
      </c>
      <c r="AN22" s="126">
        <f t="shared" si="27"/>
        <v>7.8621908127208484E-2</v>
      </c>
      <c r="AO22" s="127">
        <f t="shared" si="27"/>
        <v>3.33465660976578E-2</v>
      </c>
      <c r="AP22" s="128">
        <f t="shared" si="27"/>
        <v>9.4233233660828711E-2</v>
      </c>
      <c r="AQ22" s="126">
        <f t="shared" si="27"/>
        <v>4.2829620115595511E-2</v>
      </c>
      <c r="AR22" s="130">
        <f t="shared" si="27"/>
        <v>7.8107339127723427E-2</v>
      </c>
      <c r="AS22" s="131">
        <f t="shared" si="27"/>
        <v>5.3946024799416487E-2</v>
      </c>
      <c r="AT22" s="126">
        <f t="shared" si="27"/>
        <v>6.1525545694411127E-2</v>
      </c>
      <c r="AU22" s="127">
        <f t="shared" si="27"/>
        <v>5.1666005553351844E-2</v>
      </c>
      <c r="AV22" s="128">
        <f t="shared" si="27"/>
        <v>5.9900081566068512E-2</v>
      </c>
      <c r="AW22" s="129">
        <f t="shared" si="27"/>
        <v>6.6391514667376736E-2</v>
      </c>
      <c r="AX22" s="126">
        <f t="shared" si="27"/>
        <v>9.8907164146152998E-2</v>
      </c>
      <c r="AY22" s="127">
        <f t="shared" si="27"/>
        <v>3.0649926144756277E-2</v>
      </c>
      <c r="AZ22" s="128">
        <f t="shared" si="27"/>
        <v>9.1986115303350435E-2</v>
      </c>
      <c r="BA22" s="129">
        <f t="shared" si="27"/>
        <v>4.4947822060761478E-2</v>
      </c>
      <c r="BB22" s="126">
        <f t="shared" si="27"/>
        <v>8.7853291945760498E-2</v>
      </c>
      <c r="BC22" s="127">
        <f t="shared" si="27"/>
        <v>4.1230933191234262E-2</v>
      </c>
      <c r="BD22" s="128">
        <f t="shared" si="27"/>
        <v>6.6142799575044875E-2</v>
      </c>
      <c r="BE22" s="126">
        <f t="shared" si="27"/>
        <v>6.9548954895489554E-2</v>
      </c>
      <c r="BF22" s="132">
        <f t="shared" ref="BF22:BG22" si="28">AB22/AB33</f>
        <v>6.9861775894920874E-2</v>
      </c>
      <c r="BG22" s="133">
        <f t="shared" si="28"/>
        <v>5.6443628495557813E-2</v>
      </c>
      <c r="BJ22" s="227"/>
      <c r="BK22" s="227"/>
    </row>
    <row r="23" spans="1:63">
      <c r="A23" s="143" t="s">
        <v>32</v>
      </c>
      <c r="B23" s="200">
        <v>2433</v>
      </c>
      <c r="C23" s="194">
        <v>3368</v>
      </c>
      <c r="D23" s="195">
        <v>1807</v>
      </c>
      <c r="E23" s="196">
        <v>1741</v>
      </c>
      <c r="F23" s="193">
        <v>1017</v>
      </c>
      <c r="G23" s="197">
        <v>501</v>
      </c>
      <c r="H23" s="195">
        <v>2289</v>
      </c>
      <c r="I23" s="196">
        <v>3450</v>
      </c>
      <c r="J23" s="193">
        <v>846</v>
      </c>
      <c r="K23" s="194">
        <v>298</v>
      </c>
      <c r="L23" s="195">
        <v>1551</v>
      </c>
      <c r="M23" s="193">
        <v>993</v>
      </c>
      <c r="N23" s="198">
        <v>2054</v>
      </c>
      <c r="O23" s="201">
        <v>1691</v>
      </c>
      <c r="P23" s="193">
        <v>1427</v>
      </c>
      <c r="Q23" s="194">
        <v>1312</v>
      </c>
      <c r="R23" s="195">
        <v>1403</v>
      </c>
      <c r="S23" s="196">
        <v>1929</v>
      </c>
      <c r="T23" s="193">
        <v>971</v>
      </c>
      <c r="U23" s="197">
        <v>363</v>
      </c>
      <c r="V23" s="195">
        <v>2930</v>
      </c>
      <c r="W23" s="202">
        <v>1443</v>
      </c>
      <c r="X23" s="193">
        <v>2628</v>
      </c>
      <c r="Y23" s="197">
        <v>699</v>
      </c>
      <c r="Z23" s="195">
        <v>4348</v>
      </c>
      <c r="AA23" s="193">
        <v>3966</v>
      </c>
      <c r="AB23" s="169">
        <f t="shared" si="1"/>
        <v>25704</v>
      </c>
      <c r="AC23" s="170">
        <f t="shared" si="2"/>
        <v>21754</v>
      </c>
      <c r="AE23" s="143" t="s">
        <v>32</v>
      </c>
      <c r="AF23" s="126">
        <f t="shared" ref="AF23:BE23" si="29">B23/B33</f>
        <v>4.7424127244020821E-2</v>
      </c>
      <c r="AG23" s="127">
        <f t="shared" si="29"/>
        <v>9.8829190997388419E-2</v>
      </c>
      <c r="AH23" s="128">
        <f t="shared" si="29"/>
        <v>8.5473724043328134E-2</v>
      </c>
      <c r="AI23" s="129">
        <f t="shared" si="29"/>
        <v>8.9493163359720365E-2</v>
      </c>
      <c r="AJ23" s="126">
        <f t="shared" si="29"/>
        <v>8.8112978686536128E-2</v>
      </c>
      <c r="AK23" s="127">
        <f t="shared" si="29"/>
        <v>6.3846055817509878E-2</v>
      </c>
      <c r="AL23" s="128">
        <f t="shared" si="29"/>
        <v>8.6793311341144347E-2</v>
      </c>
      <c r="AM23" s="129">
        <f t="shared" si="29"/>
        <v>8.7337350007594558E-2</v>
      </c>
      <c r="AN23" s="126">
        <f t="shared" si="29"/>
        <v>0.12455830388692579</v>
      </c>
      <c r="AO23" s="127">
        <f t="shared" si="29"/>
        <v>3.9433637686912798E-2</v>
      </c>
      <c r="AP23" s="128">
        <f t="shared" si="29"/>
        <v>0.13250747543784708</v>
      </c>
      <c r="AQ23" s="126">
        <f t="shared" si="29"/>
        <v>4.905399397322531E-2</v>
      </c>
      <c r="AR23" s="130">
        <f t="shared" si="29"/>
        <v>8.0056125034103753E-2</v>
      </c>
      <c r="AS23" s="131">
        <f t="shared" si="29"/>
        <v>4.9336250911743255E-2</v>
      </c>
      <c r="AT23" s="126">
        <f t="shared" si="29"/>
        <v>8.5572079635404169E-2</v>
      </c>
      <c r="AU23" s="127">
        <f t="shared" si="29"/>
        <v>6.5053550178500591E-2</v>
      </c>
      <c r="AV23" s="128">
        <f t="shared" si="29"/>
        <v>7.1523246329526918E-2</v>
      </c>
      <c r="AW23" s="129">
        <f t="shared" si="29"/>
        <v>8.5607775262947675E-2</v>
      </c>
      <c r="AX23" s="126">
        <f t="shared" si="29"/>
        <v>0.10718622364499393</v>
      </c>
      <c r="AY23" s="127">
        <f t="shared" si="29"/>
        <v>3.3511816838995567E-2</v>
      </c>
      <c r="AZ23" s="128">
        <f t="shared" si="29"/>
        <v>0.11054935104135225</v>
      </c>
      <c r="BA23" s="129">
        <f t="shared" si="29"/>
        <v>5.1394379741425363E-2</v>
      </c>
      <c r="BB23" s="126">
        <f t="shared" si="29"/>
        <v>0.10733540271197517</v>
      </c>
      <c r="BC23" s="127">
        <f t="shared" si="29"/>
        <v>4.6559648304802505E-2</v>
      </c>
      <c r="BD23" s="128">
        <f t="shared" si="29"/>
        <v>7.9642451551452539E-2</v>
      </c>
      <c r="BE23" s="126">
        <f t="shared" si="29"/>
        <v>8.7260726072607264E-2</v>
      </c>
      <c r="BF23" s="132">
        <f t="shared" ref="BF23:BG23" si="30">AB23/AB33</f>
        <v>8.4152354262291867E-2</v>
      </c>
      <c r="BG23" s="133">
        <f t="shared" si="30"/>
        <v>7.1317575320460277E-2</v>
      </c>
      <c r="BJ23" s="227"/>
      <c r="BK23" s="227"/>
    </row>
    <row r="24" spans="1:63">
      <c r="A24" s="134" t="s">
        <v>33</v>
      </c>
      <c r="B24" s="203">
        <v>2842</v>
      </c>
      <c r="C24" s="187">
        <v>5209</v>
      </c>
      <c r="D24" s="188">
        <v>1693</v>
      </c>
      <c r="E24" s="189">
        <v>1816</v>
      </c>
      <c r="F24" s="186">
        <v>974</v>
      </c>
      <c r="G24" s="190">
        <v>530</v>
      </c>
      <c r="H24" s="188">
        <v>2417</v>
      </c>
      <c r="I24" s="189">
        <v>4605</v>
      </c>
      <c r="J24" s="186">
        <v>699</v>
      </c>
      <c r="K24" s="187">
        <v>279</v>
      </c>
      <c r="L24" s="188">
        <v>1671</v>
      </c>
      <c r="M24" s="186">
        <v>1084</v>
      </c>
      <c r="N24" s="191">
        <v>2280</v>
      </c>
      <c r="O24" s="204">
        <v>2408</v>
      </c>
      <c r="P24" s="186">
        <v>1398</v>
      </c>
      <c r="Q24" s="187">
        <v>1535</v>
      </c>
      <c r="R24" s="188">
        <v>1392</v>
      </c>
      <c r="S24" s="189">
        <v>1732</v>
      </c>
      <c r="T24" s="186">
        <v>1202</v>
      </c>
      <c r="U24" s="190">
        <v>422</v>
      </c>
      <c r="V24" s="188">
        <v>2790</v>
      </c>
      <c r="W24" s="205">
        <v>1465</v>
      </c>
      <c r="X24" s="186">
        <v>2941</v>
      </c>
      <c r="Y24" s="190">
        <v>769</v>
      </c>
      <c r="Z24" s="188">
        <v>3924</v>
      </c>
      <c r="AA24" s="186">
        <v>4952</v>
      </c>
      <c r="AB24" s="169">
        <f t="shared" si="1"/>
        <v>26223</v>
      </c>
      <c r="AC24" s="170">
        <f t="shared" si="2"/>
        <v>26806</v>
      </c>
      <c r="AE24" s="134" t="s">
        <v>33</v>
      </c>
      <c r="AF24" s="126">
        <f t="shared" ref="AF24:BE24" si="31">B24/B33</f>
        <v>5.5396370582617004E-2</v>
      </c>
      <c r="AG24" s="127">
        <f t="shared" si="31"/>
        <v>0.15285072918806303</v>
      </c>
      <c r="AH24" s="128">
        <f t="shared" si="31"/>
        <v>8.0081358497705882E-2</v>
      </c>
      <c r="AI24" s="129">
        <f t="shared" si="31"/>
        <v>9.3348411637709475E-2</v>
      </c>
      <c r="AJ24" s="126">
        <f t="shared" si="31"/>
        <v>8.4387454513949051E-2</v>
      </c>
      <c r="AK24" s="127">
        <f t="shared" si="31"/>
        <v>6.7541735695170135E-2</v>
      </c>
      <c r="AL24" s="128">
        <f t="shared" si="31"/>
        <v>9.1646759943881995E-2</v>
      </c>
      <c r="AM24" s="129">
        <f t="shared" si="31"/>
        <v>0.11657637587970229</v>
      </c>
      <c r="AN24" s="126">
        <f t="shared" si="31"/>
        <v>0.10291519434628975</v>
      </c>
      <c r="AO24" s="127">
        <f t="shared" si="31"/>
        <v>3.6919412465263993E-2</v>
      </c>
      <c r="AP24" s="128">
        <f t="shared" si="31"/>
        <v>0.1427595044852627</v>
      </c>
      <c r="AQ24" s="126">
        <f t="shared" si="31"/>
        <v>5.3549375092624613E-2</v>
      </c>
      <c r="AR24" s="130">
        <f t="shared" si="31"/>
        <v>8.8864637330942825E-2</v>
      </c>
      <c r="AS24" s="131">
        <f t="shared" si="31"/>
        <v>7.0255288110867981E-2</v>
      </c>
      <c r="AT24" s="126">
        <f t="shared" si="31"/>
        <v>8.3833053490045578E-2</v>
      </c>
      <c r="AU24" s="127">
        <f t="shared" si="31"/>
        <v>7.6110670368901234E-2</v>
      </c>
      <c r="AV24" s="128">
        <f t="shared" si="31"/>
        <v>7.096247960848287E-2</v>
      </c>
      <c r="AW24" s="129">
        <f t="shared" si="31"/>
        <v>7.6865042382283755E-2</v>
      </c>
      <c r="AX24" s="126">
        <f t="shared" si="31"/>
        <v>0.13268572690142399</v>
      </c>
      <c r="AY24" s="127">
        <f t="shared" si="31"/>
        <v>3.8958641063515508E-2</v>
      </c>
      <c r="AZ24" s="128">
        <f t="shared" si="31"/>
        <v>0.10526712948988833</v>
      </c>
      <c r="BA24" s="129">
        <f t="shared" si="31"/>
        <v>5.2177939238522632E-2</v>
      </c>
      <c r="BB24" s="126">
        <f t="shared" si="31"/>
        <v>0.12011926155856886</v>
      </c>
      <c r="BC24" s="127">
        <f t="shared" si="31"/>
        <v>5.1222274029174716E-2</v>
      </c>
      <c r="BD24" s="128">
        <f t="shared" si="31"/>
        <v>7.1876030333003632E-2</v>
      </c>
      <c r="BE24" s="126">
        <f t="shared" si="31"/>
        <v>0.10895489548954895</v>
      </c>
      <c r="BF24" s="132">
        <f t="shared" ref="BF24:BG24" si="32">AB24/AB33</f>
        <v>8.5851508941023946E-2</v>
      </c>
      <c r="BG24" s="133">
        <f t="shared" si="32"/>
        <v>8.7879880667475332E-2</v>
      </c>
      <c r="BJ24" s="227"/>
      <c r="BK24" s="227"/>
    </row>
    <row r="25" spans="1:63">
      <c r="A25" s="143" t="s">
        <v>34</v>
      </c>
      <c r="B25" s="200">
        <v>2489</v>
      </c>
      <c r="C25" s="194">
        <v>3869</v>
      </c>
      <c r="D25" s="195">
        <v>1355</v>
      </c>
      <c r="E25" s="196">
        <v>1819</v>
      </c>
      <c r="F25" s="193">
        <v>694</v>
      </c>
      <c r="G25" s="197">
        <v>508</v>
      </c>
      <c r="H25" s="195">
        <v>2015</v>
      </c>
      <c r="I25" s="196">
        <v>3892</v>
      </c>
      <c r="J25" s="193">
        <v>408</v>
      </c>
      <c r="K25" s="194">
        <v>236</v>
      </c>
      <c r="L25" s="195">
        <v>1081</v>
      </c>
      <c r="M25" s="193">
        <v>851</v>
      </c>
      <c r="N25" s="198">
        <v>2187</v>
      </c>
      <c r="O25" s="201">
        <v>2101</v>
      </c>
      <c r="P25" s="193">
        <v>1002</v>
      </c>
      <c r="Q25" s="194">
        <v>1646</v>
      </c>
      <c r="R25" s="195">
        <v>1208</v>
      </c>
      <c r="S25" s="196">
        <v>1986</v>
      </c>
      <c r="T25" s="193">
        <v>887</v>
      </c>
      <c r="U25" s="197">
        <v>523</v>
      </c>
      <c r="V25" s="195">
        <v>2721</v>
      </c>
      <c r="W25" s="202">
        <v>1648</v>
      </c>
      <c r="X25" s="193">
        <v>2243</v>
      </c>
      <c r="Y25" s="197">
        <v>844</v>
      </c>
      <c r="Z25" s="195">
        <v>3269</v>
      </c>
      <c r="AA25" s="193">
        <v>4755</v>
      </c>
      <c r="AB25" s="169">
        <f t="shared" si="1"/>
        <v>21559</v>
      </c>
      <c r="AC25" s="170">
        <f t="shared" si="2"/>
        <v>24678</v>
      </c>
      <c r="AE25" s="143" t="s">
        <v>34</v>
      </c>
      <c r="AF25" s="126">
        <f t="shared" ref="AF25:BE25" si="33">B25/B33</f>
        <v>4.8515681344170905E-2</v>
      </c>
      <c r="AG25" s="127">
        <f t="shared" si="33"/>
        <v>0.11353032659409021</v>
      </c>
      <c r="AH25" s="128">
        <f t="shared" si="33"/>
        <v>6.4093467669457449E-2</v>
      </c>
      <c r="AI25" s="129">
        <f t="shared" si="33"/>
        <v>9.3502621568829034E-2</v>
      </c>
      <c r="AJ25" s="126">
        <f t="shared" si="33"/>
        <v>6.0128227343614622E-2</v>
      </c>
      <c r="AK25" s="127">
        <f t="shared" si="33"/>
        <v>6.4738116477634763E-2</v>
      </c>
      <c r="AL25" s="128">
        <f t="shared" si="33"/>
        <v>7.640389792590907E-2</v>
      </c>
      <c r="AM25" s="129">
        <f t="shared" si="33"/>
        <v>9.8526656878132751E-2</v>
      </c>
      <c r="AN25" s="126">
        <f t="shared" si="33"/>
        <v>6.0070671378091869E-2</v>
      </c>
      <c r="AO25" s="127">
        <f t="shared" si="33"/>
        <v>3.1229323805743021E-2</v>
      </c>
      <c r="AP25" s="128">
        <f t="shared" si="33"/>
        <v>9.2353695002135833E-2</v>
      </c>
      <c r="AQ25" s="126">
        <f t="shared" si="33"/>
        <v>4.203922343526157E-2</v>
      </c>
      <c r="AR25" s="130">
        <f t="shared" si="33"/>
        <v>8.5239895545075411E-2</v>
      </c>
      <c r="AS25" s="131">
        <f t="shared" si="33"/>
        <v>6.1298322392414298E-2</v>
      </c>
      <c r="AT25" s="126">
        <f t="shared" si="33"/>
        <v>6.0086351643079877E-2</v>
      </c>
      <c r="AU25" s="127">
        <f t="shared" si="33"/>
        <v>8.161443871479572E-2</v>
      </c>
      <c r="AV25" s="128">
        <f t="shared" si="33"/>
        <v>6.158238172920065E-2</v>
      </c>
      <c r="AW25" s="129">
        <f t="shared" si="33"/>
        <v>8.813739848222607E-2</v>
      </c>
      <c r="AX25" s="126">
        <f t="shared" si="33"/>
        <v>9.7913677006292082E-2</v>
      </c>
      <c r="AY25" s="127">
        <f t="shared" si="33"/>
        <v>4.8282865583456423E-2</v>
      </c>
      <c r="AZ25" s="128">
        <f t="shared" si="33"/>
        <v>0.10266374886809539</v>
      </c>
      <c r="BA25" s="129">
        <f t="shared" si="33"/>
        <v>5.869572960074082E-2</v>
      </c>
      <c r="BB25" s="126">
        <f t="shared" si="33"/>
        <v>9.1610847900669826E-2</v>
      </c>
      <c r="BC25" s="127">
        <f t="shared" si="33"/>
        <v>5.6217944448144944E-2</v>
      </c>
      <c r="BD25" s="128">
        <f t="shared" si="33"/>
        <v>5.9878374912994102E-2</v>
      </c>
      <c r="BE25" s="126">
        <f t="shared" si="33"/>
        <v>0.10462046204620462</v>
      </c>
      <c r="BF25" s="132">
        <f t="shared" ref="BF25:BG25" si="34">AB25/AB33</f>
        <v>7.0582034140240835E-2</v>
      </c>
      <c r="BG25" s="133">
        <f t="shared" si="34"/>
        <v>8.0903517686784901E-2</v>
      </c>
      <c r="BJ25" s="227"/>
      <c r="BK25" s="227"/>
    </row>
    <row r="26" spans="1:63">
      <c r="A26" s="134" t="s">
        <v>35</v>
      </c>
      <c r="B26" s="203">
        <v>2111</v>
      </c>
      <c r="C26" s="187">
        <v>2858</v>
      </c>
      <c r="D26" s="188">
        <v>804</v>
      </c>
      <c r="E26" s="189">
        <v>1454</v>
      </c>
      <c r="F26" s="186">
        <v>343</v>
      </c>
      <c r="G26" s="190">
        <v>500</v>
      </c>
      <c r="H26" s="188">
        <v>1511</v>
      </c>
      <c r="I26" s="189">
        <v>2876</v>
      </c>
      <c r="J26" s="186">
        <v>246</v>
      </c>
      <c r="K26" s="187">
        <v>235</v>
      </c>
      <c r="L26" s="188">
        <v>753</v>
      </c>
      <c r="M26" s="186">
        <v>936</v>
      </c>
      <c r="N26" s="191">
        <v>1603</v>
      </c>
      <c r="O26" s="204">
        <v>2266</v>
      </c>
      <c r="P26" s="186">
        <v>915</v>
      </c>
      <c r="Q26" s="187">
        <v>1789</v>
      </c>
      <c r="R26" s="188">
        <v>986</v>
      </c>
      <c r="S26" s="189">
        <v>1537</v>
      </c>
      <c r="T26" s="186">
        <v>572</v>
      </c>
      <c r="U26" s="190">
        <v>386</v>
      </c>
      <c r="V26" s="188">
        <v>2534</v>
      </c>
      <c r="W26" s="205">
        <v>1143</v>
      </c>
      <c r="X26" s="186">
        <v>1721</v>
      </c>
      <c r="Y26" s="190">
        <v>761</v>
      </c>
      <c r="Z26" s="188">
        <v>2610</v>
      </c>
      <c r="AA26" s="186">
        <v>3077</v>
      </c>
      <c r="AB26" s="169">
        <f t="shared" si="1"/>
        <v>16709</v>
      </c>
      <c r="AC26" s="170">
        <f t="shared" si="2"/>
        <v>19818</v>
      </c>
      <c r="AE26" s="134" t="s">
        <v>35</v>
      </c>
      <c r="AF26" s="126">
        <f t="shared" ref="AF26:BE26" si="35">B26/B33</f>
        <v>4.1147691168157807E-2</v>
      </c>
      <c r="AG26" s="127">
        <f t="shared" si="35"/>
        <v>8.3863963144458459E-2</v>
      </c>
      <c r="AH26" s="128">
        <f t="shared" si="35"/>
        <v>3.8030367532283241E-2</v>
      </c>
      <c r="AI26" s="129">
        <f t="shared" si="35"/>
        <v>7.4740413282615395E-2</v>
      </c>
      <c r="AJ26" s="126">
        <f t="shared" si="35"/>
        <v>2.9717553283659676E-2</v>
      </c>
      <c r="AK26" s="127">
        <f t="shared" si="35"/>
        <v>6.3718618580349176E-2</v>
      </c>
      <c r="AL26" s="128">
        <f t="shared" si="35"/>
        <v>5.729344405262958E-2</v>
      </c>
      <c r="AM26" s="129">
        <f t="shared" si="35"/>
        <v>7.2806440180244042E-2</v>
      </c>
      <c r="AN26" s="126">
        <f t="shared" si="35"/>
        <v>3.6219081272084806E-2</v>
      </c>
      <c r="AO26" s="127">
        <f t="shared" si="35"/>
        <v>3.1096996162498346E-2</v>
      </c>
      <c r="AP26" s="128">
        <f t="shared" si="35"/>
        <v>6.4331482272533103E-2</v>
      </c>
      <c r="AQ26" s="126">
        <f t="shared" si="35"/>
        <v>4.6238205799535644E-2</v>
      </c>
      <c r="AR26" s="130">
        <f t="shared" si="35"/>
        <v>6.247807615855322E-2</v>
      </c>
      <c r="AS26" s="131">
        <f t="shared" si="35"/>
        <v>6.6112326768781912E-2</v>
      </c>
      <c r="AT26" s="126">
        <f t="shared" si="35"/>
        <v>5.4869273207004077E-2</v>
      </c>
      <c r="AU26" s="127">
        <f t="shared" si="35"/>
        <v>8.8704879016263394E-2</v>
      </c>
      <c r="AV26" s="128">
        <f t="shared" si="35"/>
        <v>5.026508972267537E-2</v>
      </c>
      <c r="AW26" s="129">
        <f t="shared" si="35"/>
        <v>6.8211068211068204E-2</v>
      </c>
      <c r="AX26" s="126">
        <f t="shared" si="35"/>
        <v>6.314162711116017E-2</v>
      </c>
      <c r="AY26" s="127">
        <f t="shared" si="35"/>
        <v>3.5635155096011818E-2</v>
      </c>
      <c r="AZ26" s="128">
        <f t="shared" si="35"/>
        <v>9.5608210081497128E-2</v>
      </c>
      <c r="BA26" s="129">
        <f t="shared" si="35"/>
        <v>4.07094775082808E-2</v>
      </c>
      <c r="BB26" s="126">
        <f t="shared" si="35"/>
        <v>7.0290802156510374E-2</v>
      </c>
      <c r="BC26" s="127">
        <f t="shared" si="35"/>
        <v>5.0689402517817894E-2</v>
      </c>
      <c r="BD26" s="128">
        <f t="shared" si="35"/>
        <v>4.7807451368282232E-2</v>
      </c>
      <c r="BE26" s="126">
        <f t="shared" si="35"/>
        <v>6.7700770077007699E-2</v>
      </c>
      <c r="BF26" s="132">
        <f t="shared" ref="BF26:BG26" si="36">AB26/AB33</f>
        <v>5.4703613732050835E-2</v>
      </c>
      <c r="BG26" s="133">
        <f t="shared" si="36"/>
        <v>6.4970658623741934E-2</v>
      </c>
      <c r="BJ26" s="227"/>
      <c r="BK26" s="227"/>
    </row>
    <row r="27" spans="1:63">
      <c r="A27" s="143" t="s">
        <v>36</v>
      </c>
      <c r="B27" s="200">
        <v>351</v>
      </c>
      <c r="C27" s="194">
        <v>2633</v>
      </c>
      <c r="D27" s="195">
        <v>201</v>
      </c>
      <c r="E27" s="196">
        <v>1415</v>
      </c>
      <c r="F27" s="193">
        <v>84</v>
      </c>
      <c r="G27" s="197">
        <v>416</v>
      </c>
      <c r="H27" s="195">
        <v>540</v>
      </c>
      <c r="I27" s="196">
        <v>2872</v>
      </c>
      <c r="J27" s="193">
        <v>149</v>
      </c>
      <c r="K27" s="194">
        <v>166</v>
      </c>
      <c r="L27" s="195">
        <v>361</v>
      </c>
      <c r="M27" s="193">
        <v>523</v>
      </c>
      <c r="N27" s="198">
        <v>971</v>
      </c>
      <c r="O27" s="201">
        <v>1381</v>
      </c>
      <c r="P27" s="193">
        <v>635</v>
      </c>
      <c r="Q27" s="194">
        <v>1219</v>
      </c>
      <c r="R27" s="195">
        <v>748</v>
      </c>
      <c r="S27" s="196">
        <v>1132</v>
      </c>
      <c r="T27" s="193">
        <v>513</v>
      </c>
      <c r="U27" s="197">
        <v>313</v>
      </c>
      <c r="V27" s="195">
        <v>2327</v>
      </c>
      <c r="W27" s="202">
        <v>1092</v>
      </c>
      <c r="X27" s="193">
        <v>1019</v>
      </c>
      <c r="Y27" s="197">
        <v>742</v>
      </c>
      <c r="Z27" s="195">
        <v>1710</v>
      </c>
      <c r="AA27" s="193">
        <v>2796</v>
      </c>
      <c r="AB27" s="169">
        <f t="shared" si="1"/>
        <v>9609</v>
      </c>
      <c r="AC27" s="170">
        <f t="shared" si="2"/>
        <v>16700</v>
      </c>
      <c r="AE27" s="143" t="s">
        <v>36</v>
      </c>
      <c r="AF27" s="126">
        <f t="shared" ref="AF27:BE27" si="37">B27/B33</f>
        <v>6.841705163440734E-3</v>
      </c>
      <c r="AG27" s="127">
        <f t="shared" si="37"/>
        <v>7.726165673875407E-2</v>
      </c>
      <c r="AH27" s="128">
        <f t="shared" si="37"/>
        <v>9.5075918830708102E-3</v>
      </c>
      <c r="AI27" s="129">
        <f t="shared" si="37"/>
        <v>7.2735684178061061E-2</v>
      </c>
      <c r="AJ27" s="126">
        <f t="shared" si="37"/>
        <v>7.2777681511003289E-3</v>
      </c>
      <c r="AK27" s="127">
        <f t="shared" si="37"/>
        <v>5.3013890658850517E-2</v>
      </c>
      <c r="AL27" s="128">
        <f t="shared" si="37"/>
        <v>2.0475486292799452E-2</v>
      </c>
      <c r="AM27" s="129">
        <f t="shared" si="37"/>
        <v>7.2705179484583063E-2</v>
      </c>
      <c r="AN27" s="126">
        <f t="shared" si="37"/>
        <v>2.1937573616018845E-2</v>
      </c>
      <c r="AO27" s="127">
        <f t="shared" si="37"/>
        <v>2.1966388778615852E-2</v>
      </c>
      <c r="AP27" s="128">
        <f t="shared" si="37"/>
        <v>3.0841520717642033E-2</v>
      </c>
      <c r="AQ27" s="126">
        <f t="shared" si="37"/>
        <v>2.5836091488415747E-2</v>
      </c>
      <c r="AR27" s="130">
        <f t="shared" si="37"/>
        <v>3.7845422301905914E-2</v>
      </c>
      <c r="AS27" s="131">
        <f t="shared" si="37"/>
        <v>4.0291757840991975E-2</v>
      </c>
      <c r="AT27" s="126">
        <f t="shared" si="37"/>
        <v>3.8078675941472774E-2</v>
      </c>
      <c r="AU27" s="127">
        <f t="shared" si="37"/>
        <v>6.0442284807616029E-2</v>
      </c>
      <c r="AV27" s="128">
        <f t="shared" si="37"/>
        <v>3.8132137030995106E-2</v>
      </c>
      <c r="AW27" s="129">
        <f t="shared" si="37"/>
        <v>5.0237429547774375E-2</v>
      </c>
      <c r="AX27" s="126">
        <f t="shared" si="37"/>
        <v>5.6628766972071976E-2</v>
      </c>
      <c r="AY27" s="127">
        <f t="shared" si="37"/>
        <v>2.8895864106351549E-2</v>
      </c>
      <c r="AZ27" s="128">
        <f t="shared" si="37"/>
        <v>8.7798068216118325E-2</v>
      </c>
      <c r="BA27" s="129">
        <f t="shared" si="37"/>
        <v>3.889304412864622E-2</v>
      </c>
      <c r="BB27" s="126">
        <f t="shared" si="37"/>
        <v>4.1619016500571801E-2</v>
      </c>
      <c r="BC27" s="127">
        <f t="shared" si="37"/>
        <v>4.9423832678345436E-2</v>
      </c>
      <c r="BD27" s="128">
        <f t="shared" si="37"/>
        <v>3.1322123310253872E-2</v>
      </c>
      <c r="BE27" s="126">
        <f t="shared" si="37"/>
        <v>6.151815181518152E-2</v>
      </c>
      <c r="BF27" s="132">
        <f t="shared" ref="BF27:BG27" si="38">AB27/AB33</f>
        <v>3.1458915814906729E-2</v>
      </c>
      <c r="BG27" s="133">
        <f t="shared" si="38"/>
        <v>5.4748713241320524E-2</v>
      </c>
      <c r="BJ27" s="227"/>
      <c r="BK27" s="227"/>
    </row>
    <row r="28" spans="1:63">
      <c r="A28" s="134" t="s">
        <v>37</v>
      </c>
      <c r="B28" s="203">
        <v>0</v>
      </c>
      <c r="C28" s="187">
        <v>1606</v>
      </c>
      <c r="D28" s="188">
        <v>8</v>
      </c>
      <c r="E28" s="189">
        <v>701</v>
      </c>
      <c r="F28" s="186">
        <v>7</v>
      </c>
      <c r="G28" s="190">
        <v>237</v>
      </c>
      <c r="H28" s="188">
        <v>21</v>
      </c>
      <c r="I28" s="189">
        <v>1103</v>
      </c>
      <c r="J28" s="186">
        <v>17</v>
      </c>
      <c r="K28" s="187">
        <v>84</v>
      </c>
      <c r="L28" s="188">
        <v>69</v>
      </c>
      <c r="M28" s="186">
        <v>122</v>
      </c>
      <c r="N28" s="191">
        <v>102</v>
      </c>
      <c r="O28" s="204">
        <v>330</v>
      </c>
      <c r="P28" s="186">
        <v>143</v>
      </c>
      <c r="Q28" s="187">
        <v>216</v>
      </c>
      <c r="R28" s="188">
        <v>132</v>
      </c>
      <c r="S28" s="189">
        <v>87</v>
      </c>
      <c r="T28" s="186">
        <v>74</v>
      </c>
      <c r="U28" s="190">
        <v>17</v>
      </c>
      <c r="V28" s="188">
        <v>116</v>
      </c>
      <c r="W28" s="205">
        <v>28</v>
      </c>
      <c r="X28" s="186">
        <v>97</v>
      </c>
      <c r="Y28" s="190">
        <v>20</v>
      </c>
      <c r="Z28" s="188">
        <v>65</v>
      </c>
      <c r="AA28" s="186">
        <v>52</v>
      </c>
      <c r="AB28" s="169">
        <f t="shared" si="1"/>
        <v>851</v>
      </c>
      <c r="AC28" s="170">
        <f t="shared" si="2"/>
        <v>4603</v>
      </c>
      <c r="AE28" s="134" t="s">
        <v>37</v>
      </c>
      <c r="AF28" s="126">
        <f t="shared" ref="AF28:BE28" si="39">B28/B33</f>
        <v>0</v>
      </c>
      <c r="AG28" s="127">
        <f t="shared" si="39"/>
        <v>4.7125795944716685E-2</v>
      </c>
      <c r="AH28" s="128">
        <f t="shared" si="39"/>
        <v>3.7841161723664915E-4</v>
      </c>
      <c r="AI28" s="129">
        <f t="shared" si="39"/>
        <v>3.603372057160481E-2</v>
      </c>
      <c r="AJ28" s="126">
        <f t="shared" si="39"/>
        <v>6.0648067925836077E-4</v>
      </c>
      <c r="AK28" s="127">
        <f t="shared" si="39"/>
        <v>3.0202625207085509E-2</v>
      </c>
      <c r="AL28" s="128">
        <f t="shared" si="39"/>
        <v>7.9626891138664545E-4</v>
      </c>
      <c r="AM28" s="129">
        <f t="shared" si="39"/>
        <v>2.7922636828515011E-2</v>
      </c>
      <c r="AN28" s="126">
        <f t="shared" si="39"/>
        <v>2.502944640753828E-3</v>
      </c>
      <c r="AO28" s="127">
        <f t="shared" si="39"/>
        <v>1.11155220325526E-2</v>
      </c>
      <c r="AP28" s="128">
        <f t="shared" si="39"/>
        <v>5.8949167022639901E-3</v>
      </c>
      <c r="AQ28" s="126">
        <f t="shared" si="39"/>
        <v>6.0267746875463119E-3</v>
      </c>
      <c r="AR28" s="130">
        <f t="shared" si="39"/>
        <v>3.9755232490158634E-3</v>
      </c>
      <c r="AS28" s="131">
        <f t="shared" si="39"/>
        <v>9.6280087527352304E-3</v>
      </c>
      <c r="AT28" s="126">
        <f t="shared" si="39"/>
        <v>8.5751978891820575E-3</v>
      </c>
      <c r="AU28" s="127">
        <f t="shared" si="39"/>
        <v>1.0710035700119001E-2</v>
      </c>
      <c r="AV28" s="128">
        <f t="shared" si="39"/>
        <v>6.729200652528548E-3</v>
      </c>
      <c r="AW28" s="129">
        <f t="shared" si="39"/>
        <v>3.8610038610038611E-3</v>
      </c>
      <c r="AX28" s="126">
        <f t="shared" si="39"/>
        <v>8.1686720388563852E-3</v>
      </c>
      <c r="AY28" s="127">
        <f t="shared" si="39"/>
        <v>1.5694239290989661E-3</v>
      </c>
      <c r="AZ28" s="128">
        <f t="shared" si="39"/>
        <v>4.3766978569272563E-3</v>
      </c>
      <c r="BA28" s="129">
        <f t="shared" si="39"/>
        <v>9.9725754176015961E-4</v>
      </c>
      <c r="BB28" s="126">
        <f t="shared" si="39"/>
        <v>3.9617709524587489E-3</v>
      </c>
      <c r="BC28" s="127">
        <f t="shared" si="39"/>
        <v>1.3321787783920603E-3</v>
      </c>
      <c r="BD28" s="128">
        <f t="shared" si="39"/>
        <v>1.190607026413159E-3</v>
      </c>
      <c r="BE28" s="126">
        <f t="shared" si="39"/>
        <v>1.1441144114411441E-3</v>
      </c>
      <c r="BF28" s="132">
        <f t="shared" ref="BF28:BG28" si="40">AB28/AB33</f>
        <v>2.7860898489422024E-3</v>
      </c>
      <c r="BG28" s="133">
        <f t="shared" si="40"/>
        <v>1.5090318985017868E-2</v>
      </c>
      <c r="BJ28" s="227"/>
      <c r="BK28" s="227"/>
    </row>
    <row r="29" spans="1:63">
      <c r="A29" s="143" t="s">
        <v>38</v>
      </c>
      <c r="B29" s="200">
        <v>0</v>
      </c>
      <c r="C29" s="194">
        <v>6</v>
      </c>
      <c r="D29" s="195">
        <v>0</v>
      </c>
      <c r="E29" s="196">
        <v>0</v>
      </c>
      <c r="F29" s="193">
        <v>0</v>
      </c>
      <c r="G29" s="197">
        <v>0</v>
      </c>
      <c r="H29" s="195">
        <v>0</v>
      </c>
      <c r="I29" s="196">
        <v>0</v>
      </c>
      <c r="J29" s="193">
        <v>0</v>
      </c>
      <c r="K29" s="197">
        <v>0</v>
      </c>
      <c r="L29" s="195">
        <v>0</v>
      </c>
      <c r="M29" s="193">
        <v>0</v>
      </c>
      <c r="N29" s="198">
        <v>0</v>
      </c>
      <c r="O29" s="201">
        <v>0</v>
      </c>
      <c r="P29" s="193">
        <v>0</v>
      </c>
      <c r="Q29" s="197">
        <v>0</v>
      </c>
      <c r="R29" s="195">
        <v>0</v>
      </c>
      <c r="S29" s="196">
        <v>0</v>
      </c>
      <c r="T29" s="193">
        <v>0</v>
      </c>
      <c r="U29" s="197">
        <v>0</v>
      </c>
      <c r="V29" s="195">
        <v>0</v>
      </c>
      <c r="W29" s="196">
        <v>0</v>
      </c>
      <c r="X29" s="193">
        <v>0</v>
      </c>
      <c r="Y29" s="197">
        <v>0</v>
      </c>
      <c r="Z29" s="195">
        <v>0</v>
      </c>
      <c r="AA29" s="193">
        <v>0</v>
      </c>
      <c r="AB29" s="169">
        <f t="shared" si="1"/>
        <v>0</v>
      </c>
      <c r="AC29" s="170">
        <f t="shared" si="2"/>
        <v>6</v>
      </c>
      <c r="AE29" s="143" t="s">
        <v>38</v>
      </c>
      <c r="AF29" s="126">
        <f t="shared" ref="AF29:BE29" si="41">B29/B33</f>
        <v>0</v>
      </c>
      <c r="AG29" s="127">
        <f t="shared" si="41"/>
        <v>1.7606150415211714E-4</v>
      </c>
      <c r="AH29" s="128">
        <f t="shared" si="41"/>
        <v>0</v>
      </c>
      <c r="AI29" s="129">
        <f t="shared" si="41"/>
        <v>0</v>
      </c>
      <c r="AJ29" s="126">
        <f t="shared" si="41"/>
        <v>0</v>
      </c>
      <c r="AK29" s="127">
        <f t="shared" si="41"/>
        <v>0</v>
      </c>
      <c r="AL29" s="128">
        <f t="shared" si="41"/>
        <v>0</v>
      </c>
      <c r="AM29" s="129">
        <f t="shared" si="41"/>
        <v>0</v>
      </c>
      <c r="AN29" s="126">
        <f t="shared" si="41"/>
        <v>0</v>
      </c>
      <c r="AO29" s="127">
        <f t="shared" si="41"/>
        <v>0</v>
      </c>
      <c r="AP29" s="128">
        <f t="shared" si="41"/>
        <v>0</v>
      </c>
      <c r="AQ29" s="126">
        <f t="shared" si="41"/>
        <v>0</v>
      </c>
      <c r="AR29" s="130">
        <f t="shared" si="41"/>
        <v>0</v>
      </c>
      <c r="AS29" s="131">
        <f t="shared" si="41"/>
        <v>0</v>
      </c>
      <c r="AT29" s="126">
        <f t="shared" si="41"/>
        <v>0</v>
      </c>
      <c r="AU29" s="127">
        <f t="shared" si="41"/>
        <v>0</v>
      </c>
      <c r="AV29" s="128">
        <f t="shared" si="41"/>
        <v>0</v>
      </c>
      <c r="AW29" s="129">
        <f t="shared" si="41"/>
        <v>0</v>
      </c>
      <c r="AX29" s="126">
        <f t="shared" si="41"/>
        <v>0</v>
      </c>
      <c r="AY29" s="127">
        <f t="shared" si="41"/>
        <v>0</v>
      </c>
      <c r="AZ29" s="128">
        <f t="shared" si="41"/>
        <v>0</v>
      </c>
      <c r="BA29" s="129">
        <f t="shared" si="41"/>
        <v>0</v>
      </c>
      <c r="BB29" s="126">
        <f t="shared" si="41"/>
        <v>0</v>
      </c>
      <c r="BC29" s="127">
        <f t="shared" si="41"/>
        <v>0</v>
      </c>
      <c r="BD29" s="128">
        <f t="shared" si="41"/>
        <v>0</v>
      </c>
      <c r="BE29" s="126">
        <f t="shared" si="41"/>
        <v>0</v>
      </c>
      <c r="BF29" s="132">
        <f t="shared" ref="BF29:BG29" si="42">AB29/AB33</f>
        <v>0</v>
      </c>
      <c r="BG29" s="133">
        <f t="shared" si="42"/>
        <v>1.9670196374127134E-5</v>
      </c>
      <c r="BJ29" s="227"/>
      <c r="BK29" s="227"/>
    </row>
    <row r="30" spans="1:63">
      <c r="A30" s="134" t="s">
        <v>39</v>
      </c>
      <c r="B30" s="58"/>
      <c r="C30" s="59"/>
      <c r="D30" s="136"/>
      <c r="E30" s="137"/>
      <c r="F30" s="135"/>
      <c r="G30" s="138"/>
      <c r="H30" s="136"/>
      <c r="I30" s="137"/>
      <c r="J30" s="135"/>
      <c r="K30" s="138"/>
      <c r="L30" s="136"/>
      <c r="M30" s="135"/>
      <c r="N30" s="139"/>
      <c r="O30" s="140"/>
      <c r="P30" s="135"/>
      <c r="Q30" s="138"/>
      <c r="R30" s="136"/>
      <c r="S30" s="137"/>
      <c r="T30" s="135"/>
      <c r="U30" s="138"/>
      <c r="V30" s="136"/>
      <c r="W30" s="137"/>
      <c r="X30" s="135"/>
      <c r="Y30" s="138"/>
      <c r="Z30" s="141"/>
      <c r="AA30" s="142"/>
      <c r="AB30" s="169"/>
      <c r="AC30" s="170"/>
      <c r="AE30" s="134" t="s">
        <v>39</v>
      </c>
      <c r="AF30" s="126">
        <f t="shared" ref="AF30:BE30" si="43">B30/B33</f>
        <v>0</v>
      </c>
      <c r="AG30" s="127">
        <f t="shared" si="43"/>
        <v>0</v>
      </c>
      <c r="AH30" s="128">
        <f t="shared" si="43"/>
        <v>0</v>
      </c>
      <c r="AI30" s="129">
        <f t="shared" si="43"/>
        <v>0</v>
      </c>
      <c r="AJ30" s="126">
        <f t="shared" si="43"/>
        <v>0</v>
      </c>
      <c r="AK30" s="127">
        <f t="shared" si="43"/>
        <v>0</v>
      </c>
      <c r="AL30" s="128">
        <f t="shared" si="43"/>
        <v>0</v>
      </c>
      <c r="AM30" s="129">
        <f t="shared" si="43"/>
        <v>0</v>
      </c>
      <c r="AN30" s="126">
        <f t="shared" si="43"/>
        <v>0</v>
      </c>
      <c r="AO30" s="127">
        <f t="shared" si="43"/>
        <v>0</v>
      </c>
      <c r="AP30" s="128">
        <f t="shared" si="43"/>
        <v>0</v>
      </c>
      <c r="AQ30" s="126">
        <f t="shared" si="43"/>
        <v>0</v>
      </c>
      <c r="AR30" s="130">
        <f t="shared" si="43"/>
        <v>0</v>
      </c>
      <c r="AS30" s="131">
        <f t="shared" si="43"/>
        <v>0</v>
      </c>
      <c r="AT30" s="126">
        <f t="shared" si="43"/>
        <v>0</v>
      </c>
      <c r="AU30" s="127">
        <f t="shared" si="43"/>
        <v>0</v>
      </c>
      <c r="AV30" s="128">
        <f t="shared" si="43"/>
        <v>0</v>
      </c>
      <c r="AW30" s="129">
        <f t="shared" si="43"/>
        <v>0</v>
      </c>
      <c r="AX30" s="126">
        <f t="shared" si="43"/>
        <v>0</v>
      </c>
      <c r="AY30" s="127">
        <f t="shared" si="43"/>
        <v>0</v>
      </c>
      <c r="AZ30" s="128">
        <f t="shared" si="43"/>
        <v>0</v>
      </c>
      <c r="BA30" s="129">
        <f t="shared" si="43"/>
        <v>0</v>
      </c>
      <c r="BB30" s="126">
        <f t="shared" si="43"/>
        <v>0</v>
      </c>
      <c r="BC30" s="127">
        <f t="shared" si="43"/>
        <v>0</v>
      </c>
      <c r="BD30" s="128">
        <f t="shared" si="43"/>
        <v>0</v>
      </c>
      <c r="BE30" s="126">
        <f t="shared" si="43"/>
        <v>0</v>
      </c>
      <c r="BF30" s="132">
        <f t="shared" ref="BF30:BG30" si="44">AB30/AB33</f>
        <v>0</v>
      </c>
      <c r="BG30" s="133">
        <f t="shared" si="44"/>
        <v>0</v>
      </c>
      <c r="BJ30" s="227"/>
      <c r="BK30" s="227"/>
    </row>
    <row r="31" spans="1:63">
      <c r="A31" s="143" t="s">
        <v>40</v>
      </c>
      <c r="B31" s="56"/>
      <c r="C31" s="57"/>
      <c r="D31" s="149"/>
      <c r="E31" s="146"/>
      <c r="F31" s="147"/>
      <c r="G31" s="148"/>
      <c r="H31" s="149"/>
      <c r="I31" s="146"/>
      <c r="J31" s="147"/>
      <c r="K31" s="148"/>
      <c r="L31" s="149"/>
      <c r="M31" s="147"/>
      <c r="N31" s="151"/>
      <c r="O31" s="150"/>
      <c r="P31" s="147"/>
      <c r="Q31" s="148"/>
      <c r="R31" s="149"/>
      <c r="S31" s="146"/>
      <c r="T31" s="147"/>
      <c r="U31" s="148"/>
      <c r="V31" s="149"/>
      <c r="W31" s="146"/>
      <c r="X31" s="147"/>
      <c r="Y31" s="148"/>
      <c r="Z31" s="145"/>
      <c r="AA31" s="144"/>
      <c r="AB31" s="169"/>
      <c r="AC31" s="170"/>
      <c r="AE31" s="143" t="s">
        <v>40</v>
      </c>
      <c r="AF31" s="126">
        <f>B31/B33</f>
        <v>0</v>
      </c>
      <c r="AG31" s="127">
        <f t="shared" ref="AG31:BG31" si="45">C31/C33</f>
        <v>0</v>
      </c>
      <c r="AH31" s="128">
        <f t="shared" si="45"/>
        <v>0</v>
      </c>
      <c r="AI31" s="129">
        <f t="shared" si="45"/>
        <v>0</v>
      </c>
      <c r="AJ31" s="126">
        <f t="shared" si="45"/>
        <v>0</v>
      </c>
      <c r="AK31" s="127">
        <f t="shared" si="45"/>
        <v>0</v>
      </c>
      <c r="AL31" s="128">
        <f t="shared" si="45"/>
        <v>0</v>
      </c>
      <c r="AM31" s="129">
        <f t="shared" si="45"/>
        <v>0</v>
      </c>
      <c r="AN31" s="126">
        <f t="shared" si="45"/>
        <v>0</v>
      </c>
      <c r="AO31" s="127">
        <f t="shared" si="45"/>
        <v>0</v>
      </c>
      <c r="AP31" s="128">
        <f t="shared" si="45"/>
        <v>0</v>
      </c>
      <c r="AQ31" s="126">
        <f t="shared" si="45"/>
        <v>0</v>
      </c>
      <c r="AR31" s="130">
        <f t="shared" si="45"/>
        <v>0</v>
      </c>
      <c r="AS31" s="131">
        <f t="shared" si="45"/>
        <v>0</v>
      </c>
      <c r="AT31" s="126">
        <f t="shared" si="45"/>
        <v>0</v>
      </c>
      <c r="AU31" s="127">
        <f t="shared" si="45"/>
        <v>0</v>
      </c>
      <c r="AV31" s="128">
        <f t="shared" si="45"/>
        <v>0</v>
      </c>
      <c r="AW31" s="129">
        <f t="shared" si="45"/>
        <v>0</v>
      </c>
      <c r="AX31" s="126">
        <f t="shared" si="45"/>
        <v>0</v>
      </c>
      <c r="AY31" s="127">
        <f t="shared" si="45"/>
        <v>0</v>
      </c>
      <c r="AZ31" s="128">
        <f t="shared" si="45"/>
        <v>0</v>
      </c>
      <c r="BA31" s="129">
        <f t="shared" si="45"/>
        <v>0</v>
      </c>
      <c r="BB31" s="126">
        <f t="shared" si="45"/>
        <v>0</v>
      </c>
      <c r="BC31" s="127">
        <f t="shared" si="45"/>
        <v>0</v>
      </c>
      <c r="BD31" s="128">
        <f t="shared" si="45"/>
        <v>0</v>
      </c>
      <c r="BE31" s="126">
        <f t="shared" si="45"/>
        <v>0</v>
      </c>
      <c r="BF31" s="132">
        <f t="shared" si="45"/>
        <v>0</v>
      </c>
      <c r="BG31" s="133">
        <f t="shared" si="45"/>
        <v>0</v>
      </c>
      <c r="BJ31" s="227"/>
      <c r="BK31" s="227"/>
    </row>
    <row r="32" spans="1:63" ht="14.1" thickBot="1">
      <c r="A32" s="134" t="s">
        <v>41</v>
      </c>
      <c r="B32" s="58"/>
      <c r="C32" s="59"/>
      <c r="D32" s="136"/>
      <c r="E32" s="137"/>
      <c r="F32" s="135"/>
      <c r="G32" s="138"/>
      <c r="H32" s="136"/>
      <c r="I32" s="137"/>
      <c r="J32" s="135"/>
      <c r="K32" s="138"/>
      <c r="L32" s="136"/>
      <c r="M32" s="135"/>
      <c r="N32" s="139"/>
      <c r="O32" s="140"/>
      <c r="P32" s="135"/>
      <c r="Q32" s="138"/>
      <c r="R32" s="136"/>
      <c r="S32" s="137"/>
      <c r="T32" s="135"/>
      <c r="U32" s="138"/>
      <c r="V32" s="136"/>
      <c r="W32" s="137"/>
      <c r="X32" s="135"/>
      <c r="Y32" s="138"/>
      <c r="Z32" s="141"/>
      <c r="AA32" s="142"/>
      <c r="AB32" s="169"/>
      <c r="AC32" s="170"/>
      <c r="AE32" s="134" t="s">
        <v>41</v>
      </c>
      <c r="AF32" s="126">
        <f>B32/B33</f>
        <v>0</v>
      </c>
      <c r="AG32" s="127">
        <f t="shared" ref="AG32:BG32" si="46">C32/C33</f>
        <v>0</v>
      </c>
      <c r="AH32" s="128">
        <f t="shared" si="46"/>
        <v>0</v>
      </c>
      <c r="AI32" s="129">
        <f t="shared" si="46"/>
        <v>0</v>
      </c>
      <c r="AJ32" s="126">
        <f t="shared" si="46"/>
        <v>0</v>
      </c>
      <c r="AK32" s="127">
        <f t="shared" si="46"/>
        <v>0</v>
      </c>
      <c r="AL32" s="128">
        <f t="shared" si="46"/>
        <v>0</v>
      </c>
      <c r="AM32" s="129">
        <f t="shared" si="46"/>
        <v>0</v>
      </c>
      <c r="AN32" s="126">
        <f t="shared" si="46"/>
        <v>0</v>
      </c>
      <c r="AO32" s="127">
        <f t="shared" si="46"/>
        <v>0</v>
      </c>
      <c r="AP32" s="128">
        <f t="shared" si="46"/>
        <v>0</v>
      </c>
      <c r="AQ32" s="126">
        <f t="shared" si="46"/>
        <v>0</v>
      </c>
      <c r="AR32" s="130">
        <f t="shared" si="46"/>
        <v>0</v>
      </c>
      <c r="AS32" s="131">
        <f t="shared" si="46"/>
        <v>0</v>
      </c>
      <c r="AT32" s="126">
        <f t="shared" si="46"/>
        <v>0</v>
      </c>
      <c r="AU32" s="127">
        <f t="shared" si="46"/>
        <v>0</v>
      </c>
      <c r="AV32" s="128">
        <f t="shared" si="46"/>
        <v>0</v>
      </c>
      <c r="AW32" s="129">
        <f t="shared" si="46"/>
        <v>0</v>
      </c>
      <c r="AX32" s="126">
        <f t="shared" si="46"/>
        <v>0</v>
      </c>
      <c r="AY32" s="127">
        <f t="shared" si="46"/>
        <v>0</v>
      </c>
      <c r="AZ32" s="128">
        <f t="shared" si="46"/>
        <v>0</v>
      </c>
      <c r="BA32" s="129">
        <f t="shared" si="46"/>
        <v>0</v>
      </c>
      <c r="BB32" s="126">
        <f t="shared" si="46"/>
        <v>0</v>
      </c>
      <c r="BC32" s="127">
        <f t="shared" si="46"/>
        <v>0</v>
      </c>
      <c r="BD32" s="128">
        <f t="shared" si="46"/>
        <v>0</v>
      </c>
      <c r="BE32" s="126">
        <f t="shared" si="46"/>
        <v>0</v>
      </c>
      <c r="BF32" s="132">
        <f t="shared" si="46"/>
        <v>0</v>
      </c>
      <c r="BG32" s="133">
        <f t="shared" si="46"/>
        <v>0</v>
      </c>
      <c r="BJ32" s="227"/>
      <c r="BK32" s="227"/>
    </row>
    <row r="33" spans="1:63" ht="15" thickTop="1" thickBot="1">
      <c r="A33" s="241" t="s">
        <v>42</v>
      </c>
      <c r="B33" s="18">
        <f>SUM(B10:B32)</f>
        <v>51303</v>
      </c>
      <c r="C33" s="19">
        <f t="shared" ref="C33:AA33" si="47">SUM(C10:C32)</f>
        <v>34079</v>
      </c>
      <c r="D33" s="18">
        <f t="shared" si="47"/>
        <v>21141</v>
      </c>
      <c r="E33" s="19">
        <f t="shared" si="47"/>
        <v>19454</v>
      </c>
      <c r="F33" s="18">
        <f t="shared" si="47"/>
        <v>11542</v>
      </c>
      <c r="G33" s="19">
        <f t="shared" si="47"/>
        <v>7847</v>
      </c>
      <c r="H33" s="18">
        <f t="shared" si="47"/>
        <v>26373</v>
      </c>
      <c r="I33" s="19">
        <f t="shared" si="47"/>
        <v>39502</v>
      </c>
      <c r="J33" s="18">
        <f t="shared" si="47"/>
        <v>6792</v>
      </c>
      <c r="K33" s="19">
        <f t="shared" si="47"/>
        <v>7557</v>
      </c>
      <c r="L33" s="18">
        <f t="shared" si="47"/>
        <v>11705</v>
      </c>
      <c r="M33" s="19">
        <f t="shared" si="47"/>
        <v>20243</v>
      </c>
      <c r="N33" s="18">
        <f t="shared" si="47"/>
        <v>25657</v>
      </c>
      <c r="O33" s="19">
        <f t="shared" si="47"/>
        <v>34275</v>
      </c>
      <c r="P33" s="18">
        <f t="shared" si="47"/>
        <v>16676</v>
      </c>
      <c r="Q33" s="19">
        <f t="shared" si="47"/>
        <v>20168</v>
      </c>
      <c r="R33" s="18">
        <f t="shared" si="47"/>
        <v>19616</v>
      </c>
      <c r="S33" s="19">
        <f t="shared" si="47"/>
        <v>22533</v>
      </c>
      <c r="T33" s="18">
        <f t="shared" si="47"/>
        <v>9059</v>
      </c>
      <c r="U33" s="19">
        <f t="shared" si="47"/>
        <v>10832</v>
      </c>
      <c r="V33" s="18">
        <f t="shared" si="47"/>
        <v>26504</v>
      </c>
      <c r="W33" s="19">
        <f t="shared" si="47"/>
        <v>28077</v>
      </c>
      <c r="X33" s="18">
        <f t="shared" si="47"/>
        <v>24484</v>
      </c>
      <c r="Y33" s="19">
        <f t="shared" si="47"/>
        <v>15013</v>
      </c>
      <c r="Z33" s="18">
        <f t="shared" si="47"/>
        <v>54594</v>
      </c>
      <c r="AA33" s="19">
        <f t="shared" si="47"/>
        <v>45450</v>
      </c>
      <c r="AB33" s="171">
        <f t="shared" ref="AB33:AC33" si="48">SUM(AB9:AB32)</f>
        <v>305446</v>
      </c>
      <c r="AC33" s="172">
        <f t="shared" si="48"/>
        <v>305030</v>
      </c>
      <c r="AE33" s="241" t="s">
        <v>42</v>
      </c>
      <c r="AF33" s="152">
        <f>SUM(AF9:AF32)</f>
        <v>1</v>
      </c>
      <c r="AG33" s="153">
        <f t="shared" ref="AG33:BG33" si="49">SUM(AG9:AG32)</f>
        <v>0.99999999999999989</v>
      </c>
      <c r="AH33" s="152">
        <f t="shared" si="49"/>
        <v>1</v>
      </c>
      <c r="AI33" s="153">
        <f t="shared" si="49"/>
        <v>1</v>
      </c>
      <c r="AJ33" s="152">
        <f t="shared" si="49"/>
        <v>1</v>
      </c>
      <c r="AK33" s="153">
        <f t="shared" si="49"/>
        <v>1.0000000000000002</v>
      </c>
      <c r="AL33" s="152">
        <f t="shared" si="49"/>
        <v>0.99999999999999989</v>
      </c>
      <c r="AM33" s="153">
        <f t="shared" si="49"/>
        <v>1</v>
      </c>
      <c r="AN33" s="152">
        <f t="shared" si="49"/>
        <v>1</v>
      </c>
      <c r="AO33" s="153">
        <f t="shared" si="49"/>
        <v>1</v>
      </c>
      <c r="AP33" s="152">
        <f t="shared" si="49"/>
        <v>1</v>
      </c>
      <c r="AQ33" s="153">
        <f t="shared" si="49"/>
        <v>0.99999999999999989</v>
      </c>
      <c r="AR33" s="152">
        <f t="shared" si="49"/>
        <v>1</v>
      </c>
      <c r="AS33" s="153">
        <f t="shared" si="49"/>
        <v>0.99999999999999989</v>
      </c>
      <c r="AT33" s="152">
        <f t="shared" si="49"/>
        <v>0.99999999999999989</v>
      </c>
      <c r="AU33" s="153">
        <f t="shared" si="49"/>
        <v>0.99999999999999989</v>
      </c>
      <c r="AV33" s="152">
        <f t="shared" si="49"/>
        <v>1</v>
      </c>
      <c r="AW33" s="153">
        <f t="shared" si="49"/>
        <v>0.99999999999999978</v>
      </c>
      <c r="AX33" s="152">
        <f t="shared" si="49"/>
        <v>1</v>
      </c>
      <c r="AY33" s="153">
        <f t="shared" si="49"/>
        <v>1</v>
      </c>
      <c r="AZ33" s="152">
        <f t="shared" si="49"/>
        <v>1</v>
      </c>
      <c r="BA33" s="153">
        <f t="shared" si="49"/>
        <v>1</v>
      </c>
      <c r="BB33" s="152">
        <f t="shared" si="49"/>
        <v>1</v>
      </c>
      <c r="BC33" s="153">
        <f t="shared" si="49"/>
        <v>1</v>
      </c>
      <c r="BD33" s="152">
        <f t="shared" si="49"/>
        <v>1</v>
      </c>
      <c r="BE33" s="153">
        <f t="shared" si="49"/>
        <v>1</v>
      </c>
      <c r="BF33" s="152">
        <f t="shared" si="49"/>
        <v>1</v>
      </c>
      <c r="BG33" s="153">
        <f t="shared" si="49"/>
        <v>1</v>
      </c>
      <c r="BI33" s="120"/>
      <c r="BJ33" s="120"/>
      <c r="BK33" s="227"/>
    </row>
    <row r="34" spans="1:63" ht="14.1" thickTop="1">
      <c r="A34" s="184"/>
    </row>
    <row r="35" spans="1:63">
      <c r="A35" s="185"/>
    </row>
    <row r="36" spans="1:63">
      <c r="A36" s="252">
        <f>+A5+1</f>
        <v>43679</v>
      </c>
      <c r="B36" s="252"/>
      <c r="C36" s="252"/>
      <c r="D36" s="252"/>
      <c r="AE36" s="249">
        <f>+AE5+1</f>
        <v>43679</v>
      </c>
      <c r="AF36" s="249"/>
      <c r="AG36" s="249"/>
      <c r="AH36" s="249"/>
    </row>
    <row r="37" spans="1:63" ht="14.1" thickBot="1"/>
    <row r="38" spans="1:63" ht="15" thickTop="1" thickBot="1">
      <c r="A38" s="247" t="s">
        <v>1</v>
      </c>
      <c r="B38" s="243" t="s">
        <v>2</v>
      </c>
      <c r="C38" s="244"/>
      <c r="D38" s="243" t="s">
        <v>3</v>
      </c>
      <c r="E38" s="244"/>
      <c r="F38" s="243" t="s">
        <v>4</v>
      </c>
      <c r="G38" s="244"/>
      <c r="H38" s="243" t="s">
        <v>5</v>
      </c>
      <c r="I38" s="244"/>
      <c r="J38" s="243" t="s">
        <v>6</v>
      </c>
      <c r="K38" s="244"/>
      <c r="L38" s="243" t="s">
        <v>7</v>
      </c>
      <c r="M38" s="244"/>
      <c r="N38" s="243" t="s">
        <v>8</v>
      </c>
      <c r="O38" s="244"/>
      <c r="P38" s="243" t="s">
        <v>9</v>
      </c>
      <c r="Q38" s="244"/>
      <c r="R38" s="243" t="s">
        <v>10</v>
      </c>
      <c r="S38" s="244"/>
      <c r="T38" s="243" t="s">
        <v>11</v>
      </c>
      <c r="U38" s="244"/>
      <c r="V38" s="243" t="s">
        <v>12</v>
      </c>
      <c r="W38" s="244"/>
      <c r="X38" s="243" t="s">
        <v>13</v>
      </c>
      <c r="Y38" s="244"/>
      <c r="Z38" s="245" t="s">
        <v>14</v>
      </c>
      <c r="AA38" s="246"/>
      <c r="AB38" s="250" t="s">
        <v>15</v>
      </c>
      <c r="AC38" s="251"/>
      <c r="AE38" s="247" t="s">
        <v>1</v>
      </c>
      <c r="AF38" s="243" t="s">
        <v>2</v>
      </c>
      <c r="AG38" s="244"/>
      <c r="AH38" s="243" t="s">
        <v>3</v>
      </c>
      <c r="AI38" s="244"/>
      <c r="AJ38" s="243" t="s">
        <v>4</v>
      </c>
      <c r="AK38" s="244"/>
      <c r="AL38" s="243" t="s">
        <v>5</v>
      </c>
      <c r="AM38" s="244"/>
      <c r="AN38" s="243" t="s">
        <v>6</v>
      </c>
      <c r="AO38" s="244"/>
      <c r="AP38" s="243" t="s">
        <v>7</v>
      </c>
      <c r="AQ38" s="244"/>
      <c r="AR38" s="243" t="s">
        <v>8</v>
      </c>
      <c r="AS38" s="244"/>
      <c r="AT38" s="243" t="s">
        <v>9</v>
      </c>
      <c r="AU38" s="244"/>
      <c r="AV38" s="243" t="s">
        <v>10</v>
      </c>
      <c r="AW38" s="244"/>
      <c r="AX38" s="243" t="s">
        <v>11</v>
      </c>
      <c r="AY38" s="244"/>
      <c r="AZ38" s="243" t="s">
        <v>12</v>
      </c>
      <c r="BA38" s="244"/>
      <c r="BB38" s="243" t="s">
        <v>13</v>
      </c>
      <c r="BC38" s="244"/>
      <c r="BD38" s="245" t="s">
        <v>14</v>
      </c>
      <c r="BE38" s="246"/>
      <c r="BF38" s="243" t="s">
        <v>15</v>
      </c>
      <c r="BG38" s="244"/>
    </row>
    <row r="39" spans="1:63" ht="15" thickTop="1" thickBot="1">
      <c r="A39" s="248"/>
      <c r="B39" s="113" t="s">
        <v>16</v>
      </c>
      <c r="C39" s="114" t="s">
        <v>17</v>
      </c>
      <c r="D39" s="115" t="s">
        <v>16</v>
      </c>
      <c r="E39" s="116" t="s">
        <v>17</v>
      </c>
      <c r="F39" s="113" t="s">
        <v>16</v>
      </c>
      <c r="G39" s="114" t="s">
        <v>17</v>
      </c>
      <c r="H39" s="115" t="s">
        <v>16</v>
      </c>
      <c r="I39" s="116" t="s">
        <v>17</v>
      </c>
      <c r="J39" s="113" t="s">
        <v>16</v>
      </c>
      <c r="K39" s="114" t="s">
        <v>17</v>
      </c>
      <c r="L39" s="115" t="s">
        <v>16</v>
      </c>
      <c r="M39" s="113" t="s">
        <v>17</v>
      </c>
      <c r="N39" s="117" t="s">
        <v>16</v>
      </c>
      <c r="O39" s="118" t="s">
        <v>17</v>
      </c>
      <c r="P39" s="113" t="s">
        <v>16</v>
      </c>
      <c r="Q39" s="114" t="s">
        <v>17</v>
      </c>
      <c r="R39" s="115" t="s">
        <v>16</v>
      </c>
      <c r="S39" s="116" t="s">
        <v>17</v>
      </c>
      <c r="T39" s="113" t="s">
        <v>16</v>
      </c>
      <c r="U39" s="114" t="s">
        <v>17</v>
      </c>
      <c r="V39" s="115" t="s">
        <v>16</v>
      </c>
      <c r="W39" s="116" t="s">
        <v>17</v>
      </c>
      <c r="X39" s="113" t="s">
        <v>16</v>
      </c>
      <c r="Y39" s="114" t="s">
        <v>17</v>
      </c>
      <c r="Z39" s="26" t="s">
        <v>16</v>
      </c>
      <c r="AA39" s="119" t="s">
        <v>17</v>
      </c>
      <c r="AB39" s="173" t="s">
        <v>16</v>
      </c>
      <c r="AC39" s="174" t="s">
        <v>17</v>
      </c>
      <c r="AE39" s="248"/>
      <c r="AF39" s="113" t="s">
        <v>16</v>
      </c>
      <c r="AG39" s="114" t="s">
        <v>17</v>
      </c>
      <c r="AH39" s="115" t="s">
        <v>16</v>
      </c>
      <c r="AI39" s="116" t="s">
        <v>17</v>
      </c>
      <c r="AJ39" s="113" t="s">
        <v>16</v>
      </c>
      <c r="AK39" s="114" t="s">
        <v>17</v>
      </c>
      <c r="AL39" s="115" t="s">
        <v>16</v>
      </c>
      <c r="AM39" s="116" t="s">
        <v>17</v>
      </c>
      <c r="AN39" s="113" t="s">
        <v>16</v>
      </c>
      <c r="AO39" s="114" t="s">
        <v>17</v>
      </c>
      <c r="AP39" s="115" t="s">
        <v>16</v>
      </c>
      <c r="AQ39" s="113" t="s">
        <v>17</v>
      </c>
      <c r="AR39" s="117" t="s">
        <v>16</v>
      </c>
      <c r="AS39" s="118" t="s">
        <v>17</v>
      </c>
      <c r="AT39" s="113" t="s">
        <v>16</v>
      </c>
      <c r="AU39" s="114" t="s">
        <v>17</v>
      </c>
      <c r="AV39" s="115" t="s">
        <v>16</v>
      </c>
      <c r="AW39" s="116" t="s">
        <v>17</v>
      </c>
      <c r="AX39" s="113" t="s">
        <v>16</v>
      </c>
      <c r="AY39" s="114" t="s">
        <v>17</v>
      </c>
      <c r="AZ39" s="115" t="s">
        <v>16</v>
      </c>
      <c r="BA39" s="116" t="s">
        <v>17</v>
      </c>
      <c r="BB39" s="113" t="s">
        <v>16</v>
      </c>
      <c r="BC39" s="114" t="s">
        <v>17</v>
      </c>
      <c r="BD39" s="26" t="s">
        <v>16</v>
      </c>
      <c r="BE39" s="119" t="s">
        <v>17</v>
      </c>
      <c r="BF39" s="117" t="s">
        <v>16</v>
      </c>
      <c r="BG39" s="118" t="s">
        <v>17</v>
      </c>
    </row>
    <row r="40" spans="1:63" ht="14.1" thickTop="1">
      <c r="A40" s="122" t="s">
        <v>18</v>
      </c>
      <c r="B40" s="123"/>
      <c r="C40" s="183"/>
      <c r="D40" s="124"/>
      <c r="E40" s="177"/>
      <c r="F40" s="123"/>
      <c r="G40" s="125"/>
      <c r="H40" s="124"/>
      <c r="I40" s="177"/>
      <c r="J40" s="123"/>
      <c r="K40" s="125"/>
      <c r="L40" s="124"/>
      <c r="M40" s="123"/>
      <c r="N40" s="176"/>
      <c r="O40" s="178"/>
      <c r="P40" s="123"/>
      <c r="Q40" s="125"/>
      <c r="R40" s="124"/>
      <c r="S40" s="177"/>
      <c r="T40" s="123"/>
      <c r="U40" s="125"/>
      <c r="V40" s="124"/>
      <c r="W40" s="177"/>
      <c r="X40" s="123"/>
      <c r="Y40" s="125"/>
      <c r="Z40" s="181"/>
      <c r="AA40" s="182"/>
      <c r="AB40" s="167">
        <f t="shared" ref="AB40:AB60" si="50">B40+D40+F40+H40+J40+L40+N40+P40+R40+T40+V40+X40+Z40</f>
        <v>0</v>
      </c>
      <c r="AC40" s="168">
        <f t="shared" ref="AC40:AC61" si="51">C40+E40+G40+I40+K40+M40+O40+Q40+S40+U40+W40+Y40+AA40</f>
        <v>0</v>
      </c>
      <c r="AE40" s="122" t="s">
        <v>18</v>
      </c>
      <c r="AF40" s="126">
        <f>B40/B64</f>
        <v>0</v>
      </c>
      <c r="AG40" s="127">
        <f t="shared" ref="AG40" si="52">C40/C64</f>
        <v>0</v>
      </c>
      <c r="AH40" s="128">
        <f t="shared" ref="AH40" si="53">D40/D64</f>
        <v>0</v>
      </c>
      <c r="AI40" s="129">
        <f t="shared" ref="AI40" si="54">E40/E64</f>
        <v>0</v>
      </c>
      <c r="AJ40" s="126">
        <f t="shared" ref="AJ40" si="55">F40/F64</f>
        <v>0</v>
      </c>
      <c r="AK40" s="127">
        <f t="shared" ref="AK40" si="56">G40/G64</f>
        <v>0</v>
      </c>
      <c r="AL40" s="128">
        <f t="shared" ref="AL40" si="57">H40/H64</f>
        <v>0</v>
      </c>
      <c r="AM40" s="129">
        <f t="shared" ref="AM40" si="58">I40/I64</f>
        <v>0</v>
      </c>
      <c r="AN40" s="126">
        <f t="shared" ref="AN40" si="59">J40/J64</f>
        <v>0</v>
      </c>
      <c r="AO40" s="127">
        <f t="shared" ref="AO40" si="60">K40/K64</f>
        <v>0</v>
      </c>
      <c r="AP40" s="128">
        <f t="shared" ref="AP40" si="61">L40/L64</f>
        <v>0</v>
      </c>
      <c r="AQ40" s="126">
        <f t="shared" ref="AQ40" si="62">M40/M64</f>
        <v>0</v>
      </c>
      <c r="AR40" s="130">
        <f t="shared" ref="AR40" si="63">N40/N64</f>
        <v>0</v>
      </c>
      <c r="AS40" s="131">
        <f t="shared" ref="AS40" si="64">O40/O64</f>
        <v>0</v>
      </c>
      <c r="AT40" s="126">
        <f t="shared" ref="AT40" si="65">P40/P64</f>
        <v>0</v>
      </c>
      <c r="AU40" s="127">
        <f t="shared" ref="AU40" si="66">Q40/Q64</f>
        <v>0</v>
      </c>
      <c r="AV40" s="128">
        <f t="shared" ref="AV40" si="67">R40/R64</f>
        <v>0</v>
      </c>
      <c r="AW40" s="129">
        <f t="shared" ref="AW40" si="68">S40/S64</f>
        <v>0</v>
      </c>
      <c r="AX40" s="126">
        <f t="shared" ref="AX40" si="69">T40/T64</f>
        <v>0</v>
      </c>
      <c r="AY40" s="127">
        <f t="shared" ref="AY40" si="70">U40/U64</f>
        <v>0</v>
      </c>
      <c r="AZ40" s="128">
        <f t="shared" ref="AZ40" si="71">V40/V64</f>
        <v>0</v>
      </c>
      <c r="BA40" s="129">
        <f t="shared" ref="BA40" si="72">W40/W64</f>
        <v>0</v>
      </c>
      <c r="BB40" s="126">
        <f t="shared" ref="BB40" si="73">X40/X64</f>
        <v>0</v>
      </c>
      <c r="BC40" s="127">
        <f t="shared" ref="BC40" si="74">Y40/Y64</f>
        <v>0</v>
      </c>
      <c r="BD40" s="128">
        <f t="shared" ref="BD40" si="75">Z40/Z64</f>
        <v>0</v>
      </c>
      <c r="BE40" s="126">
        <f t="shared" ref="BE40" si="76">AA40/AA64</f>
        <v>0</v>
      </c>
      <c r="BF40" s="132">
        <f t="shared" ref="BF40" si="77">AB40/AB64</f>
        <v>0</v>
      </c>
      <c r="BG40" s="133">
        <f t="shared" ref="BG40" si="78">AC40/AC64</f>
        <v>0</v>
      </c>
    </row>
    <row r="41" spans="1:63">
      <c r="A41" s="134" t="s">
        <v>19</v>
      </c>
      <c r="B41" s="186">
        <v>367</v>
      </c>
      <c r="C41" s="187">
        <v>0</v>
      </c>
      <c r="D41" s="188">
        <v>117</v>
      </c>
      <c r="E41" s="189">
        <v>0</v>
      </c>
      <c r="F41" s="186">
        <v>34</v>
      </c>
      <c r="G41" s="190">
        <v>0</v>
      </c>
      <c r="H41" s="188">
        <v>160</v>
      </c>
      <c r="I41" s="189">
        <v>8</v>
      </c>
      <c r="J41" s="186">
        <v>2</v>
      </c>
      <c r="K41" s="190">
        <v>2</v>
      </c>
      <c r="L41" s="188">
        <v>3</v>
      </c>
      <c r="M41" s="186">
        <v>3</v>
      </c>
      <c r="N41" s="191">
        <v>32</v>
      </c>
      <c r="O41" s="192">
        <v>0</v>
      </c>
      <c r="P41" s="186">
        <v>9</v>
      </c>
      <c r="Q41" s="190">
        <v>0</v>
      </c>
      <c r="R41" s="188">
        <v>3</v>
      </c>
      <c r="S41" s="189">
        <v>0</v>
      </c>
      <c r="T41" s="186">
        <v>0</v>
      </c>
      <c r="U41" s="190">
        <v>0</v>
      </c>
      <c r="V41" s="188">
        <v>0</v>
      </c>
      <c r="W41" s="189">
        <v>0</v>
      </c>
      <c r="X41" s="186">
        <v>0</v>
      </c>
      <c r="Y41" s="190">
        <v>0</v>
      </c>
      <c r="Z41" s="188">
        <v>0</v>
      </c>
      <c r="AA41" s="186">
        <v>0</v>
      </c>
      <c r="AB41" s="169">
        <f t="shared" si="50"/>
        <v>727</v>
      </c>
      <c r="AC41" s="170">
        <f t="shared" si="51"/>
        <v>13</v>
      </c>
      <c r="AE41" s="134" t="s">
        <v>19</v>
      </c>
      <c r="AF41" s="126">
        <f t="shared" ref="AF41:BE41" si="79">B41/B64</f>
        <v>6.9918079634216038E-3</v>
      </c>
      <c r="AG41" s="127">
        <f t="shared" si="79"/>
        <v>0</v>
      </c>
      <c r="AH41" s="128">
        <f t="shared" si="79"/>
        <v>4.9836009711632665E-3</v>
      </c>
      <c r="AI41" s="129">
        <f t="shared" si="79"/>
        <v>0</v>
      </c>
      <c r="AJ41" s="126">
        <f t="shared" si="79"/>
        <v>2.3470937456854892E-3</v>
      </c>
      <c r="AK41" s="127">
        <f t="shared" si="79"/>
        <v>0</v>
      </c>
      <c r="AL41" s="128">
        <f t="shared" si="79"/>
        <v>5.9226355728299093E-3</v>
      </c>
      <c r="AM41" s="129">
        <f t="shared" si="79"/>
        <v>1.9964562900850989E-4</v>
      </c>
      <c r="AN41" s="126">
        <f t="shared" si="79"/>
        <v>2.9660388551090017E-4</v>
      </c>
      <c r="AO41" s="127">
        <f t="shared" si="79"/>
        <v>2.6434047052603752E-4</v>
      </c>
      <c r="AP41" s="128">
        <f t="shared" si="79"/>
        <v>2.5671743967140166E-4</v>
      </c>
      <c r="AQ41" s="126">
        <f t="shared" si="79"/>
        <v>1.3884389318276485E-4</v>
      </c>
      <c r="AR41" s="130">
        <f t="shared" si="79"/>
        <v>1.2947078815342288E-3</v>
      </c>
      <c r="AS41" s="131">
        <f t="shared" si="79"/>
        <v>0</v>
      </c>
      <c r="AT41" s="126">
        <f t="shared" si="79"/>
        <v>5.3708897774064574E-4</v>
      </c>
      <c r="AU41" s="127">
        <f t="shared" si="79"/>
        <v>0</v>
      </c>
      <c r="AV41" s="128">
        <f t="shared" si="79"/>
        <v>1.5525539512498059E-4</v>
      </c>
      <c r="AW41" s="129">
        <f t="shared" si="79"/>
        <v>0</v>
      </c>
      <c r="AX41" s="126">
        <f t="shared" si="79"/>
        <v>0</v>
      </c>
      <c r="AY41" s="127">
        <f t="shared" si="79"/>
        <v>0</v>
      </c>
      <c r="AZ41" s="128">
        <f t="shared" si="79"/>
        <v>0</v>
      </c>
      <c r="BA41" s="129">
        <f t="shared" si="79"/>
        <v>0</v>
      </c>
      <c r="BB41" s="126">
        <f t="shared" si="79"/>
        <v>0</v>
      </c>
      <c r="BC41" s="127">
        <f t="shared" si="79"/>
        <v>0</v>
      </c>
      <c r="BD41" s="128">
        <f t="shared" si="79"/>
        <v>0</v>
      </c>
      <c r="BE41" s="126">
        <f t="shared" si="79"/>
        <v>0</v>
      </c>
      <c r="BF41" s="132">
        <f t="shared" ref="BF41" si="80">AB41/AB64</f>
        <v>2.3668215247279133E-3</v>
      </c>
      <c r="BG41" s="133">
        <f t="shared" ref="BG41" si="81">AC41/AC64</f>
        <v>4.2405777624102139E-5</v>
      </c>
    </row>
    <row r="42" spans="1:63">
      <c r="A42" s="143" t="s">
        <v>20</v>
      </c>
      <c r="B42" s="193">
        <v>2761</v>
      </c>
      <c r="C42" s="194">
        <v>1</v>
      </c>
      <c r="D42" s="195">
        <v>894</v>
      </c>
      <c r="E42" s="196">
        <v>6</v>
      </c>
      <c r="F42" s="193">
        <v>256</v>
      </c>
      <c r="G42" s="197">
        <v>2</v>
      </c>
      <c r="H42" s="195">
        <v>1077</v>
      </c>
      <c r="I42" s="196">
        <v>84</v>
      </c>
      <c r="J42" s="193">
        <v>68</v>
      </c>
      <c r="K42" s="197">
        <v>30</v>
      </c>
      <c r="L42" s="195">
        <v>41</v>
      </c>
      <c r="M42" s="193">
        <v>221</v>
      </c>
      <c r="N42" s="198">
        <v>388</v>
      </c>
      <c r="O42" s="199">
        <v>342</v>
      </c>
      <c r="P42" s="193">
        <v>238</v>
      </c>
      <c r="Q42" s="197">
        <v>255</v>
      </c>
      <c r="R42" s="195">
        <v>265</v>
      </c>
      <c r="S42" s="196">
        <v>252</v>
      </c>
      <c r="T42" s="193">
        <v>73</v>
      </c>
      <c r="U42" s="197">
        <v>165</v>
      </c>
      <c r="V42" s="195">
        <v>277</v>
      </c>
      <c r="W42" s="196">
        <v>401</v>
      </c>
      <c r="X42" s="193">
        <v>368</v>
      </c>
      <c r="Y42" s="197">
        <v>251</v>
      </c>
      <c r="Z42" s="195">
        <v>1035</v>
      </c>
      <c r="AA42" s="193">
        <v>497</v>
      </c>
      <c r="AB42" s="169">
        <f t="shared" si="50"/>
        <v>7741</v>
      </c>
      <c r="AC42" s="170">
        <f t="shared" si="51"/>
        <v>2507</v>
      </c>
      <c r="AE42" s="143" t="s">
        <v>20</v>
      </c>
      <c r="AF42" s="126">
        <f t="shared" ref="AF42:BE42" si="82">B42/B64</f>
        <v>5.2600495332444278E-2</v>
      </c>
      <c r="AG42" s="127">
        <f t="shared" si="82"/>
        <v>2.8729027809698919E-5</v>
      </c>
      <c r="AH42" s="128">
        <f t="shared" si="82"/>
        <v>3.8079822805298806E-2</v>
      </c>
      <c r="AI42" s="129">
        <f t="shared" si="82"/>
        <v>3.2204390531909182E-4</v>
      </c>
      <c r="AJ42" s="126">
        <f t="shared" si="82"/>
        <v>1.7672235261631919E-2</v>
      </c>
      <c r="AK42" s="127">
        <f t="shared" si="82"/>
        <v>2.6791694574681847E-4</v>
      </c>
      <c r="AL42" s="128">
        <f t="shared" si="82"/>
        <v>3.9866740699611325E-2</v>
      </c>
      <c r="AM42" s="129">
        <f t="shared" si="82"/>
        <v>2.096279104589354E-3</v>
      </c>
      <c r="AN42" s="126">
        <f t="shared" si="82"/>
        <v>1.0084532107370607E-2</v>
      </c>
      <c r="AO42" s="127">
        <f t="shared" si="82"/>
        <v>3.9651070578905628E-3</v>
      </c>
      <c r="AP42" s="128">
        <f t="shared" si="82"/>
        <v>3.5084716755091564E-3</v>
      </c>
      <c r="AQ42" s="126">
        <f t="shared" si="82"/>
        <v>1.0228166797797011E-2</v>
      </c>
      <c r="AR42" s="130">
        <f t="shared" si="82"/>
        <v>1.5698333063602524E-2</v>
      </c>
      <c r="AS42" s="131">
        <f t="shared" si="82"/>
        <v>9.9580712788259959E-3</v>
      </c>
      <c r="AT42" s="126">
        <f t="shared" si="82"/>
        <v>1.4203019633585964E-2</v>
      </c>
      <c r="AU42" s="127">
        <f t="shared" si="82"/>
        <v>1.3635634458050371E-2</v>
      </c>
      <c r="AV42" s="128">
        <f t="shared" si="82"/>
        <v>1.3714226569373286E-2</v>
      </c>
      <c r="AW42" s="129">
        <f t="shared" si="82"/>
        <v>1.1812684573196456E-2</v>
      </c>
      <c r="AX42" s="126">
        <f t="shared" si="82"/>
        <v>8.9133089133089129E-3</v>
      </c>
      <c r="AY42" s="127">
        <f t="shared" si="82"/>
        <v>1.5182186234817813E-2</v>
      </c>
      <c r="AZ42" s="128">
        <f t="shared" si="82"/>
        <v>1.1439190584348544E-2</v>
      </c>
      <c r="BA42" s="129">
        <f t="shared" si="82"/>
        <v>1.332491526550143E-2</v>
      </c>
      <c r="BB42" s="126">
        <f t="shared" si="82"/>
        <v>1.5590577868157939E-2</v>
      </c>
      <c r="BC42" s="127">
        <f t="shared" si="82"/>
        <v>1.721418284068308E-2</v>
      </c>
      <c r="BD42" s="128">
        <f t="shared" si="82"/>
        <v>1.9004425184994768E-2</v>
      </c>
      <c r="BE42" s="126">
        <f t="shared" si="82"/>
        <v>1.0689781257393586E-2</v>
      </c>
      <c r="BF42" s="132">
        <f t="shared" ref="BF42" si="83">AB42/AB64</f>
        <v>2.5201603057659939E-2</v>
      </c>
      <c r="BG42" s="133">
        <f t="shared" ref="BG42" si="84">AC42/AC64</f>
        <v>8.1777911156633888E-3</v>
      </c>
    </row>
    <row r="43" spans="1:63">
      <c r="A43" s="134" t="s">
        <v>21</v>
      </c>
      <c r="B43" s="186">
        <v>3935</v>
      </c>
      <c r="C43" s="187">
        <v>493</v>
      </c>
      <c r="D43" s="188">
        <v>2001</v>
      </c>
      <c r="E43" s="189">
        <v>519</v>
      </c>
      <c r="F43" s="186">
        <v>632</v>
      </c>
      <c r="G43" s="190">
        <v>258</v>
      </c>
      <c r="H43" s="188">
        <v>1322</v>
      </c>
      <c r="I43" s="189">
        <v>827</v>
      </c>
      <c r="J43" s="186">
        <v>181</v>
      </c>
      <c r="K43" s="190">
        <v>361</v>
      </c>
      <c r="L43" s="188">
        <v>271</v>
      </c>
      <c r="M43" s="186">
        <v>959</v>
      </c>
      <c r="N43" s="191">
        <v>967</v>
      </c>
      <c r="O43" s="192">
        <v>1421</v>
      </c>
      <c r="P43" s="186">
        <v>948</v>
      </c>
      <c r="Q43" s="190">
        <v>721</v>
      </c>
      <c r="R43" s="188">
        <v>989</v>
      </c>
      <c r="S43" s="189">
        <v>1022</v>
      </c>
      <c r="T43" s="186">
        <v>201</v>
      </c>
      <c r="U43" s="190">
        <v>714</v>
      </c>
      <c r="V43" s="188">
        <v>785</v>
      </c>
      <c r="W43" s="189">
        <v>1657</v>
      </c>
      <c r="X43" s="186">
        <v>1062</v>
      </c>
      <c r="Y43" s="190">
        <v>1132</v>
      </c>
      <c r="Z43" s="188">
        <v>3001</v>
      </c>
      <c r="AA43" s="186">
        <v>1431</v>
      </c>
      <c r="AB43" s="169">
        <f t="shared" si="50"/>
        <v>16295</v>
      </c>
      <c r="AC43" s="170">
        <f t="shared" si="51"/>
        <v>11515</v>
      </c>
      <c r="AE43" s="134" t="s">
        <v>21</v>
      </c>
      <c r="AF43" s="126">
        <f t="shared" ref="AF43:BE43" si="85">B43/B64</f>
        <v>7.4966660316250711E-2</v>
      </c>
      <c r="AG43" s="127">
        <f t="shared" si="85"/>
        <v>1.4163410710181568E-2</v>
      </c>
      <c r="AH43" s="128">
        <f t="shared" si="85"/>
        <v>8.5232355070920474E-2</v>
      </c>
      <c r="AI43" s="129">
        <f t="shared" si="85"/>
        <v>2.7856797810101443E-2</v>
      </c>
      <c r="AJ43" s="126">
        <f t="shared" si="85"/>
        <v>4.3628330802153802E-2</v>
      </c>
      <c r="AK43" s="127">
        <f t="shared" si="85"/>
        <v>3.4561286001339585E-2</v>
      </c>
      <c r="AL43" s="128">
        <f t="shared" si="85"/>
        <v>4.8935776420507122E-2</v>
      </c>
      <c r="AM43" s="129">
        <f t="shared" si="85"/>
        <v>2.0638366898754711E-2</v>
      </c>
      <c r="AN43" s="126">
        <f t="shared" si="85"/>
        <v>2.6842651638736469E-2</v>
      </c>
      <c r="AO43" s="127">
        <f t="shared" si="85"/>
        <v>4.7713454929949772E-2</v>
      </c>
      <c r="AP43" s="128">
        <f t="shared" si="85"/>
        <v>2.3190142050316619E-2</v>
      </c>
      <c r="AQ43" s="126">
        <f t="shared" si="85"/>
        <v>4.4383764520757159E-2</v>
      </c>
      <c r="AR43" s="130">
        <f t="shared" si="85"/>
        <v>3.9124453795112479E-2</v>
      </c>
      <c r="AS43" s="131">
        <f t="shared" si="85"/>
        <v>4.1375494991847193E-2</v>
      </c>
      <c r="AT43" s="126">
        <f t="shared" si="85"/>
        <v>5.6573372322014683E-2</v>
      </c>
      <c r="AU43" s="127">
        <f t="shared" si="85"/>
        <v>3.8554088016683599E-2</v>
      </c>
      <c r="AV43" s="128">
        <f t="shared" si="85"/>
        <v>5.1182528592868599E-2</v>
      </c>
      <c r="AW43" s="129">
        <f t="shared" si="85"/>
        <v>4.7906998546852292E-2</v>
      </c>
      <c r="AX43" s="126">
        <f t="shared" si="85"/>
        <v>2.4542124542124542E-2</v>
      </c>
      <c r="AY43" s="127">
        <f t="shared" si="85"/>
        <v>6.5697460434302538E-2</v>
      </c>
      <c r="AZ43" s="128">
        <f t="shared" si="85"/>
        <v>3.2417922775139378E-2</v>
      </c>
      <c r="BA43" s="129">
        <f t="shared" si="85"/>
        <v>5.5060809463680471E-2</v>
      </c>
      <c r="BB43" s="126">
        <f t="shared" si="85"/>
        <v>4.4992374173868838E-2</v>
      </c>
      <c r="BC43" s="127">
        <f t="shared" si="85"/>
        <v>7.7635278787463138E-2</v>
      </c>
      <c r="BD43" s="128">
        <f t="shared" si="85"/>
        <v>5.5103652154752943E-2</v>
      </c>
      <c r="BE43" s="126">
        <f t="shared" si="85"/>
        <v>3.0778826920181534E-2</v>
      </c>
      <c r="BF43" s="132">
        <f t="shared" ref="BF43" si="86">AB43/AB64</f>
        <v>5.305000927846127E-2</v>
      </c>
      <c r="BG43" s="133">
        <f t="shared" ref="BG43" si="87">AC43/AC64</f>
        <v>3.7561733026272012E-2</v>
      </c>
    </row>
    <row r="44" spans="1:63">
      <c r="A44" s="143" t="s">
        <v>22</v>
      </c>
      <c r="B44" s="193">
        <v>4649</v>
      </c>
      <c r="C44" s="194">
        <v>794</v>
      </c>
      <c r="D44" s="195">
        <v>1509</v>
      </c>
      <c r="E44" s="196">
        <v>1113</v>
      </c>
      <c r="F44" s="193">
        <v>964</v>
      </c>
      <c r="G44" s="197">
        <v>493</v>
      </c>
      <c r="H44" s="195">
        <v>1222</v>
      </c>
      <c r="I44" s="196">
        <v>1424</v>
      </c>
      <c r="J44" s="193">
        <v>360</v>
      </c>
      <c r="K44" s="197">
        <v>665</v>
      </c>
      <c r="L44" s="195">
        <v>365</v>
      </c>
      <c r="M44" s="193">
        <v>1622</v>
      </c>
      <c r="N44" s="198">
        <v>1435</v>
      </c>
      <c r="O44" s="199">
        <v>2464</v>
      </c>
      <c r="P44" s="193">
        <v>1471</v>
      </c>
      <c r="Q44" s="197">
        <v>1330</v>
      </c>
      <c r="R44" s="195">
        <v>1466</v>
      </c>
      <c r="S44" s="196">
        <v>1378</v>
      </c>
      <c r="T44" s="193">
        <v>336</v>
      </c>
      <c r="U44" s="197">
        <v>1421</v>
      </c>
      <c r="V44" s="195">
        <v>996</v>
      </c>
      <c r="W44" s="196">
        <v>2386</v>
      </c>
      <c r="X44" s="193">
        <v>1431</v>
      </c>
      <c r="Y44" s="197">
        <v>1338</v>
      </c>
      <c r="Z44" s="195">
        <v>4041</v>
      </c>
      <c r="AA44" s="193">
        <v>2145</v>
      </c>
      <c r="AB44" s="169">
        <f t="shared" si="50"/>
        <v>20245</v>
      </c>
      <c r="AC44" s="170">
        <f t="shared" si="51"/>
        <v>18573</v>
      </c>
      <c r="AE44" s="143" t="s">
        <v>22</v>
      </c>
      <c r="AF44" s="126">
        <f t="shared" ref="AF44:BE44" si="88">B44/B64</f>
        <v>8.856925128595923E-2</v>
      </c>
      <c r="AG44" s="127">
        <f t="shared" si="88"/>
        <v>2.2810848080900944E-2</v>
      </c>
      <c r="AH44" s="128">
        <f t="shared" si="88"/>
        <v>6.4275674063977509E-2</v>
      </c>
      <c r="AI44" s="129">
        <f t="shared" si="88"/>
        <v>5.9739144436691538E-2</v>
      </c>
      <c r="AJ44" s="126">
        <f t="shared" si="88"/>
        <v>6.6547010907082704E-2</v>
      </c>
      <c r="AK44" s="127">
        <f t="shared" si="88"/>
        <v>6.6041527126590754E-2</v>
      </c>
      <c r="AL44" s="128">
        <f t="shared" si="88"/>
        <v>4.5234129187488432E-2</v>
      </c>
      <c r="AM44" s="129">
        <f t="shared" si="88"/>
        <v>3.553692196351476E-2</v>
      </c>
      <c r="AN44" s="126">
        <f t="shared" si="88"/>
        <v>5.3388699391962037E-2</v>
      </c>
      <c r="AO44" s="127">
        <f t="shared" si="88"/>
        <v>8.7893206449907488E-2</v>
      </c>
      <c r="AP44" s="128">
        <f t="shared" si="88"/>
        <v>3.1233955160020536E-2</v>
      </c>
      <c r="AQ44" s="126">
        <f t="shared" si="88"/>
        <v>7.5068264914148197E-2</v>
      </c>
      <c r="AR44" s="130">
        <f t="shared" si="88"/>
        <v>5.8059556562550574E-2</v>
      </c>
      <c r="AS44" s="131">
        <f t="shared" si="88"/>
        <v>7.1744700675518289E-2</v>
      </c>
      <c r="AT44" s="126">
        <f t="shared" si="88"/>
        <v>8.7784209584054432E-2</v>
      </c>
      <c r="AU44" s="127">
        <f t="shared" si="88"/>
        <v>7.1119191487086258E-2</v>
      </c>
      <c r="AV44" s="128">
        <f t="shared" si="88"/>
        <v>7.5868136417740512E-2</v>
      </c>
      <c r="AW44" s="129">
        <f t="shared" si="88"/>
        <v>6.4594759293113951E-2</v>
      </c>
      <c r="AX44" s="126">
        <f t="shared" si="88"/>
        <v>4.1025641025641026E-2</v>
      </c>
      <c r="AY44" s="127">
        <f t="shared" si="88"/>
        <v>0.13075082811924918</v>
      </c>
      <c r="AZ44" s="128">
        <f t="shared" si="88"/>
        <v>4.113153004336155E-2</v>
      </c>
      <c r="BA44" s="129">
        <f t="shared" si="88"/>
        <v>7.9284907290489801E-2</v>
      </c>
      <c r="BB44" s="126">
        <f t="shared" si="88"/>
        <v>6.0625317742755466E-2</v>
      </c>
      <c r="BC44" s="127">
        <f t="shared" si="88"/>
        <v>9.1763253549139293E-2</v>
      </c>
      <c r="BD44" s="128">
        <f t="shared" si="88"/>
        <v>7.4199886157066519E-2</v>
      </c>
      <c r="BE44" s="126">
        <f t="shared" si="88"/>
        <v>4.613597745897232E-2</v>
      </c>
      <c r="BF44" s="132">
        <f t="shared" ref="BF44" si="89">AB44/AB64</f>
        <v>6.5909631042801384E-2</v>
      </c>
      <c r="BG44" s="133">
        <f t="shared" ref="BG44" si="90">AC44/AC64</f>
        <v>6.0584808293265312E-2</v>
      </c>
    </row>
    <row r="45" spans="1:63">
      <c r="A45" s="134" t="s">
        <v>23</v>
      </c>
      <c r="B45" s="186">
        <v>4573</v>
      </c>
      <c r="C45" s="187">
        <v>1065</v>
      </c>
      <c r="D45" s="188">
        <v>1681</v>
      </c>
      <c r="E45" s="189">
        <v>1217</v>
      </c>
      <c r="F45" s="186">
        <v>859</v>
      </c>
      <c r="G45" s="190">
        <v>483</v>
      </c>
      <c r="H45" s="188">
        <v>770</v>
      </c>
      <c r="I45" s="189">
        <v>1868</v>
      </c>
      <c r="J45" s="186">
        <v>388</v>
      </c>
      <c r="K45" s="190">
        <v>896</v>
      </c>
      <c r="L45" s="188">
        <v>464</v>
      </c>
      <c r="M45" s="186">
        <v>1984</v>
      </c>
      <c r="N45" s="191">
        <v>1504</v>
      </c>
      <c r="O45" s="192">
        <v>2830</v>
      </c>
      <c r="P45" s="186">
        <v>1324</v>
      </c>
      <c r="Q45" s="190">
        <v>1222</v>
      </c>
      <c r="R45" s="188">
        <v>1722</v>
      </c>
      <c r="S45" s="189">
        <v>1221</v>
      </c>
      <c r="T45" s="186">
        <v>321</v>
      </c>
      <c r="U45" s="190">
        <v>1331</v>
      </c>
      <c r="V45" s="188">
        <v>945</v>
      </c>
      <c r="W45" s="189">
        <v>2404</v>
      </c>
      <c r="X45" s="186">
        <v>1206</v>
      </c>
      <c r="Y45" s="190">
        <v>1424</v>
      </c>
      <c r="Z45" s="188">
        <v>3904</v>
      </c>
      <c r="AA45" s="186">
        <v>2133</v>
      </c>
      <c r="AB45" s="169">
        <f t="shared" si="50"/>
        <v>19661</v>
      </c>
      <c r="AC45" s="170">
        <f t="shared" si="51"/>
        <v>20078</v>
      </c>
      <c r="AE45" s="134" t="s">
        <v>23</v>
      </c>
      <c r="AF45" s="126">
        <f t="shared" ref="AF45:BE45" si="91">B45/B64</f>
        <v>8.7121356448847401E-2</v>
      </c>
      <c r="AG45" s="127">
        <f t="shared" si="91"/>
        <v>3.059641461732935E-2</v>
      </c>
      <c r="AH45" s="128">
        <f t="shared" si="91"/>
        <v>7.1601993440388464E-2</v>
      </c>
      <c r="AI45" s="129">
        <f t="shared" si="91"/>
        <v>6.5321238795555792E-2</v>
      </c>
      <c r="AJ45" s="126">
        <f t="shared" si="91"/>
        <v>5.9298633163053983E-2</v>
      </c>
      <c r="AK45" s="127">
        <f t="shared" si="91"/>
        <v>6.4701942397856663E-2</v>
      </c>
      <c r="AL45" s="128">
        <f t="shared" si="91"/>
        <v>2.8502683694243938E-2</v>
      </c>
      <c r="AM45" s="129">
        <f t="shared" si="91"/>
        <v>4.6617254373487058E-2</v>
      </c>
      <c r="AN45" s="126">
        <f t="shared" si="91"/>
        <v>5.7541153789114639E-2</v>
      </c>
      <c r="AO45" s="127">
        <f t="shared" si="91"/>
        <v>0.11842453079566481</v>
      </c>
      <c r="AP45" s="128">
        <f t="shared" si="91"/>
        <v>3.9705630669176796E-2</v>
      </c>
      <c r="AQ45" s="126">
        <f t="shared" si="91"/>
        <v>9.1822094691535155E-2</v>
      </c>
      <c r="AR45" s="130">
        <f t="shared" si="91"/>
        <v>6.0851270432108757E-2</v>
      </c>
      <c r="AS45" s="131">
        <f t="shared" si="91"/>
        <v>8.2401583973911022E-2</v>
      </c>
      <c r="AT45" s="126">
        <f t="shared" si="91"/>
        <v>7.9011756280957218E-2</v>
      </c>
      <c r="AU45" s="127">
        <f t="shared" si="91"/>
        <v>6.534409924602963E-2</v>
      </c>
      <c r="AV45" s="128">
        <f t="shared" si="91"/>
        <v>8.9116596801738862E-2</v>
      </c>
      <c r="AW45" s="129">
        <f t="shared" si="91"/>
        <v>5.7235269301082831E-2</v>
      </c>
      <c r="AX45" s="126">
        <f t="shared" si="91"/>
        <v>3.9194139194139194E-2</v>
      </c>
      <c r="AY45" s="127">
        <f t="shared" si="91"/>
        <v>0.12246963562753037</v>
      </c>
      <c r="AZ45" s="128">
        <f t="shared" si="91"/>
        <v>3.9025397480900267E-2</v>
      </c>
      <c r="BA45" s="129">
        <f t="shared" si="91"/>
        <v>7.9883033162756689E-2</v>
      </c>
      <c r="BB45" s="126">
        <f t="shared" si="91"/>
        <v>5.1093035078800204E-2</v>
      </c>
      <c r="BC45" s="127">
        <f t="shared" si="91"/>
        <v>9.7661340100130306E-2</v>
      </c>
      <c r="BD45" s="128">
        <f t="shared" si="91"/>
        <v>7.1684324562530988E-2</v>
      </c>
      <c r="BE45" s="126">
        <f t="shared" si="91"/>
        <v>4.5877874088572475E-2</v>
      </c>
      <c r="BF45" s="132">
        <f t="shared" ref="BF45" si="92">AB45/AB64</f>
        <v>6.4008360381947044E-2</v>
      </c>
      <c r="BG45" s="133">
        <f t="shared" ref="BG45" si="93">AC45/AC64</f>
        <v>6.5494092548978672E-2</v>
      </c>
    </row>
    <row r="46" spans="1:63">
      <c r="A46" s="143" t="s">
        <v>24</v>
      </c>
      <c r="B46" s="193">
        <v>4849</v>
      </c>
      <c r="C46" s="194">
        <v>1015</v>
      </c>
      <c r="D46" s="195">
        <v>1482</v>
      </c>
      <c r="E46" s="196">
        <v>1038</v>
      </c>
      <c r="F46" s="193">
        <v>762</v>
      </c>
      <c r="G46" s="197">
        <v>481</v>
      </c>
      <c r="H46" s="195">
        <v>1140</v>
      </c>
      <c r="I46" s="196">
        <v>1523</v>
      </c>
      <c r="J46" s="193">
        <v>442</v>
      </c>
      <c r="K46" s="197">
        <v>865</v>
      </c>
      <c r="L46" s="195">
        <v>478</v>
      </c>
      <c r="M46" s="193">
        <v>2166</v>
      </c>
      <c r="N46" s="198">
        <v>1395</v>
      </c>
      <c r="O46" s="199">
        <v>2664</v>
      </c>
      <c r="P46" s="193">
        <v>1074</v>
      </c>
      <c r="Q46" s="197">
        <v>1343</v>
      </c>
      <c r="R46" s="195">
        <v>1437</v>
      </c>
      <c r="S46" s="196">
        <v>1258</v>
      </c>
      <c r="T46" s="193">
        <v>341</v>
      </c>
      <c r="U46" s="197">
        <v>1180</v>
      </c>
      <c r="V46" s="195">
        <v>911</v>
      </c>
      <c r="W46" s="196">
        <v>2314</v>
      </c>
      <c r="X46" s="193">
        <v>1088</v>
      </c>
      <c r="Y46" s="197">
        <v>1552</v>
      </c>
      <c r="Z46" s="195">
        <v>4029</v>
      </c>
      <c r="AA46" s="193">
        <v>1826</v>
      </c>
      <c r="AB46" s="169">
        <f t="shared" si="50"/>
        <v>19428</v>
      </c>
      <c r="AC46" s="170">
        <f t="shared" si="51"/>
        <v>19225</v>
      </c>
      <c r="AE46" s="143" t="s">
        <v>24</v>
      </c>
      <c r="AF46" s="126">
        <f t="shared" ref="AF46:BE46" si="94">B46/B64</f>
        <v>9.237950085730616E-2</v>
      </c>
      <c r="AG46" s="127">
        <f t="shared" si="94"/>
        <v>2.9159963226844405E-2</v>
      </c>
      <c r="AH46" s="128">
        <f t="shared" si="94"/>
        <v>6.3125612301401374E-2</v>
      </c>
      <c r="AI46" s="129">
        <f t="shared" si="94"/>
        <v>5.5713595620202887E-2</v>
      </c>
      <c r="AJ46" s="126">
        <f t="shared" si="94"/>
        <v>5.2602512770951265E-2</v>
      </c>
      <c r="AK46" s="127">
        <f t="shared" si="94"/>
        <v>6.4434025452109842E-2</v>
      </c>
      <c r="AL46" s="128">
        <f t="shared" si="94"/>
        <v>4.2198778456413101E-2</v>
      </c>
      <c r="AM46" s="129">
        <f t="shared" si="94"/>
        <v>3.8007536622495071E-2</v>
      </c>
      <c r="AN46" s="126">
        <f t="shared" si="94"/>
        <v>6.5549458697908944E-2</v>
      </c>
      <c r="AO46" s="127">
        <f t="shared" si="94"/>
        <v>0.11432725350251123</v>
      </c>
      <c r="AP46" s="128">
        <f t="shared" si="94"/>
        <v>4.0903645387643336E-2</v>
      </c>
      <c r="AQ46" s="126">
        <f t="shared" si="94"/>
        <v>0.10024529087795622</v>
      </c>
      <c r="AR46" s="130">
        <f t="shared" si="94"/>
        <v>5.6441171710632787E-2</v>
      </c>
      <c r="AS46" s="131">
        <f t="shared" si="94"/>
        <v>7.7568134171907763E-2</v>
      </c>
      <c r="AT46" s="126">
        <f t="shared" si="94"/>
        <v>6.4092618010383726E-2</v>
      </c>
      <c r="AU46" s="127">
        <f t="shared" si="94"/>
        <v>7.1814341479065291E-2</v>
      </c>
      <c r="AV46" s="128">
        <f t="shared" si="94"/>
        <v>7.4367334264865706E-2</v>
      </c>
      <c r="AW46" s="129">
        <f t="shared" si="94"/>
        <v>5.8969671401115642E-2</v>
      </c>
      <c r="AX46" s="126">
        <f t="shared" si="94"/>
        <v>4.1636141636141634E-2</v>
      </c>
      <c r="AY46" s="127">
        <f t="shared" si="94"/>
        <v>0.10857563489142437</v>
      </c>
      <c r="AZ46" s="128">
        <f t="shared" si="94"/>
        <v>3.7621309105926079E-2</v>
      </c>
      <c r="BA46" s="129">
        <f t="shared" si="94"/>
        <v>7.6892403801422204E-2</v>
      </c>
      <c r="BB46" s="126">
        <f t="shared" si="94"/>
        <v>4.6093882392814776E-2</v>
      </c>
      <c r="BC46" s="127">
        <f t="shared" si="94"/>
        <v>0.10643988752486112</v>
      </c>
      <c r="BD46" s="128">
        <f t="shared" si="94"/>
        <v>7.397954499550137E-2</v>
      </c>
      <c r="BE46" s="126">
        <f t="shared" si="94"/>
        <v>3.9274729529176433E-2</v>
      </c>
      <c r="BF46" s="132">
        <f t="shared" ref="BF46" si="95">AB46/AB64</f>
        <v>6.3249805477873317E-2</v>
      </c>
      <c r="BG46" s="133">
        <f t="shared" ref="BG46" si="96">AC46/AC64</f>
        <v>6.2711621140258744E-2</v>
      </c>
    </row>
    <row r="47" spans="1:63">
      <c r="A47" s="134" t="s">
        <v>25</v>
      </c>
      <c r="B47" s="186">
        <v>3014</v>
      </c>
      <c r="C47" s="187">
        <v>1177</v>
      </c>
      <c r="D47" s="188">
        <v>1523</v>
      </c>
      <c r="E47" s="189">
        <v>904</v>
      </c>
      <c r="F47" s="186">
        <v>1040</v>
      </c>
      <c r="G47" s="190">
        <v>540</v>
      </c>
      <c r="H47" s="188">
        <v>1241</v>
      </c>
      <c r="I47" s="189">
        <v>2016</v>
      </c>
      <c r="J47" s="186">
        <v>374</v>
      </c>
      <c r="K47" s="190">
        <v>870</v>
      </c>
      <c r="L47" s="188">
        <v>475</v>
      </c>
      <c r="M47" s="186">
        <v>1951</v>
      </c>
      <c r="N47" s="191">
        <v>1310</v>
      </c>
      <c r="O47" s="192">
        <v>2919</v>
      </c>
      <c r="P47" s="186">
        <v>938</v>
      </c>
      <c r="Q47" s="190">
        <v>1285</v>
      </c>
      <c r="R47" s="188">
        <v>1272</v>
      </c>
      <c r="S47" s="189">
        <v>1212</v>
      </c>
      <c r="T47" s="186">
        <v>359</v>
      </c>
      <c r="U47" s="190">
        <v>856</v>
      </c>
      <c r="V47" s="188">
        <v>821</v>
      </c>
      <c r="W47" s="189">
        <v>2360</v>
      </c>
      <c r="X47" s="186">
        <v>917</v>
      </c>
      <c r="Y47" s="190">
        <v>924</v>
      </c>
      <c r="Z47" s="188">
        <v>3810</v>
      </c>
      <c r="AA47" s="186">
        <v>2073</v>
      </c>
      <c r="AB47" s="169">
        <f t="shared" si="50"/>
        <v>17094</v>
      </c>
      <c r="AC47" s="170">
        <f t="shared" si="51"/>
        <v>19087</v>
      </c>
      <c r="AE47" s="134" t="s">
        <v>25</v>
      </c>
      <c r="AF47" s="126">
        <f t="shared" ref="AF47:BE47" si="97">B47/B64</f>
        <v>5.7420461040198136E-2</v>
      </c>
      <c r="AG47" s="127">
        <f t="shared" si="97"/>
        <v>3.3814065732015626E-2</v>
      </c>
      <c r="AH47" s="128">
        <f t="shared" si="97"/>
        <v>6.4872002385313279E-2</v>
      </c>
      <c r="AI47" s="129">
        <f t="shared" si="97"/>
        <v>4.8521281734743169E-2</v>
      </c>
      <c r="AJ47" s="126">
        <f t="shared" si="97"/>
        <v>7.1793455750379681E-2</v>
      </c>
      <c r="AK47" s="127">
        <f t="shared" si="97"/>
        <v>7.2337575351640995E-2</v>
      </c>
      <c r="AL47" s="128">
        <f t="shared" si="97"/>
        <v>4.5937442161761981E-2</v>
      </c>
      <c r="AM47" s="129">
        <f t="shared" si="97"/>
        <v>5.031069851014449E-2</v>
      </c>
      <c r="AN47" s="126">
        <f t="shared" si="97"/>
        <v>5.5464926590538338E-2</v>
      </c>
      <c r="AO47" s="127">
        <f t="shared" si="97"/>
        <v>0.11498810467882632</v>
      </c>
      <c r="AP47" s="128">
        <f t="shared" si="97"/>
        <v>4.0646927947971929E-2</v>
      </c>
      <c r="AQ47" s="126">
        <f t="shared" si="97"/>
        <v>9.0294811866524743E-2</v>
      </c>
      <c r="AR47" s="130">
        <f t="shared" si="97"/>
        <v>5.300210390030749E-2</v>
      </c>
      <c r="AS47" s="131">
        <f t="shared" si="97"/>
        <v>8.4993011879804334E-2</v>
      </c>
      <c r="AT47" s="126">
        <f t="shared" si="97"/>
        <v>5.5976606791191742E-2</v>
      </c>
      <c r="AU47" s="127">
        <f t="shared" si="97"/>
        <v>6.8712903053312652E-2</v>
      </c>
      <c r="AV47" s="128">
        <f t="shared" si="97"/>
        <v>6.5828287532991775E-2</v>
      </c>
      <c r="AW47" s="129">
        <f t="shared" si="97"/>
        <v>5.6813387709182955E-2</v>
      </c>
      <c r="AX47" s="126">
        <f t="shared" si="97"/>
        <v>4.3833943833943831E-2</v>
      </c>
      <c r="AY47" s="127">
        <f t="shared" si="97"/>
        <v>7.8763341921236657E-2</v>
      </c>
      <c r="AZ47" s="128">
        <f t="shared" si="97"/>
        <v>3.3904604583935578E-2</v>
      </c>
      <c r="BA47" s="129">
        <f t="shared" si="97"/>
        <v>7.8420947697215387E-2</v>
      </c>
      <c r="BB47" s="126">
        <f t="shared" si="97"/>
        <v>3.8849347568208778E-2</v>
      </c>
      <c r="BC47" s="127">
        <f t="shared" si="97"/>
        <v>6.3370139222275565E-2</v>
      </c>
      <c r="BD47" s="128">
        <f t="shared" si="97"/>
        <v>6.9958318796937258E-2</v>
      </c>
      <c r="BE47" s="126">
        <f t="shared" si="97"/>
        <v>4.4587357236573248E-2</v>
      </c>
      <c r="BF47" s="132">
        <f t="shared" ref="BF47" si="98">AB47/AB64</f>
        <v>5.5651234035349308E-2</v>
      </c>
      <c r="BG47" s="133">
        <f t="shared" ref="BG47" si="99">AC47/AC64</f>
        <v>6.2261467500864427E-2</v>
      </c>
    </row>
    <row r="48" spans="1:63">
      <c r="A48" s="143" t="s">
        <v>26</v>
      </c>
      <c r="B48" s="200">
        <v>3737</v>
      </c>
      <c r="C48" s="194">
        <v>1385</v>
      </c>
      <c r="D48" s="195">
        <v>1529</v>
      </c>
      <c r="E48" s="196">
        <v>894</v>
      </c>
      <c r="F48" s="193">
        <v>1176</v>
      </c>
      <c r="G48" s="197">
        <v>573</v>
      </c>
      <c r="H48" s="195">
        <v>1814</v>
      </c>
      <c r="I48" s="196">
        <v>2016</v>
      </c>
      <c r="J48" s="193">
        <v>275</v>
      </c>
      <c r="K48" s="197">
        <v>677</v>
      </c>
      <c r="L48" s="195">
        <v>336</v>
      </c>
      <c r="M48" s="193">
        <v>1734</v>
      </c>
      <c r="N48" s="198">
        <v>1163</v>
      </c>
      <c r="O48" s="201">
        <v>2204</v>
      </c>
      <c r="P48" s="193">
        <v>812</v>
      </c>
      <c r="Q48" s="197">
        <v>1000</v>
      </c>
      <c r="R48" s="195">
        <v>1102</v>
      </c>
      <c r="S48" s="196">
        <v>1201</v>
      </c>
      <c r="T48" s="193">
        <v>314</v>
      </c>
      <c r="U48" s="197">
        <v>635</v>
      </c>
      <c r="V48" s="195">
        <v>889</v>
      </c>
      <c r="W48" s="202">
        <v>2369</v>
      </c>
      <c r="X48" s="193">
        <v>903</v>
      </c>
      <c r="Y48" s="197">
        <v>1003</v>
      </c>
      <c r="Z48" s="195">
        <v>3064</v>
      </c>
      <c r="AA48" s="193">
        <v>2311</v>
      </c>
      <c r="AB48" s="169">
        <f t="shared" si="50"/>
        <v>17114</v>
      </c>
      <c r="AC48" s="170">
        <f t="shared" si="51"/>
        <v>18002</v>
      </c>
      <c r="AE48" s="143" t="s">
        <v>26</v>
      </c>
      <c r="AF48" s="126">
        <f t="shared" ref="AF48:BE48" si="100">B48/B64</f>
        <v>7.1194513240617263E-2</v>
      </c>
      <c r="AG48" s="127">
        <f t="shared" si="100"/>
        <v>3.9789703516433003E-2</v>
      </c>
      <c r="AH48" s="128">
        <f t="shared" si="100"/>
        <v>6.5127571665885758E-2</v>
      </c>
      <c r="AI48" s="129">
        <f t="shared" si="100"/>
        <v>4.7984541892544683E-2</v>
      </c>
      <c r="AJ48" s="126">
        <f t="shared" si="100"/>
        <v>8.1181830733121629E-2</v>
      </c>
      <c r="AK48" s="127">
        <f t="shared" si="100"/>
        <v>7.6758204956463502E-2</v>
      </c>
      <c r="AL48" s="128">
        <f t="shared" si="100"/>
        <v>6.714788080695909E-2</v>
      </c>
      <c r="AM48" s="129">
        <f t="shared" si="100"/>
        <v>5.031069851014449E-2</v>
      </c>
      <c r="AN48" s="126">
        <f t="shared" si="100"/>
        <v>4.0783034257748776E-2</v>
      </c>
      <c r="AO48" s="127">
        <f t="shared" si="100"/>
        <v>8.9479249273063707E-2</v>
      </c>
      <c r="AP48" s="128">
        <f t="shared" si="100"/>
        <v>2.8752353243196988E-2</v>
      </c>
      <c r="AQ48" s="126">
        <f t="shared" si="100"/>
        <v>8.0251770259638075E-2</v>
      </c>
      <c r="AR48" s="130">
        <f t="shared" si="100"/>
        <v>4.7054539569509626E-2</v>
      </c>
      <c r="AS48" s="131">
        <f t="shared" si="100"/>
        <v>6.4174237130211975E-2</v>
      </c>
      <c r="AT48" s="126">
        <f t="shared" si="100"/>
        <v>4.8457361102822699E-2</v>
      </c>
      <c r="AU48" s="127">
        <f t="shared" si="100"/>
        <v>5.3473076306079892E-2</v>
      </c>
      <c r="AV48" s="128">
        <f t="shared" si="100"/>
        <v>5.7030481809242868E-2</v>
      </c>
      <c r="AW48" s="129">
        <f t="shared" si="100"/>
        <v>5.6297754652416446E-2</v>
      </c>
      <c r="AX48" s="126">
        <f t="shared" si="100"/>
        <v>3.8339438339438342E-2</v>
      </c>
      <c r="AY48" s="127">
        <f t="shared" si="100"/>
        <v>5.8428413691571583E-2</v>
      </c>
      <c r="AZ48" s="128">
        <f t="shared" si="100"/>
        <v>3.6712781333883955E-2</v>
      </c>
      <c r="BA48" s="129">
        <f t="shared" si="100"/>
        <v>7.8720010633348839E-2</v>
      </c>
      <c r="BB48" s="126">
        <f t="shared" si="100"/>
        <v>3.8256227758007119E-2</v>
      </c>
      <c r="BC48" s="127">
        <f t="shared" si="100"/>
        <v>6.8788148960976611E-2</v>
      </c>
      <c r="BD48" s="128">
        <f t="shared" si="100"/>
        <v>5.6260443252970013E-2</v>
      </c>
      <c r="BE48" s="126">
        <f t="shared" si="100"/>
        <v>4.9706407416170176E-2</v>
      </c>
      <c r="BF48" s="132">
        <f t="shared" ref="BF48" si="101">AB48/AB64</f>
        <v>5.5716346044282675E-2</v>
      </c>
      <c r="BG48" s="133">
        <f t="shared" ref="BG48" si="102">AC48/AC64</f>
        <v>5.8722216060698974E-2</v>
      </c>
    </row>
    <row r="49" spans="1:59">
      <c r="A49" s="134" t="s">
        <v>27</v>
      </c>
      <c r="B49" s="203">
        <v>3418</v>
      </c>
      <c r="C49" s="187">
        <v>1484</v>
      </c>
      <c r="D49" s="188">
        <v>1524</v>
      </c>
      <c r="E49" s="189">
        <v>721</v>
      </c>
      <c r="F49" s="186">
        <v>1131</v>
      </c>
      <c r="G49" s="190">
        <v>352</v>
      </c>
      <c r="H49" s="188">
        <v>1935</v>
      </c>
      <c r="I49" s="189">
        <v>2023</v>
      </c>
      <c r="J49" s="186">
        <v>402</v>
      </c>
      <c r="K49" s="187">
        <v>542</v>
      </c>
      <c r="L49" s="188">
        <v>562</v>
      </c>
      <c r="M49" s="186">
        <v>1583</v>
      </c>
      <c r="N49" s="191">
        <v>1350</v>
      </c>
      <c r="O49" s="204">
        <v>2331</v>
      </c>
      <c r="P49" s="186">
        <v>1045</v>
      </c>
      <c r="Q49" s="187">
        <v>933</v>
      </c>
      <c r="R49" s="188">
        <v>1216</v>
      </c>
      <c r="S49" s="189">
        <v>1152</v>
      </c>
      <c r="T49" s="195">
        <v>466</v>
      </c>
      <c r="U49" s="186">
        <v>692</v>
      </c>
      <c r="V49" s="188">
        <v>1099</v>
      </c>
      <c r="W49" s="205">
        <v>2402</v>
      </c>
      <c r="X49" s="186">
        <v>1096</v>
      </c>
      <c r="Y49" s="190">
        <v>773</v>
      </c>
      <c r="Z49" s="188">
        <v>3167</v>
      </c>
      <c r="AA49" s="186">
        <v>2062</v>
      </c>
      <c r="AB49" s="169">
        <f t="shared" si="50"/>
        <v>18411</v>
      </c>
      <c r="AC49" s="170">
        <f t="shared" si="51"/>
        <v>17050</v>
      </c>
      <c r="AE49" s="134" t="s">
        <v>27</v>
      </c>
      <c r="AF49" s="126">
        <f t="shared" ref="AF49:BE49" si="103">B49/B64</f>
        <v>6.5117165174318911E-2</v>
      </c>
      <c r="AG49" s="127">
        <f t="shared" si="103"/>
        <v>4.2633877269593196E-2</v>
      </c>
      <c r="AH49" s="128">
        <f t="shared" si="103"/>
        <v>6.4914597265408699E-2</v>
      </c>
      <c r="AI49" s="129">
        <f t="shared" si="103"/>
        <v>3.8698942622510869E-2</v>
      </c>
      <c r="AJ49" s="126">
        <f t="shared" si="103"/>
        <v>7.8075383128537901E-2</v>
      </c>
      <c r="AK49" s="127">
        <f t="shared" si="103"/>
        <v>4.7153382451440053E-2</v>
      </c>
      <c r="AL49" s="128">
        <f t="shared" si="103"/>
        <v>7.1626873958911721E-2</v>
      </c>
      <c r="AM49" s="129">
        <f t="shared" si="103"/>
        <v>5.048538843552694E-2</v>
      </c>
      <c r="AN49" s="126">
        <f t="shared" si="103"/>
        <v>5.9617380987690941E-2</v>
      </c>
      <c r="AO49" s="127">
        <f t="shared" si="103"/>
        <v>7.1636267512556168E-2</v>
      </c>
      <c r="AP49" s="128">
        <f t="shared" si="103"/>
        <v>4.8091733698442579E-2</v>
      </c>
      <c r="AQ49" s="126">
        <f t="shared" si="103"/>
        <v>7.3263294302772244E-2</v>
      </c>
      <c r="AR49" s="130">
        <f t="shared" si="103"/>
        <v>5.4620488752225277E-2</v>
      </c>
      <c r="AS49" s="131">
        <f t="shared" si="103"/>
        <v>6.7872117400419291E-2</v>
      </c>
      <c r="AT49" s="126">
        <f t="shared" si="103"/>
        <v>6.2361997970997195E-2</v>
      </c>
      <c r="AU49" s="127">
        <f t="shared" si="103"/>
        <v>4.9890380193572538E-2</v>
      </c>
      <c r="AV49" s="128">
        <f t="shared" si="103"/>
        <v>6.2930186823992137E-2</v>
      </c>
      <c r="AW49" s="129">
        <f t="shared" si="103"/>
        <v>5.4000843763183801E-2</v>
      </c>
      <c r="AX49" s="126">
        <f t="shared" si="103"/>
        <v>5.6898656898656898E-2</v>
      </c>
      <c r="AY49" s="127">
        <f t="shared" si="103"/>
        <v>6.3673168936326838E-2</v>
      </c>
      <c r="AZ49" s="128">
        <f t="shared" si="103"/>
        <v>4.5385091885195128E-2</v>
      </c>
      <c r="BA49" s="129">
        <f t="shared" si="103"/>
        <v>7.9816574732504822E-2</v>
      </c>
      <c r="BB49" s="126">
        <f t="shared" si="103"/>
        <v>4.6432807998644299E-2</v>
      </c>
      <c r="BC49" s="127">
        <f t="shared" si="103"/>
        <v>5.3014196557163433E-2</v>
      </c>
      <c r="BD49" s="128">
        <f t="shared" si="103"/>
        <v>5.8151704889737608E-2</v>
      </c>
      <c r="BE49" s="126">
        <f t="shared" si="103"/>
        <v>4.4350762480373389E-2</v>
      </c>
      <c r="BF49" s="132">
        <f t="shared" ref="BF49" si="104">AB49/AB64</f>
        <v>5.9938859823611565E-2</v>
      </c>
      <c r="BG49" s="133">
        <f t="shared" ref="BG49" si="105">AC49/AC64</f>
        <v>5.5616808345457035E-2</v>
      </c>
    </row>
    <row r="50" spans="1:59">
      <c r="A50" s="143" t="s">
        <v>28</v>
      </c>
      <c r="B50" s="200">
        <v>3270</v>
      </c>
      <c r="C50" s="194">
        <v>1824</v>
      </c>
      <c r="D50" s="195">
        <v>1547</v>
      </c>
      <c r="E50" s="196">
        <v>975</v>
      </c>
      <c r="F50" s="193">
        <v>1230</v>
      </c>
      <c r="G50" s="197">
        <v>590</v>
      </c>
      <c r="H50" s="195">
        <v>1430</v>
      </c>
      <c r="I50" s="196">
        <v>2318</v>
      </c>
      <c r="J50" s="193">
        <v>389</v>
      </c>
      <c r="K50" s="194">
        <v>405</v>
      </c>
      <c r="L50" s="195">
        <v>555</v>
      </c>
      <c r="M50" s="193">
        <v>1535</v>
      </c>
      <c r="N50" s="198">
        <v>1619</v>
      </c>
      <c r="O50" s="201">
        <v>1945</v>
      </c>
      <c r="P50" s="193">
        <v>963</v>
      </c>
      <c r="Q50" s="194">
        <v>969</v>
      </c>
      <c r="R50" s="195">
        <v>1369</v>
      </c>
      <c r="S50" s="196">
        <v>1151</v>
      </c>
      <c r="T50" s="193">
        <v>502</v>
      </c>
      <c r="U50" s="197">
        <v>427</v>
      </c>
      <c r="V50" s="195">
        <v>1190</v>
      </c>
      <c r="W50" s="202">
        <v>1793</v>
      </c>
      <c r="X50" s="193">
        <v>1161</v>
      </c>
      <c r="Y50" s="197">
        <v>667</v>
      </c>
      <c r="Z50" s="195">
        <v>3064</v>
      </c>
      <c r="AA50" s="193">
        <v>2372</v>
      </c>
      <c r="AB50" s="169">
        <f t="shared" si="50"/>
        <v>18289</v>
      </c>
      <c r="AC50" s="170">
        <f t="shared" si="51"/>
        <v>16971</v>
      </c>
      <c r="AE50" s="143" t="s">
        <v>28</v>
      </c>
      <c r="AF50" s="126">
        <f t="shared" ref="AF50:BE50" si="106">B50/B64</f>
        <v>6.2297580491522196E-2</v>
      </c>
      <c r="AG50" s="127">
        <f t="shared" si="106"/>
        <v>5.2401746724890827E-2</v>
      </c>
      <c r="AH50" s="128">
        <f t="shared" si="106"/>
        <v>6.5894279507603182E-2</v>
      </c>
      <c r="AI50" s="129">
        <f t="shared" si="106"/>
        <v>5.2332134614352425E-2</v>
      </c>
      <c r="AJ50" s="126">
        <f t="shared" si="106"/>
        <v>8.4909567858622123E-2</v>
      </c>
      <c r="AK50" s="127">
        <f t="shared" si="106"/>
        <v>7.9035498995311454E-2</v>
      </c>
      <c r="AL50" s="128">
        <f t="shared" si="106"/>
        <v>5.2933555432167316E-2</v>
      </c>
      <c r="AM50" s="129">
        <f t="shared" si="106"/>
        <v>5.7847321005215745E-2</v>
      </c>
      <c r="AN50" s="126">
        <f t="shared" si="106"/>
        <v>5.7689455731870086E-2</v>
      </c>
      <c r="AO50" s="127">
        <f t="shared" si="106"/>
        <v>5.3528945281522598E-2</v>
      </c>
      <c r="AP50" s="128">
        <f t="shared" si="106"/>
        <v>4.7492726339209312E-2</v>
      </c>
      <c r="AQ50" s="126">
        <f t="shared" si="106"/>
        <v>7.1041792011848015E-2</v>
      </c>
      <c r="AR50" s="130">
        <f t="shared" si="106"/>
        <v>6.5504126881372388E-2</v>
      </c>
      <c r="AS50" s="131">
        <f t="shared" si="106"/>
        <v>5.6632890752387609E-2</v>
      </c>
      <c r="AT50" s="126">
        <f t="shared" si="106"/>
        <v>5.7468520618249093E-2</v>
      </c>
      <c r="AU50" s="127">
        <f t="shared" si="106"/>
        <v>5.181541094059141E-2</v>
      </c>
      <c r="AV50" s="128">
        <f t="shared" si="106"/>
        <v>7.0848211975366143E-2</v>
      </c>
      <c r="AW50" s="129">
        <f t="shared" si="106"/>
        <v>5.3953968030750483E-2</v>
      </c>
      <c r="AX50" s="126">
        <f t="shared" si="106"/>
        <v>6.1294261294261292E-2</v>
      </c>
      <c r="AY50" s="127">
        <f t="shared" si="106"/>
        <v>3.9289657710710343E-2</v>
      </c>
      <c r="AZ50" s="128">
        <f t="shared" si="106"/>
        <v>4.9143093124096635E-2</v>
      </c>
      <c r="BA50" s="129">
        <f t="shared" si="106"/>
        <v>5.9579982720808132E-2</v>
      </c>
      <c r="BB50" s="126">
        <f t="shared" si="106"/>
        <v>4.9186578546009149E-2</v>
      </c>
      <c r="BC50" s="127">
        <f t="shared" si="106"/>
        <v>4.5744461971058227E-2</v>
      </c>
      <c r="BD50" s="128">
        <f t="shared" si="106"/>
        <v>5.6260443252970013E-2</v>
      </c>
      <c r="BE50" s="126">
        <f t="shared" si="106"/>
        <v>5.1018432882369388E-2</v>
      </c>
      <c r="BF50" s="132">
        <f t="shared" ref="BF50" si="107">AB50/AB64</f>
        <v>5.9541676569118025E-2</v>
      </c>
      <c r="BG50" s="133">
        <f t="shared" ref="BG50" si="108">AC50/AC64</f>
        <v>5.5359111696818265E-2</v>
      </c>
    </row>
    <row r="51" spans="1:59">
      <c r="A51" s="134" t="s">
        <v>29</v>
      </c>
      <c r="B51" s="203">
        <v>2968</v>
      </c>
      <c r="C51" s="187">
        <v>1686</v>
      </c>
      <c r="D51" s="188">
        <v>1689</v>
      </c>
      <c r="E51" s="189">
        <v>866</v>
      </c>
      <c r="F51" s="186">
        <v>1459</v>
      </c>
      <c r="G51" s="190">
        <v>381</v>
      </c>
      <c r="H51" s="188">
        <v>2290</v>
      </c>
      <c r="I51" s="189">
        <v>2121</v>
      </c>
      <c r="J51" s="186">
        <v>497</v>
      </c>
      <c r="K51" s="187">
        <v>427</v>
      </c>
      <c r="L51" s="188">
        <v>731</v>
      </c>
      <c r="M51" s="186">
        <v>1417</v>
      </c>
      <c r="N51" s="191">
        <v>1650</v>
      </c>
      <c r="O51" s="204">
        <v>1906</v>
      </c>
      <c r="P51" s="186">
        <v>950</v>
      </c>
      <c r="Q51" s="187">
        <v>1053</v>
      </c>
      <c r="R51" s="188">
        <v>1019</v>
      </c>
      <c r="S51" s="189">
        <v>1402</v>
      </c>
      <c r="T51" s="186">
        <v>642</v>
      </c>
      <c r="U51" s="190">
        <v>692</v>
      </c>
      <c r="V51" s="188">
        <v>1550</v>
      </c>
      <c r="W51" s="205">
        <v>2002</v>
      </c>
      <c r="X51" s="186">
        <v>1394</v>
      </c>
      <c r="Y51" s="190">
        <v>779</v>
      </c>
      <c r="Z51" s="188">
        <v>3048</v>
      </c>
      <c r="AA51" s="186">
        <v>3377</v>
      </c>
      <c r="AB51" s="169">
        <f t="shared" si="50"/>
        <v>19887</v>
      </c>
      <c r="AC51" s="170">
        <f t="shared" si="51"/>
        <v>18109</v>
      </c>
      <c r="AE51" s="134" t="s">
        <v>29</v>
      </c>
      <c r="AF51" s="126">
        <f t="shared" ref="AF51:BE51" si="109">B51/B64</f>
        <v>5.654410363878834E-2</v>
      </c>
      <c r="AG51" s="127">
        <f t="shared" si="109"/>
        <v>4.8437140887152376E-2</v>
      </c>
      <c r="AH51" s="128">
        <f t="shared" si="109"/>
        <v>7.194275248115177E-2</v>
      </c>
      <c r="AI51" s="129">
        <f t="shared" si="109"/>
        <v>4.6481670334388922E-2</v>
      </c>
      <c r="AJ51" s="126">
        <f t="shared" si="109"/>
        <v>0.1007179345575038</v>
      </c>
      <c r="AK51" s="127">
        <f t="shared" si="109"/>
        <v>5.1038178164768924E-2</v>
      </c>
      <c r="AL51" s="128">
        <f t="shared" si="109"/>
        <v>8.4767721636128071E-2</v>
      </c>
      <c r="AM51" s="129">
        <f t="shared" si="109"/>
        <v>5.2931047390881183E-2</v>
      </c>
      <c r="AN51" s="126">
        <f t="shared" si="109"/>
        <v>7.3706065549458702E-2</v>
      </c>
      <c r="AO51" s="127">
        <f t="shared" si="109"/>
        <v>5.6436690457309015E-2</v>
      </c>
      <c r="AP51" s="128">
        <f t="shared" si="109"/>
        <v>6.2553482799931545E-2</v>
      </c>
      <c r="AQ51" s="126">
        <f t="shared" si="109"/>
        <v>6.5580598879992597E-2</v>
      </c>
      <c r="AR51" s="130">
        <f t="shared" si="109"/>
        <v>6.6758375141608678E-2</v>
      </c>
      <c r="AS51" s="131">
        <f t="shared" si="109"/>
        <v>5.5497321220591658E-2</v>
      </c>
      <c r="AT51" s="126">
        <f t="shared" si="109"/>
        <v>5.6692725428179269E-2</v>
      </c>
      <c r="AU51" s="127">
        <f t="shared" si="109"/>
        <v>5.6307149350302121E-2</v>
      </c>
      <c r="AV51" s="128">
        <f t="shared" si="109"/>
        <v>5.2735082544118406E-2</v>
      </c>
      <c r="AW51" s="129">
        <f t="shared" si="109"/>
        <v>6.5719776871513619E-2</v>
      </c>
      <c r="AX51" s="126">
        <f t="shared" si="109"/>
        <v>7.8388278388278387E-2</v>
      </c>
      <c r="AY51" s="127">
        <f t="shared" si="109"/>
        <v>6.3673168936326838E-2</v>
      </c>
      <c r="AZ51" s="128">
        <f t="shared" si="109"/>
        <v>6.4009911212058637E-2</v>
      </c>
      <c r="BA51" s="129">
        <f t="shared" si="109"/>
        <v>6.6524888682129329E-2</v>
      </c>
      <c r="BB51" s="126">
        <f t="shared" si="109"/>
        <v>5.9057786815793933E-2</v>
      </c>
      <c r="BC51" s="127">
        <f t="shared" si="109"/>
        <v>5.3425690967697691E-2</v>
      </c>
      <c r="BD51" s="128">
        <f t="shared" si="109"/>
        <v>5.5966655037549808E-2</v>
      </c>
      <c r="BE51" s="126">
        <f t="shared" si="109"/>
        <v>7.2634590153356424E-2</v>
      </c>
      <c r="BF51" s="132">
        <f t="shared" ref="BF51" si="110">AB51/AB64</f>
        <v>6.4744126082894093E-2</v>
      </c>
      <c r="BG51" s="133">
        <f t="shared" ref="BG51" si="111">AC51/AC64</f>
        <v>5.9071248230374282E-2</v>
      </c>
    </row>
    <row r="52" spans="1:59">
      <c r="A52" s="143" t="s">
        <v>30</v>
      </c>
      <c r="B52" s="200">
        <v>2447</v>
      </c>
      <c r="C52" s="194">
        <v>2414</v>
      </c>
      <c r="D52" s="195">
        <v>1449</v>
      </c>
      <c r="E52" s="196">
        <v>1129</v>
      </c>
      <c r="F52" s="193">
        <v>1167</v>
      </c>
      <c r="G52" s="197">
        <v>453</v>
      </c>
      <c r="H52" s="195">
        <v>1783</v>
      </c>
      <c r="I52" s="196">
        <v>3303</v>
      </c>
      <c r="J52" s="193">
        <v>590</v>
      </c>
      <c r="K52" s="194">
        <v>443</v>
      </c>
      <c r="L52" s="195">
        <v>1133</v>
      </c>
      <c r="M52" s="193">
        <v>1248</v>
      </c>
      <c r="N52" s="198">
        <v>2010</v>
      </c>
      <c r="O52" s="201">
        <v>2225</v>
      </c>
      <c r="P52" s="193">
        <v>1092</v>
      </c>
      <c r="Q52" s="194">
        <v>1250</v>
      </c>
      <c r="R52" s="195">
        <v>1300</v>
      </c>
      <c r="S52" s="196">
        <v>1370</v>
      </c>
      <c r="T52" s="193">
        <v>936</v>
      </c>
      <c r="U52" s="197">
        <v>467</v>
      </c>
      <c r="V52" s="195">
        <v>2458</v>
      </c>
      <c r="W52" s="202">
        <v>1496</v>
      </c>
      <c r="X52" s="193">
        <v>1956</v>
      </c>
      <c r="Y52" s="197">
        <v>547</v>
      </c>
      <c r="Z52" s="195">
        <v>3521</v>
      </c>
      <c r="AA52" s="193">
        <v>3287</v>
      </c>
      <c r="AB52" s="169">
        <f t="shared" si="50"/>
        <v>21842</v>
      </c>
      <c r="AC52" s="170">
        <f t="shared" si="51"/>
        <v>19632</v>
      </c>
      <c r="AE52" s="143" t="s">
        <v>30</v>
      </c>
      <c r="AF52" s="126">
        <f t="shared" ref="AF52:BE52" si="112">B52/B64</f>
        <v>4.6618403505429604E-2</v>
      </c>
      <c r="AG52" s="127">
        <f t="shared" si="112"/>
        <v>6.9351873132613193E-2</v>
      </c>
      <c r="AH52" s="128">
        <f t="shared" si="112"/>
        <v>6.171998125825276E-2</v>
      </c>
      <c r="AI52" s="129">
        <f t="shared" si="112"/>
        <v>6.0597928184209116E-2</v>
      </c>
      <c r="AJ52" s="126">
        <f t="shared" si="112"/>
        <v>8.0560541212204892E-2</v>
      </c>
      <c r="AK52" s="127">
        <f t="shared" si="112"/>
        <v>6.0683188211654387E-2</v>
      </c>
      <c r="AL52" s="128">
        <f t="shared" si="112"/>
        <v>6.6000370164723307E-2</v>
      </c>
      <c r="AM52" s="129">
        <f t="shared" si="112"/>
        <v>8.2428689076888523E-2</v>
      </c>
      <c r="AN52" s="126">
        <f t="shared" si="112"/>
        <v>8.7498146225715556E-2</v>
      </c>
      <c r="AO52" s="127">
        <f t="shared" si="112"/>
        <v>5.8551414221517314E-2</v>
      </c>
      <c r="AP52" s="128">
        <f t="shared" si="112"/>
        <v>9.6953619715899372E-2</v>
      </c>
      <c r="AQ52" s="126">
        <f t="shared" si="112"/>
        <v>5.7759059564030178E-2</v>
      </c>
      <c r="AR52" s="130">
        <f t="shared" si="112"/>
        <v>8.1323838808868745E-2</v>
      </c>
      <c r="AS52" s="131">
        <f t="shared" si="112"/>
        <v>6.4785697647332871E-2</v>
      </c>
      <c r="AT52" s="126">
        <f t="shared" si="112"/>
        <v>6.5166795965865013E-2</v>
      </c>
      <c r="AU52" s="127">
        <f t="shared" si="112"/>
        <v>6.6841345382599865E-2</v>
      </c>
      <c r="AV52" s="128">
        <f t="shared" si="112"/>
        <v>6.7277337887491587E-2</v>
      </c>
      <c r="AW52" s="129">
        <f t="shared" si="112"/>
        <v>6.42197534336474E-2</v>
      </c>
      <c r="AX52" s="126">
        <f t="shared" si="112"/>
        <v>0.11428571428571428</v>
      </c>
      <c r="AY52" s="127">
        <f t="shared" si="112"/>
        <v>4.297018770702981E-2</v>
      </c>
      <c r="AZ52" s="128">
        <f t="shared" si="112"/>
        <v>0.10150733016725171</v>
      </c>
      <c r="BA52" s="129">
        <f t="shared" si="112"/>
        <v>4.9710905828404331E-2</v>
      </c>
      <c r="BB52" s="126">
        <f t="shared" si="112"/>
        <v>8.2867310625317742E-2</v>
      </c>
      <c r="BC52" s="127">
        <f t="shared" si="112"/>
        <v>3.7514573760373086E-2</v>
      </c>
      <c r="BD52" s="128">
        <f t="shared" si="112"/>
        <v>6.4651769155909727E-2</v>
      </c>
      <c r="BE52" s="126">
        <f t="shared" si="112"/>
        <v>7.0698814875357577E-2</v>
      </c>
      <c r="BF52" s="132">
        <f t="shared" ref="BF52" si="113">AB52/AB64</f>
        <v>7.1108824956130787E-2</v>
      </c>
      <c r="BG52" s="133">
        <f t="shared" ref="BG52" si="114">AC52/AC64</f>
        <v>6.4039248178182559E-2</v>
      </c>
    </row>
    <row r="53" spans="1:59">
      <c r="A53" s="134" t="s">
        <v>31</v>
      </c>
      <c r="B53" s="203">
        <v>2400</v>
      </c>
      <c r="C53" s="187">
        <v>3556</v>
      </c>
      <c r="D53" s="188">
        <v>1726</v>
      </c>
      <c r="E53" s="189">
        <v>1399</v>
      </c>
      <c r="F53" s="186">
        <v>1090</v>
      </c>
      <c r="G53" s="190">
        <v>448</v>
      </c>
      <c r="H53" s="188">
        <v>2290</v>
      </c>
      <c r="I53" s="189">
        <v>2993</v>
      </c>
      <c r="J53" s="186">
        <v>689</v>
      </c>
      <c r="K53" s="187">
        <v>317</v>
      </c>
      <c r="L53" s="188">
        <v>1218</v>
      </c>
      <c r="M53" s="186">
        <v>1047</v>
      </c>
      <c r="N53" s="191">
        <v>1694</v>
      </c>
      <c r="O53" s="204">
        <v>1725</v>
      </c>
      <c r="P53" s="186">
        <v>898</v>
      </c>
      <c r="Q53" s="187">
        <v>982</v>
      </c>
      <c r="R53" s="188">
        <v>1054</v>
      </c>
      <c r="S53" s="189">
        <v>1615</v>
      </c>
      <c r="T53" s="186">
        <v>539</v>
      </c>
      <c r="U53" s="190">
        <v>354</v>
      </c>
      <c r="V53" s="188">
        <v>1061</v>
      </c>
      <c r="W53" s="205">
        <v>1640</v>
      </c>
      <c r="X53" s="186">
        <v>1901</v>
      </c>
      <c r="Y53" s="190">
        <v>559</v>
      </c>
      <c r="Z53" s="188">
        <v>3967</v>
      </c>
      <c r="AA53" s="186">
        <v>3421</v>
      </c>
      <c r="AB53" s="169">
        <f t="shared" si="50"/>
        <v>20527</v>
      </c>
      <c r="AC53" s="170">
        <f t="shared" si="51"/>
        <v>20056</v>
      </c>
      <c r="AE53" s="134" t="s">
        <v>31</v>
      </c>
      <c r="AF53" s="126">
        <f t="shared" ref="AF53:BE53" si="115">B53/B64</f>
        <v>4.5722994856163081E-2</v>
      </c>
      <c r="AG53" s="127">
        <f t="shared" si="115"/>
        <v>0.10216042289128936</v>
      </c>
      <c r="AH53" s="128">
        <f t="shared" si="115"/>
        <v>7.3518763044682023E-2</v>
      </c>
      <c r="AI53" s="129">
        <f t="shared" si="115"/>
        <v>7.5089903923568249E-2</v>
      </c>
      <c r="AJ53" s="126">
        <f t="shared" si="115"/>
        <v>7.5245064199917167E-2</v>
      </c>
      <c r="AK53" s="127">
        <f t="shared" si="115"/>
        <v>6.0013395847287342E-2</v>
      </c>
      <c r="AL53" s="128">
        <f t="shared" si="115"/>
        <v>8.4767721636128071E-2</v>
      </c>
      <c r="AM53" s="129">
        <f t="shared" si="115"/>
        <v>7.4692420952808758E-2</v>
      </c>
      <c r="AN53" s="126">
        <f t="shared" si="115"/>
        <v>0.10218003855850512</v>
      </c>
      <c r="AO53" s="127">
        <f t="shared" si="115"/>
        <v>4.1897964578376946E-2</v>
      </c>
      <c r="AP53" s="128">
        <f t="shared" si="115"/>
        <v>0.10422728050658908</v>
      </c>
      <c r="AQ53" s="126">
        <f t="shared" si="115"/>
        <v>4.8456518720784929E-2</v>
      </c>
      <c r="AR53" s="130">
        <f t="shared" si="115"/>
        <v>6.8538598478718238E-2</v>
      </c>
      <c r="AS53" s="131">
        <f t="shared" si="115"/>
        <v>5.0227113906359186E-2</v>
      </c>
      <c r="AT53" s="126">
        <f t="shared" si="115"/>
        <v>5.3589544667899981E-2</v>
      </c>
      <c r="AU53" s="127">
        <f t="shared" si="115"/>
        <v>5.2510560932570449E-2</v>
      </c>
      <c r="AV53" s="128">
        <f t="shared" si="115"/>
        <v>5.4546395487243181E-2</v>
      </c>
      <c r="AW53" s="129">
        <f t="shared" si="115"/>
        <v>7.5704307879810626E-2</v>
      </c>
      <c r="AX53" s="126">
        <f t="shared" si="115"/>
        <v>6.5811965811965814E-2</v>
      </c>
      <c r="AY53" s="127">
        <f t="shared" si="115"/>
        <v>3.2572690467427307E-2</v>
      </c>
      <c r="AZ53" s="128">
        <f t="shared" si="115"/>
        <v>4.3815816642576916E-2</v>
      </c>
      <c r="BA53" s="129">
        <f t="shared" si="115"/>
        <v>5.4495912806539509E-2</v>
      </c>
      <c r="BB53" s="126">
        <f t="shared" si="115"/>
        <v>8.0537197085239792E-2</v>
      </c>
      <c r="BC53" s="127">
        <f t="shared" si="115"/>
        <v>3.8337562581441602E-2</v>
      </c>
      <c r="BD53" s="128">
        <f t="shared" si="115"/>
        <v>7.2841115660748051E-2</v>
      </c>
      <c r="BE53" s="126">
        <f t="shared" si="115"/>
        <v>7.3580969178155847E-2</v>
      </c>
      <c r="BF53" s="132">
        <f t="shared" ref="BF53" si="116">AB53/AB64</f>
        <v>6.6827710368761867E-2</v>
      </c>
      <c r="BG53" s="133">
        <f t="shared" ref="BG53" si="117">AC53/AC64</f>
        <v>6.5422328925307111E-2</v>
      </c>
    </row>
    <row r="54" spans="1:59">
      <c r="A54" s="143" t="s">
        <v>32</v>
      </c>
      <c r="B54" s="200">
        <v>2591</v>
      </c>
      <c r="C54" s="194">
        <v>2986</v>
      </c>
      <c r="D54" s="195">
        <v>1653</v>
      </c>
      <c r="E54" s="196">
        <v>1321</v>
      </c>
      <c r="F54" s="193">
        <v>928</v>
      </c>
      <c r="G54" s="197">
        <v>430</v>
      </c>
      <c r="H54" s="195">
        <v>2337</v>
      </c>
      <c r="I54" s="196">
        <v>3023</v>
      </c>
      <c r="J54" s="193">
        <v>730</v>
      </c>
      <c r="K54" s="194">
        <v>242</v>
      </c>
      <c r="L54" s="195">
        <v>1372</v>
      </c>
      <c r="M54" s="193">
        <v>985</v>
      </c>
      <c r="N54" s="198">
        <v>1975</v>
      </c>
      <c r="O54" s="201">
        <v>2072</v>
      </c>
      <c r="P54" s="193">
        <v>1338</v>
      </c>
      <c r="Q54" s="194">
        <v>1390</v>
      </c>
      <c r="R54" s="195">
        <v>1302</v>
      </c>
      <c r="S54" s="196">
        <v>1693</v>
      </c>
      <c r="T54" s="193">
        <v>656</v>
      </c>
      <c r="U54" s="197">
        <v>408</v>
      </c>
      <c r="V54" s="195">
        <v>1204</v>
      </c>
      <c r="W54" s="202">
        <v>1520</v>
      </c>
      <c r="X54" s="193">
        <v>2396</v>
      </c>
      <c r="Y54" s="197">
        <v>680</v>
      </c>
      <c r="Z54" s="195">
        <v>4223</v>
      </c>
      <c r="AA54" s="193">
        <v>4350</v>
      </c>
      <c r="AB54" s="169">
        <f t="shared" si="50"/>
        <v>22705</v>
      </c>
      <c r="AC54" s="170">
        <f t="shared" si="51"/>
        <v>21100</v>
      </c>
      <c r="AE54" s="143" t="s">
        <v>32</v>
      </c>
      <c r="AF54" s="126">
        <f t="shared" ref="AF54:BE54" si="118">B54/B64</f>
        <v>4.9361783196799389E-2</v>
      </c>
      <c r="AG54" s="127">
        <f t="shared" si="118"/>
        <v>8.5784877039760968E-2</v>
      </c>
      <c r="AH54" s="128">
        <f t="shared" si="118"/>
        <v>7.0409336797716909E-2</v>
      </c>
      <c r="AI54" s="129">
        <f t="shared" si="118"/>
        <v>7.0903333154420059E-2</v>
      </c>
      <c r="AJ54" s="126">
        <f t="shared" si="118"/>
        <v>6.4061852823415713E-2</v>
      </c>
      <c r="AK54" s="127">
        <f t="shared" si="118"/>
        <v>5.7602143335565972E-2</v>
      </c>
      <c r="AL54" s="128">
        <f t="shared" si="118"/>
        <v>8.6507495835646861E-2</v>
      </c>
      <c r="AM54" s="129">
        <f t="shared" si="118"/>
        <v>7.5441092061590678E-2</v>
      </c>
      <c r="AN54" s="126">
        <f t="shared" si="118"/>
        <v>0.10826041821147857</v>
      </c>
      <c r="AO54" s="127">
        <f t="shared" si="118"/>
        <v>3.1985196933650539E-2</v>
      </c>
      <c r="AP54" s="128">
        <f t="shared" si="118"/>
        <v>0.11740544240972103</v>
      </c>
      <c r="AQ54" s="126">
        <f t="shared" si="118"/>
        <v>4.5587078261674456E-2</v>
      </c>
      <c r="AR54" s="130">
        <f t="shared" si="118"/>
        <v>7.9907752063440682E-2</v>
      </c>
      <c r="AS54" s="131">
        <f t="shared" si="118"/>
        <v>6.0330771022594924E-2</v>
      </c>
      <c r="AT54" s="126">
        <f t="shared" si="118"/>
        <v>7.9847228024109332E-2</v>
      </c>
      <c r="AU54" s="127">
        <f t="shared" si="118"/>
        <v>7.432757606545104E-2</v>
      </c>
      <c r="AV54" s="128">
        <f t="shared" si="118"/>
        <v>6.7380841484241574E-2</v>
      </c>
      <c r="AW54" s="129">
        <f t="shared" si="118"/>
        <v>7.9360615009609531E-2</v>
      </c>
      <c r="AX54" s="126">
        <f t="shared" si="118"/>
        <v>8.0097680097680105E-2</v>
      </c>
      <c r="AY54" s="127">
        <f t="shared" si="118"/>
        <v>3.7541405962458592E-2</v>
      </c>
      <c r="AZ54" s="128">
        <f t="shared" si="118"/>
        <v>4.9721247160850711E-2</v>
      </c>
      <c r="BA54" s="129">
        <f t="shared" si="118"/>
        <v>5.0508406991426863E-2</v>
      </c>
      <c r="BB54" s="126">
        <f t="shared" si="118"/>
        <v>0.10150821894594136</v>
      </c>
      <c r="BC54" s="127">
        <f t="shared" si="118"/>
        <v>4.6636033193882452E-2</v>
      </c>
      <c r="BD54" s="128">
        <f t="shared" si="118"/>
        <v>7.7541727107471398E-2</v>
      </c>
      <c r="BE54" s="126">
        <f t="shared" si="118"/>
        <v>9.3562471769943867E-2</v>
      </c>
      <c r="BF54" s="132">
        <f t="shared" ref="BF54" si="119">AB54/AB64</f>
        <v>7.3918408141605593E-2</v>
      </c>
      <c r="BG54" s="133">
        <f t="shared" ref="BG54" si="120">AC54/AC64</f>
        <v>6.8827839066811933E-2</v>
      </c>
    </row>
    <row r="55" spans="1:59">
      <c r="A55" s="134" t="s">
        <v>33</v>
      </c>
      <c r="B55" s="203">
        <v>2609</v>
      </c>
      <c r="C55" s="187">
        <v>3746</v>
      </c>
      <c r="D55" s="188">
        <v>1369</v>
      </c>
      <c r="E55" s="189">
        <v>1664</v>
      </c>
      <c r="F55" s="186">
        <v>728</v>
      </c>
      <c r="G55" s="190">
        <v>512</v>
      </c>
      <c r="H55" s="188">
        <v>2314</v>
      </c>
      <c r="I55" s="189">
        <v>4051</v>
      </c>
      <c r="J55" s="186">
        <v>587</v>
      </c>
      <c r="K55" s="187">
        <v>241</v>
      </c>
      <c r="L55" s="188">
        <v>1439</v>
      </c>
      <c r="M55" s="186">
        <v>943</v>
      </c>
      <c r="N55" s="191">
        <v>2047</v>
      </c>
      <c r="O55" s="204">
        <v>2020</v>
      </c>
      <c r="P55" s="186">
        <v>1063</v>
      </c>
      <c r="Q55" s="187">
        <v>1170</v>
      </c>
      <c r="R55" s="188">
        <v>1152</v>
      </c>
      <c r="S55" s="189">
        <v>1495</v>
      </c>
      <c r="T55" s="186">
        <v>895</v>
      </c>
      <c r="U55" s="190">
        <v>410</v>
      </c>
      <c r="V55" s="188">
        <v>2363</v>
      </c>
      <c r="W55" s="205">
        <v>1505</v>
      </c>
      <c r="X55" s="186">
        <v>1997</v>
      </c>
      <c r="Y55" s="190">
        <v>777</v>
      </c>
      <c r="Z55" s="188">
        <v>3348</v>
      </c>
      <c r="AA55" s="186">
        <v>4536</v>
      </c>
      <c r="AB55" s="169">
        <f t="shared" si="50"/>
        <v>21911</v>
      </c>
      <c r="AC55" s="170">
        <f t="shared" si="51"/>
        <v>23070</v>
      </c>
      <c r="AE55" s="134" t="s">
        <v>33</v>
      </c>
      <c r="AF55" s="126">
        <f t="shared" ref="AF55:BE55" si="121">B55/B64</f>
        <v>4.9704705658220612E-2</v>
      </c>
      <c r="AG55" s="127">
        <f t="shared" si="121"/>
        <v>0.10761893817513216</v>
      </c>
      <c r="AH55" s="128">
        <f t="shared" si="121"/>
        <v>5.8312390850619754E-2</v>
      </c>
      <c r="AI55" s="129">
        <f t="shared" si="121"/>
        <v>8.931350974182814E-2</v>
      </c>
      <c r="AJ55" s="126">
        <f t="shared" si="121"/>
        <v>5.0255419025265771E-2</v>
      </c>
      <c r="AK55" s="127">
        <f t="shared" si="121"/>
        <v>6.8586738111185527E-2</v>
      </c>
      <c r="AL55" s="128">
        <f t="shared" si="121"/>
        <v>8.5656116972052568E-2</v>
      </c>
      <c r="AM55" s="129">
        <f t="shared" si="121"/>
        <v>0.1010955553891842</v>
      </c>
      <c r="AN55" s="126">
        <f t="shared" si="121"/>
        <v>8.7053240397449203E-2</v>
      </c>
      <c r="AO55" s="127">
        <f t="shared" si="121"/>
        <v>3.1853026698387521E-2</v>
      </c>
      <c r="AP55" s="128">
        <f t="shared" si="121"/>
        <v>0.12313879856238234</v>
      </c>
      <c r="AQ55" s="126">
        <f t="shared" si="121"/>
        <v>4.3643263757115747E-2</v>
      </c>
      <c r="AR55" s="130">
        <f t="shared" si="121"/>
        <v>8.2820844796892695E-2</v>
      </c>
      <c r="AS55" s="131">
        <f t="shared" si="121"/>
        <v>5.8816678313533662E-2</v>
      </c>
      <c r="AT55" s="126">
        <f t="shared" si="121"/>
        <v>6.3436175926478489E-2</v>
      </c>
      <c r="AU55" s="127">
        <f t="shared" si="121"/>
        <v>6.2563499278113471E-2</v>
      </c>
      <c r="AV55" s="128">
        <f t="shared" si="121"/>
        <v>5.961807172799255E-2</v>
      </c>
      <c r="AW55" s="129">
        <f t="shared" si="121"/>
        <v>7.0079219987812316E-2</v>
      </c>
      <c r="AX55" s="126">
        <f t="shared" si="121"/>
        <v>0.10927960927960928</v>
      </c>
      <c r="AY55" s="127">
        <f t="shared" si="121"/>
        <v>3.7725432462274569E-2</v>
      </c>
      <c r="AZ55" s="128">
        <f t="shared" si="121"/>
        <v>9.7584142060706175E-2</v>
      </c>
      <c r="BA55" s="129">
        <f t="shared" si="121"/>
        <v>5.0009968764537782E-2</v>
      </c>
      <c r="BB55" s="126">
        <f t="shared" si="121"/>
        <v>8.4604304355194032E-2</v>
      </c>
      <c r="BC55" s="127">
        <f t="shared" si="121"/>
        <v>5.3288526164186271E-2</v>
      </c>
      <c r="BD55" s="128">
        <f t="shared" si="121"/>
        <v>6.1475184076678721E-2</v>
      </c>
      <c r="BE55" s="126">
        <f t="shared" si="121"/>
        <v>9.7563074011141462E-2</v>
      </c>
      <c r="BF55" s="132">
        <f t="shared" ref="BF55" si="122">AB55/AB64</f>
        <v>7.1333461386950903E-2</v>
      </c>
      <c r="BG55" s="133">
        <f t="shared" ref="BG55" si="123">AC55/AC64</f>
        <v>7.5253945368310482E-2</v>
      </c>
    </row>
    <row r="56" spans="1:59">
      <c r="A56" s="143" t="s">
        <v>34</v>
      </c>
      <c r="B56" s="200">
        <v>2487</v>
      </c>
      <c r="C56" s="194">
        <v>3760</v>
      </c>
      <c r="D56" s="195">
        <v>961</v>
      </c>
      <c r="E56" s="196">
        <v>1492</v>
      </c>
      <c r="F56" s="193">
        <v>545</v>
      </c>
      <c r="G56" s="197">
        <v>440</v>
      </c>
      <c r="H56" s="195">
        <v>1904</v>
      </c>
      <c r="I56" s="196">
        <v>3447</v>
      </c>
      <c r="J56" s="193">
        <v>339</v>
      </c>
      <c r="K56" s="194">
        <v>180</v>
      </c>
      <c r="L56" s="195">
        <v>1027</v>
      </c>
      <c r="M56" s="193">
        <v>868</v>
      </c>
      <c r="N56" s="198">
        <v>1806</v>
      </c>
      <c r="O56" s="201">
        <v>1845</v>
      </c>
      <c r="P56" s="193">
        <v>1151</v>
      </c>
      <c r="Q56" s="194">
        <v>1356</v>
      </c>
      <c r="R56" s="195">
        <v>1123</v>
      </c>
      <c r="S56" s="196">
        <v>1600</v>
      </c>
      <c r="T56" s="193">
        <v>687</v>
      </c>
      <c r="U56" s="197">
        <v>436</v>
      </c>
      <c r="V56" s="195">
        <v>2609</v>
      </c>
      <c r="W56" s="202">
        <v>1663</v>
      </c>
      <c r="X56" s="193">
        <v>2210</v>
      </c>
      <c r="Y56" s="197">
        <v>698</v>
      </c>
      <c r="Z56" s="195">
        <v>3057</v>
      </c>
      <c r="AA56" s="193">
        <v>4061</v>
      </c>
      <c r="AB56" s="169">
        <f t="shared" si="50"/>
        <v>19906</v>
      </c>
      <c r="AC56" s="170">
        <f t="shared" si="51"/>
        <v>21846</v>
      </c>
      <c r="AE56" s="143" t="s">
        <v>34</v>
      </c>
      <c r="AF56" s="126">
        <f t="shared" ref="AF56:BE56" si="124">B56/B64</f>
        <v>4.7380453419698987E-2</v>
      </c>
      <c r="AG56" s="127">
        <f t="shared" si="124"/>
        <v>0.10802114456446794</v>
      </c>
      <c r="AH56" s="128">
        <f t="shared" si="124"/>
        <v>4.0933679771691441E-2</v>
      </c>
      <c r="AI56" s="129">
        <f t="shared" si="124"/>
        <v>8.0081584456014168E-2</v>
      </c>
      <c r="AJ56" s="126">
        <f t="shared" si="124"/>
        <v>3.7622532099958583E-2</v>
      </c>
      <c r="AK56" s="127">
        <f t="shared" si="124"/>
        <v>5.8941728064300064E-2</v>
      </c>
      <c r="AL56" s="128">
        <f t="shared" si="124"/>
        <v>7.0479363316675925E-2</v>
      </c>
      <c r="AM56" s="129">
        <f t="shared" si="124"/>
        <v>8.6022310399041707E-2</v>
      </c>
      <c r="AN56" s="126">
        <f t="shared" si="124"/>
        <v>5.0274358594097582E-2</v>
      </c>
      <c r="AO56" s="127">
        <f t="shared" si="124"/>
        <v>2.3790642347343377E-2</v>
      </c>
      <c r="AP56" s="128">
        <f t="shared" si="124"/>
        <v>8.7882936847509835E-2</v>
      </c>
      <c r="AQ56" s="126">
        <f t="shared" si="124"/>
        <v>4.0172166427546625E-2</v>
      </c>
      <c r="AR56" s="130">
        <f t="shared" si="124"/>
        <v>7.3070076064088038E-2</v>
      </c>
      <c r="AS56" s="131">
        <f t="shared" si="124"/>
        <v>5.3721174004192872E-2</v>
      </c>
      <c r="AT56" s="126">
        <f t="shared" si="124"/>
        <v>6.8687712597720357E-2</v>
      </c>
      <c r="AU56" s="127">
        <f t="shared" si="124"/>
        <v>7.2509491471044324E-2</v>
      </c>
      <c r="AV56" s="128">
        <f t="shared" si="124"/>
        <v>5.8117269575117737E-2</v>
      </c>
      <c r="AW56" s="129">
        <f t="shared" si="124"/>
        <v>7.5001171893310833E-2</v>
      </c>
      <c r="AX56" s="126">
        <f t="shared" si="124"/>
        <v>8.3882783882783876E-2</v>
      </c>
      <c r="AY56" s="127">
        <f t="shared" si="124"/>
        <v>4.0117776959882223E-2</v>
      </c>
      <c r="AZ56" s="128">
        <f t="shared" si="124"/>
        <v>0.10774313442081354</v>
      </c>
      <c r="BA56" s="129">
        <f t="shared" si="124"/>
        <v>5.5260184754436101E-2</v>
      </c>
      <c r="BB56" s="126">
        <f t="shared" si="124"/>
        <v>9.3628198610405014E-2</v>
      </c>
      <c r="BC56" s="127">
        <f t="shared" si="124"/>
        <v>4.7870516425485218E-2</v>
      </c>
      <c r="BD56" s="128">
        <f t="shared" si="124"/>
        <v>5.6131910908723673E-2</v>
      </c>
      <c r="BE56" s="126">
        <f t="shared" si="124"/>
        <v>8.7346482266147593E-2</v>
      </c>
      <c r="BF56" s="132">
        <f t="shared" ref="BF56" si="125">AB56/AB64</f>
        <v>6.4805982491380795E-2</v>
      </c>
      <c r="BG56" s="133">
        <f t="shared" ref="BG56" si="126">AC56/AC64</f>
        <v>7.126127830585656E-2</v>
      </c>
    </row>
    <row r="57" spans="1:59">
      <c r="A57" s="134" t="s">
        <v>35</v>
      </c>
      <c r="B57" s="203">
        <v>2101</v>
      </c>
      <c r="C57" s="187">
        <v>3577</v>
      </c>
      <c r="D57" s="188">
        <v>688</v>
      </c>
      <c r="E57" s="189">
        <v>1628</v>
      </c>
      <c r="F57" s="186">
        <v>379</v>
      </c>
      <c r="G57" s="190">
        <v>434</v>
      </c>
      <c r="H57" s="188">
        <v>1414</v>
      </c>
      <c r="I57" s="189">
        <v>3101</v>
      </c>
      <c r="J57" s="186">
        <v>242</v>
      </c>
      <c r="K57" s="187">
        <v>186</v>
      </c>
      <c r="L57" s="188">
        <v>720</v>
      </c>
      <c r="M57" s="186">
        <v>812</v>
      </c>
      <c r="N57" s="191">
        <v>1280</v>
      </c>
      <c r="O57" s="204">
        <v>1845</v>
      </c>
      <c r="P57" s="186">
        <v>726</v>
      </c>
      <c r="Q57" s="187">
        <v>1359</v>
      </c>
      <c r="R57" s="188">
        <v>873</v>
      </c>
      <c r="S57" s="189">
        <v>1217</v>
      </c>
      <c r="T57" s="186">
        <v>452</v>
      </c>
      <c r="U57" s="190">
        <v>413</v>
      </c>
      <c r="V57" s="188">
        <v>2675</v>
      </c>
      <c r="W57" s="205">
        <v>1141</v>
      </c>
      <c r="X57" s="186">
        <v>1437</v>
      </c>
      <c r="Y57" s="190">
        <v>728</v>
      </c>
      <c r="Z57" s="188">
        <v>2488</v>
      </c>
      <c r="AA57" s="186">
        <v>4142</v>
      </c>
      <c r="AB57" s="169">
        <f t="shared" si="50"/>
        <v>15475</v>
      </c>
      <c r="AC57" s="170">
        <f t="shared" si="51"/>
        <v>20583</v>
      </c>
      <c r="AE57" s="134" t="s">
        <v>35</v>
      </c>
      <c r="AF57" s="126">
        <f t="shared" ref="AF57:BE57" si="127">B57/B64</f>
        <v>4.0026671746999427E-2</v>
      </c>
      <c r="AG57" s="127">
        <f t="shared" si="127"/>
        <v>0.10276373247529304</v>
      </c>
      <c r="AH57" s="128">
        <f t="shared" si="127"/>
        <v>2.9305277505643823E-2</v>
      </c>
      <c r="AI57" s="129">
        <f t="shared" si="127"/>
        <v>8.7381246309913591E-2</v>
      </c>
      <c r="AJ57" s="126">
        <f t="shared" si="127"/>
        <v>2.6163192047494132E-2</v>
      </c>
      <c r="AK57" s="127">
        <f t="shared" si="127"/>
        <v>5.8137977227059615E-2</v>
      </c>
      <c r="AL57" s="128">
        <f t="shared" si="127"/>
        <v>5.2341291874884323E-2</v>
      </c>
      <c r="AM57" s="129">
        <f t="shared" si="127"/>
        <v>7.7387636944423646E-2</v>
      </c>
      <c r="AN57" s="126">
        <f t="shared" si="127"/>
        <v>3.588907014681892E-2</v>
      </c>
      <c r="AO57" s="127">
        <f t="shared" si="127"/>
        <v>2.458366375892149E-2</v>
      </c>
      <c r="AP57" s="128">
        <f t="shared" si="127"/>
        <v>6.1612185521136405E-2</v>
      </c>
      <c r="AQ57" s="126">
        <f t="shared" si="127"/>
        <v>3.7580413754801686E-2</v>
      </c>
      <c r="AR57" s="130">
        <f t="shared" si="127"/>
        <v>5.1788315261369157E-2</v>
      </c>
      <c r="AS57" s="131">
        <f t="shared" si="127"/>
        <v>5.3721174004192872E-2</v>
      </c>
      <c r="AT57" s="126">
        <f t="shared" si="127"/>
        <v>4.3325177537745417E-2</v>
      </c>
      <c r="AU57" s="127">
        <f t="shared" si="127"/>
        <v>7.2669910699962564E-2</v>
      </c>
      <c r="AV57" s="128">
        <f t="shared" si="127"/>
        <v>4.5179319981369349E-2</v>
      </c>
      <c r="AW57" s="129">
        <f t="shared" si="127"/>
        <v>5.7047766371349555E-2</v>
      </c>
      <c r="AX57" s="126">
        <f t="shared" si="127"/>
        <v>5.5189255189255187E-2</v>
      </c>
      <c r="AY57" s="127">
        <f t="shared" si="127"/>
        <v>3.8001472211998524E-2</v>
      </c>
      <c r="AZ57" s="128">
        <f t="shared" si="127"/>
        <v>0.11046871773693992</v>
      </c>
      <c r="BA57" s="129">
        <f t="shared" si="127"/>
        <v>3.7914534458696088E-2</v>
      </c>
      <c r="BB57" s="126">
        <f t="shared" si="127"/>
        <v>6.0879511947127603E-2</v>
      </c>
      <c r="BC57" s="127">
        <f t="shared" si="127"/>
        <v>4.9927988478156507E-2</v>
      </c>
      <c r="BD57" s="128">
        <f t="shared" si="127"/>
        <v>4.5684067497842491E-2</v>
      </c>
      <c r="BE57" s="126">
        <f t="shared" si="127"/>
        <v>8.9088680016346553E-2</v>
      </c>
      <c r="BF57" s="132">
        <f t="shared" ref="BF57" si="128">AB57/AB64</f>
        <v>5.03804169121932E-2</v>
      </c>
      <c r="BG57" s="133">
        <f t="shared" ref="BG57" si="129">AC57/AC64</f>
        <v>6.7141393910530339E-2</v>
      </c>
    </row>
    <row r="58" spans="1:59">
      <c r="A58" s="143" t="s">
        <v>36</v>
      </c>
      <c r="B58" s="200">
        <v>314</v>
      </c>
      <c r="C58" s="194">
        <v>2070</v>
      </c>
      <c r="D58" s="195">
        <v>128</v>
      </c>
      <c r="E58" s="196">
        <v>852</v>
      </c>
      <c r="F58" s="193">
        <v>101</v>
      </c>
      <c r="G58" s="197">
        <v>355</v>
      </c>
      <c r="H58" s="195">
        <v>533</v>
      </c>
      <c r="I58" s="196">
        <v>2336</v>
      </c>
      <c r="J58" s="193">
        <v>129</v>
      </c>
      <c r="K58" s="194">
        <v>125</v>
      </c>
      <c r="L58" s="195">
        <v>415</v>
      </c>
      <c r="M58" s="193">
        <v>421</v>
      </c>
      <c r="N58" s="198">
        <v>866</v>
      </c>
      <c r="O58" s="201">
        <v>1170</v>
      </c>
      <c r="P58" s="193">
        <v>616</v>
      </c>
      <c r="Q58" s="194">
        <v>788</v>
      </c>
      <c r="R58" s="195">
        <v>576</v>
      </c>
      <c r="S58" s="196">
        <v>992</v>
      </c>
      <c r="T58" s="193">
        <v>427</v>
      </c>
      <c r="U58" s="197">
        <v>243</v>
      </c>
      <c r="V58" s="195">
        <v>2215</v>
      </c>
      <c r="W58" s="202">
        <v>1019</v>
      </c>
      <c r="X58" s="193">
        <v>994</v>
      </c>
      <c r="Y58" s="197">
        <v>719</v>
      </c>
      <c r="Z58" s="195">
        <v>1665</v>
      </c>
      <c r="AA58" s="193">
        <v>2324</v>
      </c>
      <c r="AB58" s="169">
        <f t="shared" si="50"/>
        <v>8979</v>
      </c>
      <c r="AC58" s="170">
        <f t="shared" si="51"/>
        <v>13414</v>
      </c>
      <c r="AE58" s="143" t="s">
        <v>36</v>
      </c>
      <c r="AF58" s="126">
        <f t="shared" ref="AF58:BE58" si="130">B58/B64</f>
        <v>5.9820918270146696E-3</v>
      </c>
      <c r="AG58" s="127">
        <f t="shared" si="130"/>
        <v>5.9469087566076766E-2</v>
      </c>
      <c r="AH58" s="128">
        <f t="shared" si="130"/>
        <v>5.4521446522128036E-3</v>
      </c>
      <c r="AI58" s="129">
        <f t="shared" si="130"/>
        <v>4.5730234555311042E-2</v>
      </c>
      <c r="AJ58" s="126">
        <f t="shared" si="130"/>
        <v>6.9722490680657187E-3</v>
      </c>
      <c r="AK58" s="127">
        <f t="shared" si="130"/>
        <v>4.7555257870060284E-2</v>
      </c>
      <c r="AL58" s="128">
        <f t="shared" si="130"/>
        <v>1.9729779751989637E-2</v>
      </c>
      <c r="AM58" s="129">
        <f t="shared" si="130"/>
        <v>5.8296523670484893E-2</v>
      </c>
      <c r="AN58" s="126">
        <f t="shared" si="130"/>
        <v>1.9130950615453061E-2</v>
      </c>
      <c r="AO58" s="127">
        <f t="shared" si="130"/>
        <v>1.6521279407877346E-2</v>
      </c>
      <c r="AP58" s="128">
        <f t="shared" si="130"/>
        <v>3.5512579154543901E-2</v>
      </c>
      <c r="AQ58" s="126">
        <f t="shared" si="130"/>
        <v>1.9484426343314667E-2</v>
      </c>
      <c r="AR58" s="130">
        <f t="shared" si="130"/>
        <v>3.5038032044020069E-2</v>
      </c>
      <c r="AS58" s="131">
        <f t="shared" si="130"/>
        <v>3.4067085953878404E-2</v>
      </c>
      <c r="AT58" s="126">
        <f t="shared" si="130"/>
        <v>3.6760756698693081E-2</v>
      </c>
      <c r="AU58" s="127">
        <f t="shared" si="130"/>
        <v>4.2136784129190953E-2</v>
      </c>
      <c r="AV58" s="128">
        <f t="shared" si="130"/>
        <v>2.9809035863996275E-2</v>
      </c>
      <c r="AW58" s="129">
        <f t="shared" si="130"/>
        <v>4.6500726573852715E-2</v>
      </c>
      <c r="AX58" s="126">
        <f t="shared" si="130"/>
        <v>5.2136752136752139E-2</v>
      </c>
      <c r="AY58" s="127">
        <f t="shared" si="130"/>
        <v>2.2359219727640781E-2</v>
      </c>
      <c r="AZ58" s="128">
        <f t="shared" si="130"/>
        <v>9.147222795787735E-2</v>
      </c>
      <c r="BA58" s="129">
        <f t="shared" si="130"/>
        <v>3.386057021333156E-2</v>
      </c>
      <c r="BB58" s="126">
        <f t="shared" si="130"/>
        <v>4.2111506524317915E-2</v>
      </c>
      <c r="BC58" s="127">
        <f t="shared" si="130"/>
        <v>4.931074686235512E-2</v>
      </c>
      <c r="BD58" s="128">
        <f t="shared" si="130"/>
        <v>3.0572336167165495E-2</v>
      </c>
      <c r="BE58" s="126">
        <f t="shared" si="130"/>
        <v>4.9986019400770007E-2</v>
      </c>
      <c r="BF58" s="132">
        <f t="shared" ref="BF58" si="131">AB58/AB64</f>
        <v>2.9232036410635397E-2</v>
      </c>
      <c r="BG58" s="133">
        <f t="shared" ref="BG58" si="132">AC58/AC64</f>
        <v>4.3756238542285081E-2</v>
      </c>
    </row>
    <row r="59" spans="1:59">
      <c r="A59" s="134" t="s">
        <v>37</v>
      </c>
      <c r="B59" s="203">
        <v>0</v>
      </c>
      <c r="C59" s="187">
        <v>1774</v>
      </c>
      <c r="D59" s="188">
        <v>7</v>
      </c>
      <c r="E59" s="189">
        <v>893</v>
      </c>
      <c r="F59" s="186">
        <v>5</v>
      </c>
      <c r="G59" s="190">
        <v>240</v>
      </c>
      <c r="H59" s="188">
        <v>39</v>
      </c>
      <c r="I59" s="189">
        <v>1589</v>
      </c>
      <c r="J59" s="186">
        <v>59</v>
      </c>
      <c r="K59" s="187">
        <v>92</v>
      </c>
      <c r="L59" s="188">
        <v>81</v>
      </c>
      <c r="M59" s="186">
        <v>108</v>
      </c>
      <c r="N59" s="191">
        <v>225</v>
      </c>
      <c r="O59" s="204">
        <v>416</v>
      </c>
      <c r="P59" s="186">
        <v>101</v>
      </c>
      <c r="Q59" s="187">
        <v>295</v>
      </c>
      <c r="R59" s="188">
        <v>83</v>
      </c>
      <c r="S59" s="189">
        <v>102</v>
      </c>
      <c r="T59" s="186">
        <v>43</v>
      </c>
      <c r="U59" s="190">
        <v>24</v>
      </c>
      <c r="V59" s="188">
        <v>167</v>
      </c>
      <c r="W59" s="205">
        <v>22</v>
      </c>
      <c r="X59" s="186">
        <v>87</v>
      </c>
      <c r="Y59" s="190">
        <v>30</v>
      </c>
      <c r="Z59" s="188">
        <v>29</v>
      </c>
      <c r="AA59" s="186">
        <v>145</v>
      </c>
      <c r="AB59" s="169">
        <f t="shared" si="50"/>
        <v>926</v>
      </c>
      <c r="AC59" s="170">
        <f t="shared" si="51"/>
        <v>5730</v>
      </c>
      <c r="AE59" s="134" t="s">
        <v>37</v>
      </c>
      <c r="AF59" s="126">
        <f t="shared" ref="AF59:BE59" si="133">B59/B64</f>
        <v>0</v>
      </c>
      <c r="AG59" s="127">
        <f t="shared" si="133"/>
        <v>5.0965295334405886E-2</v>
      </c>
      <c r="AH59" s="128">
        <f t="shared" si="133"/>
        <v>2.981641606678877E-4</v>
      </c>
      <c r="AI59" s="129">
        <f t="shared" si="133"/>
        <v>4.7930867908324834E-2</v>
      </c>
      <c r="AJ59" s="126">
        <f t="shared" si="133"/>
        <v>3.4516084495374847E-4</v>
      </c>
      <c r="AK59" s="127">
        <f t="shared" si="133"/>
        <v>3.2150033489618215E-2</v>
      </c>
      <c r="AL59" s="128">
        <f t="shared" si="133"/>
        <v>1.4436424208772905E-3</v>
      </c>
      <c r="AM59" s="129">
        <f t="shared" si="133"/>
        <v>3.965461306181528E-2</v>
      </c>
      <c r="AN59" s="126">
        <f t="shared" si="133"/>
        <v>8.7498146225715549E-3</v>
      </c>
      <c r="AO59" s="127">
        <f t="shared" si="133"/>
        <v>1.2159661644197727E-2</v>
      </c>
      <c r="AP59" s="128">
        <f t="shared" si="133"/>
        <v>6.9313708711278453E-3</v>
      </c>
      <c r="AQ59" s="126">
        <f t="shared" si="133"/>
        <v>4.9983801545795343E-3</v>
      </c>
      <c r="AR59" s="130">
        <f t="shared" si="133"/>
        <v>9.1034147920375473E-3</v>
      </c>
      <c r="AS59" s="131">
        <f t="shared" si="133"/>
        <v>1.21127416724901E-2</v>
      </c>
      <c r="AT59" s="126">
        <f t="shared" si="133"/>
        <v>6.0273318613116907E-3</v>
      </c>
      <c r="AU59" s="127">
        <f t="shared" si="133"/>
        <v>1.5774557510293566E-2</v>
      </c>
      <c r="AV59" s="128">
        <f t="shared" si="133"/>
        <v>4.2953992651244633E-3</v>
      </c>
      <c r="AW59" s="129">
        <f t="shared" si="133"/>
        <v>4.7813247081985658E-3</v>
      </c>
      <c r="AX59" s="126">
        <f t="shared" si="133"/>
        <v>5.2503052503052507E-3</v>
      </c>
      <c r="AY59" s="127">
        <f t="shared" si="133"/>
        <v>2.2083179977916822E-3</v>
      </c>
      <c r="AZ59" s="128">
        <f t="shared" si="133"/>
        <v>6.8965517241379309E-3</v>
      </c>
      <c r="BA59" s="129">
        <f t="shared" si="133"/>
        <v>7.3104273277065199E-4</v>
      </c>
      <c r="BB59" s="126">
        <f t="shared" si="133"/>
        <v>3.6858159633960347E-3</v>
      </c>
      <c r="BC59" s="127">
        <f t="shared" si="133"/>
        <v>2.0574720526712847E-3</v>
      </c>
      <c r="BD59" s="128">
        <f t="shared" si="133"/>
        <v>5.3249114044912874E-4</v>
      </c>
      <c r="BE59" s="126">
        <f t="shared" si="133"/>
        <v>3.118749058998129E-3</v>
      </c>
      <c r="BF59" s="132">
        <f t="shared" ref="BF59" si="134">AB59/AB64</f>
        <v>3.0146860136149212E-3</v>
      </c>
      <c r="BG59" s="133">
        <f t="shared" ref="BG59" si="135">AC59/AC64</f>
        <v>1.8691161983546558E-2</v>
      </c>
    </row>
    <row r="60" spans="1:59">
      <c r="A60" s="143" t="s">
        <v>38</v>
      </c>
      <c r="B60" s="200">
        <v>0</v>
      </c>
      <c r="C60" s="194">
        <v>1</v>
      </c>
      <c r="D60" s="195">
        <v>0</v>
      </c>
      <c r="E60" s="196">
        <v>0</v>
      </c>
      <c r="F60" s="193">
        <v>0</v>
      </c>
      <c r="G60" s="197">
        <v>0</v>
      </c>
      <c r="H60" s="195">
        <v>0</v>
      </c>
      <c r="I60" s="196">
        <v>0</v>
      </c>
      <c r="J60" s="193">
        <v>0</v>
      </c>
      <c r="K60" s="197">
        <v>0</v>
      </c>
      <c r="L60" s="195">
        <v>0</v>
      </c>
      <c r="M60" s="193">
        <v>0</v>
      </c>
      <c r="N60" s="198">
        <v>0</v>
      </c>
      <c r="O60" s="201">
        <v>0</v>
      </c>
      <c r="P60" s="193">
        <v>0</v>
      </c>
      <c r="Q60" s="197">
        <v>0</v>
      </c>
      <c r="R60" s="195">
        <v>0</v>
      </c>
      <c r="S60" s="196">
        <v>0</v>
      </c>
      <c r="T60" s="193">
        <v>0</v>
      </c>
      <c r="U60" s="197">
        <v>0</v>
      </c>
      <c r="V60" s="195">
        <v>0</v>
      </c>
      <c r="W60" s="196">
        <v>0</v>
      </c>
      <c r="X60" s="193">
        <v>0</v>
      </c>
      <c r="Y60" s="197">
        <v>0</v>
      </c>
      <c r="Z60" s="195">
        <v>0</v>
      </c>
      <c r="AA60" s="193">
        <v>0</v>
      </c>
      <c r="AB60" s="169">
        <f t="shared" si="50"/>
        <v>0</v>
      </c>
      <c r="AC60" s="170">
        <f t="shared" si="51"/>
        <v>1</v>
      </c>
      <c r="AE60" s="143" t="s">
        <v>38</v>
      </c>
      <c r="AF60" s="126">
        <f t="shared" ref="AF60:BE60" si="136">B60/B64</f>
        <v>0</v>
      </c>
      <c r="AG60" s="127">
        <f t="shared" si="136"/>
        <v>2.8729027809698919E-5</v>
      </c>
      <c r="AH60" s="128">
        <f t="shared" si="136"/>
        <v>0</v>
      </c>
      <c r="AI60" s="129">
        <f t="shared" si="136"/>
        <v>0</v>
      </c>
      <c r="AJ60" s="126">
        <f t="shared" si="136"/>
        <v>0</v>
      </c>
      <c r="AK60" s="127">
        <f t="shared" si="136"/>
        <v>0</v>
      </c>
      <c r="AL60" s="128">
        <f t="shared" si="136"/>
        <v>0</v>
      </c>
      <c r="AM60" s="129">
        <f t="shared" si="136"/>
        <v>0</v>
      </c>
      <c r="AN60" s="126">
        <f t="shared" si="136"/>
        <v>0</v>
      </c>
      <c r="AO60" s="127">
        <f t="shared" si="136"/>
        <v>0</v>
      </c>
      <c r="AP60" s="128">
        <f t="shared" si="136"/>
        <v>0</v>
      </c>
      <c r="AQ60" s="126">
        <f t="shared" si="136"/>
        <v>0</v>
      </c>
      <c r="AR60" s="130">
        <f t="shared" si="136"/>
        <v>0</v>
      </c>
      <c r="AS60" s="131">
        <f t="shared" si="136"/>
        <v>0</v>
      </c>
      <c r="AT60" s="126">
        <f t="shared" si="136"/>
        <v>0</v>
      </c>
      <c r="AU60" s="127">
        <f t="shared" si="136"/>
        <v>0</v>
      </c>
      <c r="AV60" s="128">
        <f t="shared" si="136"/>
        <v>0</v>
      </c>
      <c r="AW60" s="129">
        <f t="shared" si="136"/>
        <v>0</v>
      </c>
      <c r="AX60" s="126">
        <f t="shared" si="136"/>
        <v>0</v>
      </c>
      <c r="AY60" s="127">
        <f t="shared" si="136"/>
        <v>0</v>
      </c>
      <c r="AZ60" s="128">
        <f t="shared" si="136"/>
        <v>0</v>
      </c>
      <c r="BA60" s="129">
        <f t="shared" si="136"/>
        <v>0</v>
      </c>
      <c r="BB60" s="126">
        <f t="shared" si="136"/>
        <v>0</v>
      </c>
      <c r="BC60" s="127">
        <f t="shared" si="136"/>
        <v>0</v>
      </c>
      <c r="BD60" s="128">
        <f t="shared" si="136"/>
        <v>0</v>
      </c>
      <c r="BE60" s="126">
        <f t="shared" si="136"/>
        <v>0</v>
      </c>
      <c r="BF60" s="132">
        <f t="shared" ref="BF60" si="137">AB60/AB64</f>
        <v>0</v>
      </c>
      <c r="BG60" s="133">
        <f t="shared" ref="BG60" si="138">AC60/AC64</f>
        <v>3.2619828941617031E-6</v>
      </c>
    </row>
    <row r="61" spans="1:59">
      <c r="A61" s="134" t="s">
        <v>39</v>
      </c>
      <c r="B61" s="58"/>
      <c r="C61" s="59"/>
      <c r="D61" s="136"/>
      <c r="E61" s="137"/>
      <c r="F61" s="135"/>
      <c r="G61" s="138"/>
      <c r="H61" s="136"/>
      <c r="I61" s="137"/>
      <c r="J61" s="135"/>
      <c r="K61" s="138"/>
      <c r="L61" s="136"/>
      <c r="M61" s="135"/>
      <c r="N61" s="139"/>
      <c r="O61" s="140"/>
      <c r="P61" s="135"/>
      <c r="Q61" s="138"/>
      <c r="R61" s="136"/>
      <c r="S61" s="137"/>
      <c r="T61" s="135"/>
      <c r="U61" s="138"/>
      <c r="V61" s="136"/>
      <c r="W61" s="137"/>
      <c r="X61" s="135"/>
      <c r="Y61" s="138"/>
      <c r="Z61" s="141"/>
      <c r="AA61" s="142"/>
      <c r="AB61" s="169"/>
      <c r="AC61" s="170">
        <f t="shared" si="51"/>
        <v>0</v>
      </c>
      <c r="AE61" s="134" t="s">
        <v>39</v>
      </c>
      <c r="AF61" s="126">
        <f t="shared" ref="AF61:BE61" si="139">B61/B64</f>
        <v>0</v>
      </c>
      <c r="AG61" s="127">
        <f t="shared" si="139"/>
        <v>0</v>
      </c>
      <c r="AH61" s="128">
        <f t="shared" si="139"/>
        <v>0</v>
      </c>
      <c r="AI61" s="129">
        <f t="shared" si="139"/>
        <v>0</v>
      </c>
      <c r="AJ61" s="126">
        <f t="shared" si="139"/>
        <v>0</v>
      </c>
      <c r="AK61" s="127">
        <f t="shared" si="139"/>
        <v>0</v>
      </c>
      <c r="AL61" s="128">
        <f t="shared" si="139"/>
        <v>0</v>
      </c>
      <c r="AM61" s="129">
        <f t="shared" si="139"/>
        <v>0</v>
      </c>
      <c r="AN61" s="126">
        <f t="shared" si="139"/>
        <v>0</v>
      </c>
      <c r="AO61" s="127">
        <f t="shared" si="139"/>
        <v>0</v>
      </c>
      <c r="AP61" s="128">
        <f t="shared" si="139"/>
        <v>0</v>
      </c>
      <c r="AQ61" s="126">
        <f t="shared" si="139"/>
        <v>0</v>
      </c>
      <c r="AR61" s="130">
        <f t="shared" si="139"/>
        <v>0</v>
      </c>
      <c r="AS61" s="131">
        <f t="shared" si="139"/>
        <v>0</v>
      </c>
      <c r="AT61" s="126">
        <f t="shared" si="139"/>
        <v>0</v>
      </c>
      <c r="AU61" s="127">
        <f t="shared" si="139"/>
        <v>0</v>
      </c>
      <c r="AV61" s="128">
        <f t="shared" si="139"/>
        <v>0</v>
      </c>
      <c r="AW61" s="129">
        <f t="shared" si="139"/>
        <v>0</v>
      </c>
      <c r="AX61" s="126">
        <f t="shared" si="139"/>
        <v>0</v>
      </c>
      <c r="AY61" s="127">
        <f t="shared" si="139"/>
        <v>0</v>
      </c>
      <c r="AZ61" s="128">
        <f t="shared" si="139"/>
        <v>0</v>
      </c>
      <c r="BA61" s="129">
        <f t="shared" si="139"/>
        <v>0</v>
      </c>
      <c r="BB61" s="126">
        <f t="shared" si="139"/>
        <v>0</v>
      </c>
      <c r="BC61" s="127">
        <f t="shared" si="139"/>
        <v>0</v>
      </c>
      <c r="BD61" s="128">
        <f t="shared" si="139"/>
        <v>0</v>
      </c>
      <c r="BE61" s="126">
        <f t="shared" si="139"/>
        <v>0</v>
      </c>
      <c r="BF61" s="132">
        <f t="shared" ref="BF61" si="140">AB61/AB64</f>
        <v>0</v>
      </c>
      <c r="BG61" s="133">
        <f t="shared" ref="BG61" si="141">AC61/AC64</f>
        <v>0</v>
      </c>
    </row>
    <row r="62" spans="1:59">
      <c r="A62" s="143" t="s">
        <v>40</v>
      </c>
      <c r="B62" s="56"/>
      <c r="C62" s="57"/>
      <c r="D62" s="149"/>
      <c r="E62" s="146"/>
      <c r="F62" s="147"/>
      <c r="G62" s="148"/>
      <c r="H62" s="149"/>
      <c r="I62" s="146"/>
      <c r="J62" s="147"/>
      <c r="K62" s="148"/>
      <c r="L62" s="149"/>
      <c r="M62" s="147"/>
      <c r="N62" s="151"/>
      <c r="O62" s="150"/>
      <c r="P62" s="147"/>
      <c r="Q62" s="148"/>
      <c r="R62" s="149"/>
      <c r="S62" s="146"/>
      <c r="T62" s="147"/>
      <c r="U62" s="148"/>
      <c r="V62" s="149"/>
      <c r="W62" s="146"/>
      <c r="X62" s="147"/>
      <c r="Y62" s="148"/>
      <c r="Z62" s="145"/>
      <c r="AA62" s="144"/>
      <c r="AB62" s="169"/>
      <c r="AC62" s="170"/>
      <c r="AE62" s="143" t="s">
        <v>40</v>
      </c>
      <c r="AF62" s="126">
        <f>B62/B64</f>
        <v>0</v>
      </c>
      <c r="AG62" s="127">
        <f t="shared" ref="AG62" si="142">C62/C64</f>
        <v>0</v>
      </c>
      <c r="AH62" s="128">
        <f t="shared" ref="AH62" si="143">D62/D64</f>
        <v>0</v>
      </c>
      <c r="AI62" s="129">
        <f t="shared" ref="AI62" si="144">E62/E64</f>
        <v>0</v>
      </c>
      <c r="AJ62" s="126">
        <f t="shared" ref="AJ62" si="145">F62/F64</f>
        <v>0</v>
      </c>
      <c r="AK62" s="127">
        <f t="shared" ref="AK62" si="146">G62/G64</f>
        <v>0</v>
      </c>
      <c r="AL62" s="128">
        <f t="shared" ref="AL62" si="147">H62/H64</f>
        <v>0</v>
      </c>
      <c r="AM62" s="129">
        <f t="shared" ref="AM62" si="148">I62/I64</f>
        <v>0</v>
      </c>
      <c r="AN62" s="126">
        <f t="shared" ref="AN62" si="149">J62/J64</f>
        <v>0</v>
      </c>
      <c r="AO62" s="127">
        <f t="shared" ref="AO62" si="150">K62/K64</f>
        <v>0</v>
      </c>
      <c r="AP62" s="128">
        <f t="shared" ref="AP62" si="151">L62/L64</f>
        <v>0</v>
      </c>
      <c r="AQ62" s="126">
        <f t="shared" ref="AQ62" si="152">M62/M64</f>
        <v>0</v>
      </c>
      <c r="AR62" s="130">
        <f t="shared" ref="AR62" si="153">N62/N64</f>
        <v>0</v>
      </c>
      <c r="AS62" s="131">
        <f t="shared" ref="AS62" si="154">O62/O64</f>
        <v>0</v>
      </c>
      <c r="AT62" s="126">
        <f t="shared" ref="AT62" si="155">P62/P64</f>
        <v>0</v>
      </c>
      <c r="AU62" s="127">
        <f t="shared" ref="AU62" si="156">Q62/Q64</f>
        <v>0</v>
      </c>
      <c r="AV62" s="128">
        <f t="shared" ref="AV62" si="157">R62/R64</f>
        <v>0</v>
      </c>
      <c r="AW62" s="129">
        <f t="shared" ref="AW62" si="158">S62/S64</f>
        <v>0</v>
      </c>
      <c r="AX62" s="126">
        <f t="shared" ref="AX62" si="159">T62/T64</f>
        <v>0</v>
      </c>
      <c r="AY62" s="127">
        <f t="shared" ref="AY62" si="160">U62/U64</f>
        <v>0</v>
      </c>
      <c r="AZ62" s="128">
        <f t="shared" ref="AZ62" si="161">V62/V64</f>
        <v>0</v>
      </c>
      <c r="BA62" s="129">
        <f t="shared" ref="BA62" si="162">W62/W64</f>
        <v>0</v>
      </c>
      <c r="BB62" s="126">
        <f t="shared" ref="BB62" si="163">X62/X64</f>
        <v>0</v>
      </c>
      <c r="BC62" s="127">
        <f t="shared" ref="BC62" si="164">Y62/Y64</f>
        <v>0</v>
      </c>
      <c r="BD62" s="128">
        <f t="shared" ref="BD62" si="165">Z62/Z64</f>
        <v>0</v>
      </c>
      <c r="BE62" s="126">
        <f t="shared" ref="BE62" si="166">AA62/AA64</f>
        <v>0</v>
      </c>
      <c r="BF62" s="132">
        <f t="shared" ref="BF62" si="167">AB62/AB64</f>
        <v>0</v>
      </c>
      <c r="BG62" s="133">
        <f t="shared" ref="BG62" si="168">AC62/AC64</f>
        <v>0</v>
      </c>
    </row>
    <row r="63" spans="1:59" ht="14.1" thickBot="1">
      <c r="A63" s="134" t="s">
        <v>41</v>
      </c>
      <c r="B63" s="58"/>
      <c r="C63" s="59"/>
      <c r="D63" s="136"/>
      <c r="E63" s="137"/>
      <c r="F63" s="135"/>
      <c r="G63" s="138"/>
      <c r="H63" s="136"/>
      <c r="I63" s="137"/>
      <c r="J63" s="135"/>
      <c r="K63" s="138"/>
      <c r="L63" s="136"/>
      <c r="M63" s="135"/>
      <c r="N63" s="139"/>
      <c r="O63" s="140"/>
      <c r="P63" s="135"/>
      <c r="Q63" s="138"/>
      <c r="R63" s="136"/>
      <c r="S63" s="137"/>
      <c r="T63" s="135"/>
      <c r="U63" s="138"/>
      <c r="V63" s="136"/>
      <c r="W63" s="137"/>
      <c r="X63" s="135"/>
      <c r="Y63" s="138"/>
      <c r="Z63" s="141"/>
      <c r="AA63" s="142"/>
      <c r="AB63" s="169"/>
      <c r="AC63" s="170"/>
      <c r="AE63" s="134" t="s">
        <v>41</v>
      </c>
      <c r="AF63" s="126">
        <f>B63/B64</f>
        <v>0</v>
      </c>
      <c r="AG63" s="127">
        <f t="shared" ref="AG63" si="169">C63/C64</f>
        <v>0</v>
      </c>
      <c r="AH63" s="128">
        <f t="shared" ref="AH63" si="170">D63/D64</f>
        <v>0</v>
      </c>
      <c r="AI63" s="129">
        <f t="shared" ref="AI63" si="171">E63/E64</f>
        <v>0</v>
      </c>
      <c r="AJ63" s="126">
        <f t="shared" ref="AJ63" si="172">F63/F64</f>
        <v>0</v>
      </c>
      <c r="AK63" s="127">
        <f t="shared" ref="AK63" si="173">G63/G64</f>
        <v>0</v>
      </c>
      <c r="AL63" s="128">
        <f t="shared" ref="AL63" si="174">H63/H64</f>
        <v>0</v>
      </c>
      <c r="AM63" s="129">
        <f t="shared" ref="AM63" si="175">I63/I64</f>
        <v>0</v>
      </c>
      <c r="AN63" s="126">
        <f t="shared" ref="AN63" si="176">J63/J64</f>
        <v>0</v>
      </c>
      <c r="AO63" s="127">
        <f t="shared" ref="AO63" si="177">K63/K64</f>
        <v>0</v>
      </c>
      <c r="AP63" s="128">
        <f t="shared" ref="AP63" si="178">L63/L64</f>
        <v>0</v>
      </c>
      <c r="AQ63" s="126">
        <f t="shared" ref="AQ63" si="179">M63/M64</f>
        <v>0</v>
      </c>
      <c r="AR63" s="130">
        <f t="shared" ref="AR63" si="180">N63/N64</f>
        <v>0</v>
      </c>
      <c r="AS63" s="131">
        <f t="shared" ref="AS63" si="181">O63/O64</f>
        <v>0</v>
      </c>
      <c r="AT63" s="126">
        <f t="shared" ref="AT63" si="182">P63/P64</f>
        <v>0</v>
      </c>
      <c r="AU63" s="127">
        <f t="shared" ref="AU63" si="183">Q63/Q64</f>
        <v>0</v>
      </c>
      <c r="AV63" s="128">
        <f t="shared" ref="AV63" si="184">R63/R64</f>
        <v>0</v>
      </c>
      <c r="AW63" s="129">
        <f t="shared" ref="AW63" si="185">S63/S64</f>
        <v>0</v>
      </c>
      <c r="AX63" s="126">
        <f t="shared" ref="AX63" si="186">T63/T64</f>
        <v>0</v>
      </c>
      <c r="AY63" s="127">
        <f t="shared" ref="AY63" si="187">U63/U64</f>
        <v>0</v>
      </c>
      <c r="AZ63" s="128">
        <f t="shared" ref="AZ63" si="188">V63/V64</f>
        <v>0</v>
      </c>
      <c r="BA63" s="129">
        <f t="shared" ref="BA63" si="189">W63/W64</f>
        <v>0</v>
      </c>
      <c r="BB63" s="126">
        <f t="shared" ref="BB63" si="190">X63/X64</f>
        <v>0</v>
      </c>
      <c r="BC63" s="127">
        <f t="shared" ref="BC63" si="191">Y63/Y64</f>
        <v>0</v>
      </c>
      <c r="BD63" s="128">
        <f t="shared" ref="BD63" si="192">Z63/Z64</f>
        <v>0</v>
      </c>
      <c r="BE63" s="126">
        <f t="shared" ref="BE63" si="193">AA63/AA64</f>
        <v>0</v>
      </c>
      <c r="BF63" s="132">
        <f t="shared" ref="BF63" si="194">AB63/AB64</f>
        <v>0</v>
      </c>
      <c r="BG63" s="133">
        <f t="shared" ref="BG63" si="195">AC63/AC64</f>
        <v>0</v>
      </c>
    </row>
    <row r="64" spans="1:59" ht="15" thickTop="1" thickBot="1">
      <c r="A64" s="241" t="s">
        <v>42</v>
      </c>
      <c r="B64" s="18">
        <f t="shared" ref="B64:AA64" si="196">SUM(B41:B63)</f>
        <v>52490</v>
      </c>
      <c r="C64" s="19">
        <f t="shared" si="196"/>
        <v>34808</v>
      </c>
      <c r="D64" s="18">
        <f t="shared" si="196"/>
        <v>23477</v>
      </c>
      <c r="E64" s="19">
        <f t="shared" si="196"/>
        <v>18631</v>
      </c>
      <c r="F64" s="18">
        <f t="shared" si="196"/>
        <v>14486</v>
      </c>
      <c r="G64" s="19">
        <f t="shared" si="196"/>
        <v>7465</v>
      </c>
      <c r="H64" s="18">
        <f t="shared" si="196"/>
        <v>27015</v>
      </c>
      <c r="I64" s="19">
        <f t="shared" si="196"/>
        <v>40071</v>
      </c>
      <c r="J64" s="18">
        <f t="shared" si="196"/>
        <v>6743</v>
      </c>
      <c r="K64" s="19">
        <f t="shared" si="196"/>
        <v>7566</v>
      </c>
      <c r="L64" s="18">
        <f t="shared" si="196"/>
        <v>11686</v>
      </c>
      <c r="M64" s="19">
        <f t="shared" si="196"/>
        <v>21607</v>
      </c>
      <c r="N64" s="18">
        <f t="shared" si="196"/>
        <v>24716</v>
      </c>
      <c r="O64" s="19">
        <f t="shared" si="196"/>
        <v>34344</v>
      </c>
      <c r="P64" s="18">
        <f t="shared" si="196"/>
        <v>16757</v>
      </c>
      <c r="Q64" s="19">
        <f t="shared" si="196"/>
        <v>18701</v>
      </c>
      <c r="R64" s="18">
        <f t="shared" si="196"/>
        <v>19323</v>
      </c>
      <c r="S64" s="19">
        <f t="shared" si="196"/>
        <v>21333</v>
      </c>
      <c r="T64" s="18">
        <f t="shared" si="196"/>
        <v>8190</v>
      </c>
      <c r="U64" s="19">
        <f t="shared" si="196"/>
        <v>10868</v>
      </c>
      <c r="V64" s="18">
        <f t="shared" si="196"/>
        <v>24215</v>
      </c>
      <c r="W64" s="19">
        <f t="shared" si="196"/>
        <v>30094</v>
      </c>
      <c r="X64" s="18">
        <f t="shared" si="196"/>
        <v>23604</v>
      </c>
      <c r="Y64" s="19">
        <f t="shared" si="196"/>
        <v>14581</v>
      </c>
      <c r="Z64" s="18">
        <f t="shared" si="196"/>
        <v>54461</v>
      </c>
      <c r="AA64" s="19">
        <f t="shared" si="196"/>
        <v>46493</v>
      </c>
      <c r="AB64" s="171">
        <f t="shared" ref="AB64:AC64" si="197">SUM(AB40:AB63)</f>
        <v>307163</v>
      </c>
      <c r="AC64" s="172">
        <f t="shared" si="197"/>
        <v>306562</v>
      </c>
      <c r="AE64" s="241" t="s">
        <v>42</v>
      </c>
      <c r="AF64" s="152">
        <f>SUM(AF40:AF63)</f>
        <v>1</v>
      </c>
      <c r="AG64" s="153">
        <f t="shared" ref="AG64:BG64" si="198">SUM(AG40:AG63)</f>
        <v>1</v>
      </c>
      <c r="AH64" s="152">
        <f t="shared" si="198"/>
        <v>0.99999999999999989</v>
      </c>
      <c r="AI64" s="153">
        <f t="shared" si="198"/>
        <v>1.0000000000000002</v>
      </c>
      <c r="AJ64" s="152">
        <f t="shared" si="198"/>
        <v>1</v>
      </c>
      <c r="AK64" s="153">
        <f t="shared" si="198"/>
        <v>1.0000000000000002</v>
      </c>
      <c r="AL64" s="152">
        <f t="shared" si="198"/>
        <v>1</v>
      </c>
      <c r="AM64" s="153">
        <f t="shared" si="198"/>
        <v>1</v>
      </c>
      <c r="AN64" s="152">
        <f t="shared" si="198"/>
        <v>1</v>
      </c>
      <c r="AO64" s="153">
        <f t="shared" si="198"/>
        <v>1</v>
      </c>
      <c r="AP64" s="152">
        <f t="shared" si="198"/>
        <v>1</v>
      </c>
      <c r="AQ64" s="153">
        <f t="shared" si="198"/>
        <v>1</v>
      </c>
      <c r="AR64" s="152">
        <f t="shared" si="198"/>
        <v>1</v>
      </c>
      <c r="AS64" s="153">
        <f t="shared" si="198"/>
        <v>1</v>
      </c>
      <c r="AT64" s="152">
        <f t="shared" si="198"/>
        <v>1.0000000000000002</v>
      </c>
      <c r="AU64" s="153">
        <f t="shared" si="198"/>
        <v>1</v>
      </c>
      <c r="AV64" s="152">
        <f t="shared" si="198"/>
        <v>1</v>
      </c>
      <c r="AW64" s="153">
        <f t="shared" si="198"/>
        <v>1</v>
      </c>
      <c r="AX64" s="152">
        <f t="shared" si="198"/>
        <v>1.0000000000000002</v>
      </c>
      <c r="AY64" s="153">
        <f t="shared" si="198"/>
        <v>0.99999999999999978</v>
      </c>
      <c r="AZ64" s="152">
        <f t="shared" si="198"/>
        <v>1</v>
      </c>
      <c r="BA64" s="153">
        <f t="shared" si="198"/>
        <v>1</v>
      </c>
      <c r="BB64" s="152">
        <f t="shared" si="198"/>
        <v>1.0000000000000002</v>
      </c>
      <c r="BC64" s="153">
        <f t="shared" si="198"/>
        <v>0.99999999999999978</v>
      </c>
      <c r="BD64" s="152">
        <f t="shared" si="198"/>
        <v>1</v>
      </c>
      <c r="BE64" s="153">
        <f t="shared" si="198"/>
        <v>0.99999999999999989</v>
      </c>
      <c r="BF64" s="152">
        <f t="shared" si="198"/>
        <v>1.0000000000000002</v>
      </c>
      <c r="BG64" s="153">
        <f t="shared" si="198"/>
        <v>0.99999999999999978</v>
      </c>
    </row>
    <row r="65" spans="1:59" ht="14.1" thickTop="1">
      <c r="A65" s="184"/>
    </row>
    <row r="67" spans="1:59">
      <c r="A67" s="252">
        <f>+A36+1</f>
        <v>43680</v>
      </c>
      <c r="B67" s="252"/>
      <c r="C67" s="252"/>
      <c r="D67" s="252"/>
      <c r="AE67" s="249">
        <f>+AE36+1</f>
        <v>43680</v>
      </c>
      <c r="AF67" s="249"/>
      <c r="AG67" s="249"/>
      <c r="AH67" s="249"/>
    </row>
    <row r="68" spans="1:59" ht="14.1" thickBot="1"/>
    <row r="69" spans="1:59" ht="15" thickTop="1" thickBot="1">
      <c r="A69" s="247" t="s">
        <v>1</v>
      </c>
      <c r="B69" s="243" t="s">
        <v>2</v>
      </c>
      <c r="C69" s="244"/>
      <c r="D69" s="243" t="s">
        <v>3</v>
      </c>
      <c r="E69" s="244"/>
      <c r="F69" s="243" t="s">
        <v>4</v>
      </c>
      <c r="G69" s="244"/>
      <c r="H69" s="243" t="s">
        <v>5</v>
      </c>
      <c r="I69" s="244"/>
      <c r="J69" s="243" t="s">
        <v>6</v>
      </c>
      <c r="K69" s="244"/>
      <c r="L69" s="243" t="s">
        <v>7</v>
      </c>
      <c r="M69" s="244"/>
      <c r="N69" s="243" t="s">
        <v>8</v>
      </c>
      <c r="O69" s="244"/>
      <c r="P69" s="243" t="s">
        <v>9</v>
      </c>
      <c r="Q69" s="244"/>
      <c r="R69" s="243" t="s">
        <v>10</v>
      </c>
      <c r="S69" s="244"/>
      <c r="T69" s="243" t="s">
        <v>11</v>
      </c>
      <c r="U69" s="244"/>
      <c r="V69" s="243" t="s">
        <v>12</v>
      </c>
      <c r="W69" s="244"/>
      <c r="X69" s="243" t="s">
        <v>13</v>
      </c>
      <c r="Y69" s="244"/>
      <c r="Z69" s="245" t="s">
        <v>14</v>
      </c>
      <c r="AA69" s="246"/>
      <c r="AB69" s="250" t="s">
        <v>15</v>
      </c>
      <c r="AC69" s="251"/>
      <c r="AE69" s="247" t="s">
        <v>1</v>
      </c>
      <c r="AF69" s="243" t="s">
        <v>2</v>
      </c>
      <c r="AG69" s="244"/>
      <c r="AH69" s="243" t="s">
        <v>3</v>
      </c>
      <c r="AI69" s="244"/>
      <c r="AJ69" s="243" t="s">
        <v>4</v>
      </c>
      <c r="AK69" s="244"/>
      <c r="AL69" s="243" t="s">
        <v>5</v>
      </c>
      <c r="AM69" s="244"/>
      <c r="AN69" s="243" t="s">
        <v>6</v>
      </c>
      <c r="AO69" s="244"/>
      <c r="AP69" s="243" t="s">
        <v>7</v>
      </c>
      <c r="AQ69" s="244"/>
      <c r="AR69" s="243" t="s">
        <v>8</v>
      </c>
      <c r="AS69" s="244"/>
      <c r="AT69" s="243" t="s">
        <v>9</v>
      </c>
      <c r="AU69" s="244"/>
      <c r="AV69" s="243" t="s">
        <v>10</v>
      </c>
      <c r="AW69" s="244"/>
      <c r="AX69" s="243" t="s">
        <v>11</v>
      </c>
      <c r="AY69" s="244"/>
      <c r="AZ69" s="243" t="s">
        <v>12</v>
      </c>
      <c r="BA69" s="244"/>
      <c r="BB69" s="243" t="s">
        <v>13</v>
      </c>
      <c r="BC69" s="244"/>
      <c r="BD69" s="245" t="s">
        <v>14</v>
      </c>
      <c r="BE69" s="246"/>
      <c r="BF69" s="243" t="s">
        <v>15</v>
      </c>
      <c r="BG69" s="244"/>
    </row>
    <row r="70" spans="1:59" ht="15" thickTop="1" thickBot="1">
      <c r="A70" s="248"/>
      <c r="B70" s="113" t="s">
        <v>16</v>
      </c>
      <c r="C70" s="114" t="s">
        <v>17</v>
      </c>
      <c r="D70" s="115" t="s">
        <v>16</v>
      </c>
      <c r="E70" s="116" t="s">
        <v>17</v>
      </c>
      <c r="F70" s="113" t="s">
        <v>16</v>
      </c>
      <c r="G70" s="114" t="s">
        <v>17</v>
      </c>
      <c r="H70" s="115" t="s">
        <v>16</v>
      </c>
      <c r="I70" s="116" t="s">
        <v>17</v>
      </c>
      <c r="J70" s="113" t="s">
        <v>16</v>
      </c>
      <c r="K70" s="114" t="s">
        <v>17</v>
      </c>
      <c r="L70" s="115" t="s">
        <v>16</v>
      </c>
      <c r="M70" s="113" t="s">
        <v>17</v>
      </c>
      <c r="N70" s="117" t="s">
        <v>16</v>
      </c>
      <c r="O70" s="118" t="s">
        <v>17</v>
      </c>
      <c r="P70" s="113" t="s">
        <v>16</v>
      </c>
      <c r="Q70" s="114" t="s">
        <v>17</v>
      </c>
      <c r="R70" s="115" t="s">
        <v>16</v>
      </c>
      <c r="S70" s="116" t="s">
        <v>17</v>
      </c>
      <c r="T70" s="113" t="s">
        <v>16</v>
      </c>
      <c r="U70" s="114" t="s">
        <v>17</v>
      </c>
      <c r="V70" s="115" t="s">
        <v>16</v>
      </c>
      <c r="W70" s="116" t="s">
        <v>17</v>
      </c>
      <c r="X70" s="113" t="s">
        <v>16</v>
      </c>
      <c r="Y70" s="114" t="s">
        <v>17</v>
      </c>
      <c r="Z70" s="26" t="s">
        <v>16</v>
      </c>
      <c r="AA70" s="119" t="s">
        <v>17</v>
      </c>
      <c r="AB70" s="173" t="s">
        <v>16</v>
      </c>
      <c r="AC70" s="174" t="s">
        <v>17</v>
      </c>
      <c r="AE70" s="248"/>
      <c r="AF70" s="113" t="s">
        <v>16</v>
      </c>
      <c r="AG70" s="114" t="s">
        <v>17</v>
      </c>
      <c r="AH70" s="115" t="s">
        <v>16</v>
      </c>
      <c r="AI70" s="116" t="s">
        <v>17</v>
      </c>
      <c r="AJ70" s="113" t="s">
        <v>16</v>
      </c>
      <c r="AK70" s="114" t="s">
        <v>17</v>
      </c>
      <c r="AL70" s="115" t="s">
        <v>16</v>
      </c>
      <c r="AM70" s="116" t="s">
        <v>17</v>
      </c>
      <c r="AN70" s="113" t="s">
        <v>16</v>
      </c>
      <c r="AO70" s="114" t="s">
        <v>17</v>
      </c>
      <c r="AP70" s="115" t="s">
        <v>16</v>
      </c>
      <c r="AQ70" s="113" t="s">
        <v>17</v>
      </c>
      <c r="AR70" s="117" t="s">
        <v>16</v>
      </c>
      <c r="AS70" s="118" t="s">
        <v>17</v>
      </c>
      <c r="AT70" s="113" t="s">
        <v>16</v>
      </c>
      <c r="AU70" s="114" t="s">
        <v>17</v>
      </c>
      <c r="AV70" s="115" t="s">
        <v>16</v>
      </c>
      <c r="AW70" s="116" t="s">
        <v>17</v>
      </c>
      <c r="AX70" s="113" t="s">
        <v>16</v>
      </c>
      <c r="AY70" s="114" t="s">
        <v>17</v>
      </c>
      <c r="AZ70" s="115" t="s">
        <v>16</v>
      </c>
      <c r="BA70" s="116" t="s">
        <v>17</v>
      </c>
      <c r="BB70" s="113" t="s">
        <v>16</v>
      </c>
      <c r="BC70" s="114" t="s">
        <v>17</v>
      </c>
      <c r="BD70" s="26" t="s">
        <v>16</v>
      </c>
      <c r="BE70" s="119" t="s">
        <v>17</v>
      </c>
      <c r="BF70" s="117" t="s">
        <v>16</v>
      </c>
      <c r="BG70" s="118" t="s">
        <v>17</v>
      </c>
    </row>
    <row r="71" spans="1:59" ht="14.1" thickTop="1">
      <c r="A71" s="122" t="s">
        <v>18</v>
      </c>
      <c r="B71" s="123"/>
      <c r="C71" s="183"/>
      <c r="D71" s="124"/>
      <c r="E71" s="177"/>
      <c r="F71" s="123"/>
      <c r="G71" s="125"/>
      <c r="H71" s="124"/>
      <c r="I71" s="177"/>
      <c r="J71" s="123"/>
      <c r="K71" s="125"/>
      <c r="L71" s="124"/>
      <c r="M71" s="123"/>
      <c r="N71" s="176"/>
      <c r="O71" s="178"/>
      <c r="P71" s="123"/>
      <c r="Q71" s="125"/>
      <c r="R71" s="124"/>
      <c r="S71" s="177"/>
      <c r="T71" s="123"/>
      <c r="U71" s="125"/>
      <c r="V71" s="124"/>
      <c r="W71" s="177"/>
      <c r="X71" s="123"/>
      <c r="Y71" s="125"/>
      <c r="Z71" s="181"/>
      <c r="AA71" s="182"/>
      <c r="AB71" s="167">
        <f>B71+D71+F71+H71+J71+L71+N71+P71+R71+T71+V71+X71+Z71</f>
        <v>0</v>
      </c>
      <c r="AC71" s="168">
        <f>C71+E71+G71+I71+K71+M71+O71+Q71+S71+U71+W71+Y71+AA71</f>
        <v>0</v>
      </c>
      <c r="AE71" s="122" t="s">
        <v>18</v>
      </c>
      <c r="AF71" s="126">
        <f t="shared" ref="AF71:BG71" si="199">B71/B95</f>
        <v>0</v>
      </c>
      <c r="AG71" s="127">
        <f t="shared" si="199"/>
        <v>0</v>
      </c>
      <c r="AH71" s="128">
        <f t="shared" si="199"/>
        <v>0</v>
      </c>
      <c r="AI71" s="129">
        <f t="shared" si="199"/>
        <v>0</v>
      </c>
      <c r="AJ71" s="126">
        <f t="shared" si="199"/>
        <v>0</v>
      </c>
      <c r="AK71" s="127">
        <f t="shared" si="199"/>
        <v>0</v>
      </c>
      <c r="AL71" s="128">
        <f t="shared" si="199"/>
        <v>0</v>
      </c>
      <c r="AM71" s="129">
        <f t="shared" si="199"/>
        <v>0</v>
      </c>
      <c r="AN71" s="126">
        <f t="shared" si="199"/>
        <v>0</v>
      </c>
      <c r="AO71" s="127">
        <f t="shared" si="199"/>
        <v>0</v>
      </c>
      <c r="AP71" s="128">
        <f t="shared" si="199"/>
        <v>0</v>
      </c>
      <c r="AQ71" s="126">
        <f t="shared" si="199"/>
        <v>0</v>
      </c>
      <c r="AR71" s="130">
        <f t="shared" si="199"/>
        <v>0</v>
      </c>
      <c r="AS71" s="131">
        <f t="shared" si="199"/>
        <v>0</v>
      </c>
      <c r="AT71" s="126">
        <f t="shared" si="199"/>
        <v>0</v>
      </c>
      <c r="AU71" s="127">
        <f t="shared" si="199"/>
        <v>0</v>
      </c>
      <c r="AV71" s="128">
        <f t="shared" si="199"/>
        <v>0</v>
      </c>
      <c r="AW71" s="129">
        <f t="shared" si="199"/>
        <v>0</v>
      </c>
      <c r="AX71" s="126">
        <f t="shared" si="199"/>
        <v>0</v>
      </c>
      <c r="AY71" s="127">
        <f t="shared" si="199"/>
        <v>0</v>
      </c>
      <c r="AZ71" s="128">
        <f t="shared" si="199"/>
        <v>0</v>
      </c>
      <c r="BA71" s="129">
        <f t="shared" si="199"/>
        <v>0</v>
      </c>
      <c r="BB71" s="126">
        <f t="shared" si="199"/>
        <v>0</v>
      </c>
      <c r="BC71" s="127">
        <f t="shared" si="199"/>
        <v>0</v>
      </c>
      <c r="BD71" s="128">
        <f t="shared" si="199"/>
        <v>0</v>
      </c>
      <c r="BE71" s="126">
        <f t="shared" si="199"/>
        <v>0</v>
      </c>
      <c r="BF71" s="132">
        <f t="shared" si="199"/>
        <v>0</v>
      </c>
      <c r="BG71" s="133">
        <f t="shared" si="199"/>
        <v>0</v>
      </c>
    </row>
    <row r="72" spans="1:59">
      <c r="A72" s="134" t="s">
        <v>19</v>
      </c>
      <c r="B72" s="186">
        <v>142</v>
      </c>
      <c r="C72" s="187">
        <v>0</v>
      </c>
      <c r="D72" s="188">
        <v>75</v>
      </c>
      <c r="E72" s="189">
        <v>2</v>
      </c>
      <c r="F72" s="186">
        <v>10</v>
      </c>
      <c r="G72" s="190">
        <v>0</v>
      </c>
      <c r="H72" s="188">
        <v>92</v>
      </c>
      <c r="I72" s="189">
        <v>3</v>
      </c>
      <c r="J72" s="186">
        <v>5</v>
      </c>
      <c r="K72" s="190">
        <v>0</v>
      </c>
      <c r="L72" s="188">
        <v>1</v>
      </c>
      <c r="M72" s="186">
        <v>0</v>
      </c>
      <c r="N72" s="191">
        <v>0</v>
      </c>
      <c r="O72" s="192">
        <v>0</v>
      </c>
      <c r="P72" s="186">
        <v>0</v>
      </c>
      <c r="Q72" s="190">
        <v>0</v>
      </c>
      <c r="R72" s="188">
        <v>0</v>
      </c>
      <c r="S72" s="189">
        <v>0</v>
      </c>
      <c r="T72" s="186">
        <v>0</v>
      </c>
      <c r="U72" s="190">
        <v>0</v>
      </c>
      <c r="V72" s="188">
        <v>0</v>
      </c>
      <c r="W72" s="189">
        <v>0</v>
      </c>
      <c r="X72" s="186">
        <v>0</v>
      </c>
      <c r="Y72" s="190">
        <v>0</v>
      </c>
      <c r="Z72" s="188">
        <v>0</v>
      </c>
      <c r="AA72" s="186">
        <v>0</v>
      </c>
      <c r="AB72" s="169">
        <f t="shared" ref="AB72:AB73" si="200">B72+D72+F72+H72+J72+L72+N72+P72+R72+T72+V72+X72+Z72</f>
        <v>325</v>
      </c>
      <c r="AC72" s="170">
        <f t="shared" ref="AC72:AC91" si="201">C72+E72+G72+I72+K72+M72+O72+Q72+S72+U72+W72+Y72+AA72</f>
        <v>5</v>
      </c>
      <c r="AE72" s="134" t="s">
        <v>19</v>
      </c>
      <c r="AF72" s="126">
        <f t="shared" ref="AF72:BG72" si="202">B72/B95</f>
        <v>4.1354806768209218E-3</v>
      </c>
      <c r="AG72" s="127">
        <f t="shared" si="202"/>
        <v>0</v>
      </c>
      <c r="AH72" s="128">
        <f t="shared" si="202"/>
        <v>5.6407942238267152E-3</v>
      </c>
      <c r="AI72" s="129">
        <f t="shared" si="202"/>
        <v>1.8308311973636032E-4</v>
      </c>
      <c r="AJ72" s="126">
        <f t="shared" si="202"/>
        <v>2.0036064916850332E-3</v>
      </c>
      <c r="AK72" s="127">
        <f t="shared" si="202"/>
        <v>0</v>
      </c>
      <c r="AL72" s="128">
        <f t="shared" si="202"/>
        <v>4.1348314606741571E-3</v>
      </c>
      <c r="AM72" s="129">
        <f t="shared" si="202"/>
        <v>9.8283318044817188E-5</v>
      </c>
      <c r="AN72" s="126">
        <f t="shared" si="202"/>
        <v>1.774937877174299E-3</v>
      </c>
      <c r="AO72" s="127">
        <f t="shared" si="202"/>
        <v>0</v>
      </c>
      <c r="AP72" s="128">
        <f t="shared" si="202"/>
        <v>1.9623233908948196E-4</v>
      </c>
      <c r="AQ72" s="126">
        <f t="shared" si="202"/>
        <v>0</v>
      </c>
      <c r="AR72" s="130">
        <f t="shared" si="202"/>
        <v>0</v>
      </c>
      <c r="AS72" s="131">
        <f t="shared" si="202"/>
        <v>0</v>
      </c>
      <c r="AT72" s="126">
        <f t="shared" si="202"/>
        <v>0</v>
      </c>
      <c r="AU72" s="127">
        <f t="shared" si="202"/>
        <v>0</v>
      </c>
      <c r="AV72" s="128">
        <f t="shared" si="202"/>
        <v>0</v>
      </c>
      <c r="AW72" s="129">
        <f t="shared" si="202"/>
        <v>0</v>
      </c>
      <c r="AX72" s="126">
        <f t="shared" si="202"/>
        <v>0</v>
      </c>
      <c r="AY72" s="127">
        <f t="shared" si="202"/>
        <v>0</v>
      </c>
      <c r="AZ72" s="128">
        <f t="shared" si="202"/>
        <v>0</v>
      </c>
      <c r="BA72" s="129">
        <f t="shared" si="202"/>
        <v>0</v>
      </c>
      <c r="BB72" s="126">
        <f t="shared" si="202"/>
        <v>0</v>
      </c>
      <c r="BC72" s="127">
        <f t="shared" si="202"/>
        <v>0</v>
      </c>
      <c r="BD72" s="128">
        <f t="shared" si="202"/>
        <v>0</v>
      </c>
      <c r="BE72" s="126">
        <f t="shared" si="202"/>
        <v>0</v>
      </c>
      <c r="BF72" s="132">
        <f t="shared" si="202"/>
        <v>1.6732050371194103E-3</v>
      </c>
      <c r="BG72" s="133">
        <f t="shared" si="202"/>
        <v>2.5770671944500281E-5</v>
      </c>
    </row>
    <row r="73" spans="1:59">
      <c r="A73" s="143" t="s">
        <v>20</v>
      </c>
      <c r="B73" s="193">
        <v>1271</v>
      </c>
      <c r="C73" s="194">
        <v>0</v>
      </c>
      <c r="D73" s="195">
        <v>461</v>
      </c>
      <c r="E73" s="196">
        <v>1</v>
      </c>
      <c r="F73" s="193">
        <v>134</v>
      </c>
      <c r="G73" s="197">
        <v>1</v>
      </c>
      <c r="H73" s="195">
        <v>735</v>
      </c>
      <c r="I73" s="196">
        <v>66</v>
      </c>
      <c r="J73" s="193">
        <v>34</v>
      </c>
      <c r="K73" s="197">
        <v>23</v>
      </c>
      <c r="L73" s="195">
        <v>33</v>
      </c>
      <c r="M73" s="193">
        <v>122</v>
      </c>
      <c r="N73" s="198">
        <v>253</v>
      </c>
      <c r="O73" s="199">
        <v>233</v>
      </c>
      <c r="P73" s="193">
        <v>176</v>
      </c>
      <c r="Q73" s="197">
        <v>148</v>
      </c>
      <c r="R73" s="195">
        <v>240</v>
      </c>
      <c r="S73" s="196">
        <v>211</v>
      </c>
      <c r="T73" s="193">
        <v>61</v>
      </c>
      <c r="U73" s="197">
        <v>72</v>
      </c>
      <c r="V73" s="195">
        <v>232</v>
      </c>
      <c r="W73" s="196">
        <v>178</v>
      </c>
      <c r="X73" s="193">
        <v>255</v>
      </c>
      <c r="Y73" s="197">
        <v>171</v>
      </c>
      <c r="Z73" s="195">
        <v>468</v>
      </c>
      <c r="AA73" s="193">
        <v>377</v>
      </c>
      <c r="AB73" s="169">
        <f t="shared" si="200"/>
        <v>4353</v>
      </c>
      <c r="AC73" s="170">
        <f t="shared" si="201"/>
        <v>1603</v>
      </c>
      <c r="AE73" s="143" t="s">
        <v>20</v>
      </c>
      <c r="AF73" s="126">
        <f t="shared" ref="AF73:BG73" si="203">B73/B95</f>
        <v>3.7015464367883041E-2</v>
      </c>
      <c r="AG73" s="127">
        <f t="shared" si="203"/>
        <v>0</v>
      </c>
      <c r="AH73" s="128">
        <f t="shared" si="203"/>
        <v>3.4672081829121543E-2</v>
      </c>
      <c r="AI73" s="129">
        <f t="shared" si="203"/>
        <v>9.1541559868180161E-5</v>
      </c>
      <c r="AJ73" s="126">
        <f t="shared" si="203"/>
        <v>2.6848326988579443E-2</v>
      </c>
      <c r="AK73" s="127">
        <f t="shared" si="203"/>
        <v>2.3866348448687351E-4</v>
      </c>
      <c r="AL73" s="128">
        <f t="shared" si="203"/>
        <v>3.3033707865168536E-2</v>
      </c>
      <c r="AM73" s="129">
        <f t="shared" si="203"/>
        <v>2.1622329969859782E-3</v>
      </c>
      <c r="AN73" s="126">
        <f t="shared" si="203"/>
        <v>1.2069577564785232E-2</v>
      </c>
      <c r="AO73" s="127">
        <f t="shared" si="203"/>
        <v>5.9171597633136093E-3</v>
      </c>
      <c r="AP73" s="128">
        <f t="shared" si="203"/>
        <v>6.4756671899529042E-3</v>
      </c>
      <c r="AQ73" s="126">
        <f t="shared" si="203"/>
        <v>1.0524499654934438E-2</v>
      </c>
      <c r="AR73" s="130">
        <f t="shared" si="203"/>
        <v>1.4583813696103298E-2</v>
      </c>
      <c r="AS73" s="131">
        <f t="shared" si="203"/>
        <v>1.0355555555555555E-2</v>
      </c>
      <c r="AT73" s="126">
        <f t="shared" si="203"/>
        <v>1.6105417276720352E-2</v>
      </c>
      <c r="AU73" s="127">
        <f t="shared" si="203"/>
        <v>1.3565536205316224E-2</v>
      </c>
      <c r="AV73" s="128">
        <f t="shared" si="203"/>
        <v>1.6180138879525383E-2</v>
      </c>
      <c r="AW73" s="129">
        <f t="shared" si="203"/>
        <v>1.4290551981036235E-2</v>
      </c>
      <c r="AX73" s="126">
        <f t="shared" si="203"/>
        <v>1.5307402760351318E-2</v>
      </c>
      <c r="AY73" s="127">
        <f t="shared" si="203"/>
        <v>1.7888198757763974E-2</v>
      </c>
      <c r="AZ73" s="128">
        <f t="shared" si="203"/>
        <v>1.4269897896420225E-2</v>
      </c>
      <c r="BA73" s="129">
        <f t="shared" si="203"/>
        <v>1.0812780950066821E-2</v>
      </c>
      <c r="BB73" s="126">
        <f t="shared" si="203"/>
        <v>1.7716945737511289E-2</v>
      </c>
      <c r="BC73" s="127">
        <f t="shared" si="203"/>
        <v>2.2150259067357514E-2</v>
      </c>
      <c r="BD73" s="128">
        <f t="shared" si="203"/>
        <v>1.3884768290512075E-2</v>
      </c>
      <c r="BE73" s="126">
        <f t="shared" si="203"/>
        <v>1.2166784999677273E-2</v>
      </c>
      <c r="BF73" s="132">
        <f t="shared" si="203"/>
        <v>2.2410650851017823E-2</v>
      </c>
      <c r="BG73" s="133">
        <f t="shared" si="203"/>
        <v>8.2620774254067893E-3</v>
      </c>
    </row>
    <row r="74" spans="1:59">
      <c r="A74" s="134" t="s">
        <v>21</v>
      </c>
      <c r="B74" s="186">
        <v>1980</v>
      </c>
      <c r="C74" s="187">
        <v>377</v>
      </c>
      <c r="D74" s="188">
        <v>809</v>
      </c>
      <c r="E74" s="189">
        <v>273</v>
      </c>
      <c r="F74" s="186">
        <v>215</v>
      </c>
      <c r="G74" s="190">
        <v>93</v>
      </c>
      <c r="H74" s="188">
        <v>937</v>
      </c>
      <c r="I74" s="189">
        <v>807</v>
      </c>
      <c r="J74" s="186">
        <v>60</v>
      </c>
      <c r="K74" s="190">
        <v>175</v>
      </c>
      <c r="L74" s="188">
        <v>165</v>
      </c>
      <c r="M74" s="186">
        <v>484</v>
      </c>
      <c r="N74" s="191">
        <v>631</v>
      </c>
      <c r="O74" s="192">
        <v>849</v>
      </c>
      <c r="P74" s="186">
        <v>581</v>
      </c>
      <c r="Q74" s="190">
        <v>409</v>
      </c>
      <c r="R74" s="188">
        <v>667</v>
      </c>
      <c r="S74" s="189">
        <v>638</v>
      </c>
      <c r="T74" s="186">
        <v>177</v>
      </c>
      <c r="U74" s="190">
        <v>319</v>
      </c>
      <c r="V74" s="188">
        <v>624</v>
      </c>
      <c r="W74" s="189">
        <v>792</v>
      </c>
      <c r="X74" s="186">
        <v>681</v>
      </c>
      <c r="Y74" s="190">
        <v>465</v>
      </c>
      <c r="Z74" s="188">
        <v>1426</v>
      </c>
      <c r="AA74" s="186">
        <v>1214</v>
      </c>
      <c r="AB74" s="169">
        <f>B74+D74+F74+H74+J74+L74+N74+P74+R74+T74+V74+X74+Z74</f>
        <v>8953</v>
      </c>
      <c r="AC74" s="170">
        <f t="shared" si="201"/>
        <v>6895</v>
      </c>
      <c r="AE74" s="134" t="s">
        <v>21</v>
      </c>
      <c r="AF74" s="126">
        <f t="shared" ref="AF74:BG74" si="204">B74/B95</f>
        <v>5.7663744648629757E-2</v>
      </c>
      <c r="AG74" s="127">
        <f t="shared" si="204"/>
        <v>1.4764627555416307E-2</v>
      </c>
      <c r="AH74" s="128">
        <f t="shared" si="204"/>
        <v>6.0845367027677497E-2</v>
      </c>
      <c r="AI74" s="129">
        <f t="shared" si="204"/>
        <v>2.4990845844013183E-2</v>
      </c>
      <c r="AJ74" s="126">
        <f t="shared" si="204"/>
        <v>4.3077539571228209E-2</v>
      </c>
      <c r="AK74" s="127">
        <f t="shared" si="204"/>
        <v>2.2195704057279237E-2</v>
      </c>
      <c r="AL74" s="128">
        <f t="shared" si="204"/>
        <v>4.21123595505618E-2</v>
      </c>
      <c r="AM74" s="129">
        <f t="shared" si="204"/>
        <v>2.6438212554055825E-2</v>
      </c>
      <c r="AN74" s="126">
        <f t="shared" si="204"/>
        <v>2.1299254526091587E-2</v>
      </c>
      <c r="AO74" s="127">
        <f t="shared" si="204"/>
        <v>4.502186776434268E-2</v>
      </c>
      <c r="AP74" s="128">
        <f t="shared" si="204"/>
        <v>3.2378335949764518E-2</v>
      </c>
      <c r="AQ74" s="126">
        <f t="shared" si="204"/>
        <v>4.175293305728088E-2</v>
      </c>
      <c r="AR74" s="130">
        <f t="shared" si="204"/>
        <v>3.6373068941664748E-2</v>
      </c>
      <c r="AS74" s="131">
        <f t="shared" si="204"/>
        <v>3.7733333333333334E-2</v>
      </c>
      <c r="AT74" s="126">
        <f t="shared" si="204"/>
        <v>5.316617862371889E-2</v>
      </c>
      <c r="AU74" s="127">
        <f t="shared" si="204"/>
        <v>3.7488542621448212E-2</v>
      </c>
      <c r="AV74" s="128">
        <f t="shared" si="204"/>
        <v>4.4967302636014291E-2</v>
      </c>
      <c r="AW74" s="129">
        <f t="shared" si="204"/>
        <v>4.3210294615645108E-2</v>
      </c>
      <c r="AX74" s="126">
        <f t="shared" si="204"/>
        <v>4.4416562107904643E-2</v>
      </c>
      <c r="AY74" s="127">
        <f t="shared" si="204"/>
        <v>7.9254658385093171E-2</v>
      </c>
      <c r="AZ74" s="128">
        <f t="shared" si="204"/>
        <v>3.8381104686923358E-2</v>
      </c>
      <c r="BA74" s="129">
        <f t="shared" si="204"/>
        <v>4.8110800631757988E-2</v>
      </c>
      <c r="BB74" s="126">
        <f t="shared" si="204"/>
        <v>4.7314666851941918E-2</v>
      </c>
      <c r="BC74" s="127">
        <f t="shared" si="204"/>
        <v>6.0233160621761657E-2</v>
      </c>
      <c r="BD74" s="128">
        <f t="shared" si="204"/>
        <v>4.2307007654423544E-2</v>
      </c>
      <c r="BE74" s="126">
        <f t="shared" si="204"/>
        <v>3.9178984057316207E-2</v>
      </c>
      <c r="BF74" s="132">
        <f t="shared" si="204"/>
        <v>4.6092937530246396E-2</v>
      </c>
      <c r="BG74" s="133">
        <f t="shared" si="204"/>
        <v>3.5537756611465889E-2</v>
      </c>
    </row>
    <row r="75" spans="1:59">
      <c r="A75" s="143" t="s">
        <v>22</v>
      </c>
      <c r="B75" s="193">
        <v>2796</v>
      </c>
      <c r="C75" s="194">
        <v>792</v>
      </c>
      <c r="D75" s="195">
        <v>1048</v>
      </c>
      <c r="E75" s="196">
        <v>564</v>
      </c>
      <c r="F75" s="193">
        <v>335</v>
      </c>
      <c r="G75" s="197">
        <v>299</v>
      </c>
      <c r="H75" s="195">
        <v>1080</v>
      </c>
      <c r="I75" s="196">
        <v>1204</v>
      </c>
      <c r="J75" s="193">
        <v>107</v>
      </c>
      <c r="K75" s="197">
        <v>371</v>
      </c>
      <c r="L75" s="195">
        <v>218</v>
      </c>
      <c r="M75" s="193">
        <v>745</v>
      </c>
      <c r="N75" s="198">
        <v>979</v>
      </c>
      <c r="O75" s="199">
        <v>1234</v>
      </c>
      <c r="P75" s="193">
        <v>704</v>
      </c>
      <c r="Q75" s="197">
        <v>679</v>
      </c>
      <c r="R75" s="195">
        <v>915</v>
      </c>
      <c r="S75" s="196">
        <v>714</v>
      </c>
      <c r="T75" s="193">
        <v>172</v>
      </c>
      <c r="U75" s="197">
        <v>394</v>
      </c>
      <c r="V75" s="195">
        <v>809</v>
      </c>
      <c r="W75" s="196">
        <v>878</v>
      </c>
      <c r="X75" s="193">
        <v>890</v>
      </c>
      <c r="Y75" s="197">
        <v>717</v>
      </c>
      <c r="Z75" s="195">
        <v>1999</v>
      </c>
      <c r="AA75" s="193">
        <v>1674</v>
      </c>
      <c r="AB75" s="169">
        <f t="shared" ref="AB75:AB91" si="205">B75+D75+F75+H75+J75+L75+N75+P75+R75+T75+V75+X75+Z75</f>
        <v>12052</v>
      </c>
      <c r="AC75" s="170">
        <f t="shared" si="201"/>
        <v>10265</v>
      </c>
      <c r="AE75" s="143" t="s">
        <v>22</v>
      </c>
      <c r="AF75" s="126">
        <f t="shared" ref="AF75:BG75" si="206">B75/B95</f>
        <v>8.1428196988671112E-2</v>
      </c>
      <c r="AG75" s="127">
        <f t="shared" si="206"/>
        <v>3.1017466906869271E-2</v>
      </c>
      <c r="AH75" s="128">
        <f t="shared" si="206"/>
        <v>7.8820697954271962E-2</v>
      </c>
      <c r="AI75" s="129">
        <f t="shared" si="206"/>
        <v>5.1629439765653609E-2</v>
      </c>
      <c r="AJ75" s="126">
        <f t="shared" si="206"/>
        <v>6.7120817471448602E-2</v>
      </c>
      <c r="AK75" s="127">
        <f t="shared" si="206"/>
        <v>7.1360381861575173E-2</v>
      </c>
      <c r="AL75" s="128">
        <f t="shared" si="206"/>
        <v>4.8539325842696629E-2</v>
      </c>
      <c r="AM75" s="129">
        <f t="shared" si="206"/>
        <v>3.9444371641986636E-2</v>
      </c>
      <c r="AN75" s="126">
        <f t="shared" si="206"/>
        <v>3.7983670571529994E-2</v>
      </c>
      <c r="AO75" s="127">
        <f t="shared" si="206"/>
        <v>9.5446359660406488E-2</v>
      </c>
      <c r="AP75" s="128">
        <f t="shared" si="206"/>
        <v>4.2778649921507067E-2</v>
      </c>
      <c r="AQ75" s="126">
        <f t="shared" si="206"/>
        <v>6.426846100759144E-2</v>
      </c>
      <c r="AR75" s="130">
        <f t="shared" si="206"/>
        <v>5.6433018215356234E-2</v>
      </c>
      <c r="AS75" s="131">
        <f t="shared" si="206"/>
        <v>5.4844444444444446E-2</v>
      </c>
      <c r="AT75" s="126">
        <f t="shared" si="206"/>
        <v>6.4421669106881407E-2</v>
      </c>
      <c r="AU75" s="127">
        <f t="shared" si="206"/>
        <v>6.2236480293308888E-2</v>
      </c>
      <c r="AV75" s="128">
        <f t="shared" si="206"/>
        <v>6.1686779478190519E-2</v>
      </c>
      <c r="AW75" s="129">
        <f t="shared" si="206"/>
        <v>4.8357602438198442E-2</v>
      </c>
      <c r="AX75" s="126">
        <f t="shared" si="206"/>
        <v>4.3161856963613549E-2</v>
      </c>
      <c r="AY75" s="127">
        <f t="shared" si="206"/>
        <v>9.7888198757763972E-2</v>
      </c>
      <c r="AZ75" s="128">
        <f t="shared" si="206"/>
        <v>4.9760118095706726E-2</v>
      </c>
      <c r="BA75" s="129">
        <f t="shared" si="206"/>
        <v>5.33349532256105E-2</v>
      </c>
      <c r="BB75" s="126">
        <f t="shared" si="206"/>
        <v>6.1835614534843326E-2</v>
      </c>
      <c r="BC75" s="127">
        <f t="shared" si="206"/>
        <v>9.2875647668393777E-2</v>
      </c>
      <c r="BD75" s="128">
        <f t="shared" si="206"/>
        <v>5.9306948317806918E-2</v>
      </c>
      <c r="BE75" s="126">
        <f t="shared" si="206"/>
        <v>5.4024398115277865E-2</v>
      </c>
      <c r="BF75" s="132">
        <f t="shared" si="206"/>
        <v>6.2047591099578865E-2</v>
      </c>
      <c r="BG75" s="133">
        <f t="shared" si="206"/>
        <v>5.2907189502059075E-2</v>
      </c>
    </row>
    <row r="76" spans="1:59">
      <c r="A76" s="134" t="s">
        <v>23</v>
      </c>
      <c r="B76" s="186">
        <v>2999</v>
      </c>
      <c r="C76" s="187">
        <v>979</v>
      </c>
      <c r="D76" s="188">
        <v>1050</v>
      </c>
      <c r="E76" s="189">
        <v>619</v>
      </c>
      <c r="F76" s="186">
        <v>375</v>
      </c>
      <c r="G76" s="190">
        <v>220</v>
      </c>
      <c r="H76" s="188">
        <v>1196</v>
      </c>
      <c r="I76" s="189">
        <v>1372</v>
      </c>
      <c r="J76" s="186">
        <v>109</v>
      </c>
      <c r="K76" s="190">
        <v>347</v>
      </c>
      <c r="L76" s="188">
        <v>163</v>
      </c>
      <c r="M76" s="186">
        <v>979</v>
      </c>
      <c r="N76" s="191">
        <v>988</v>
      </c>
      <c r="O76" s="192">
        <v>1912</v>
      </c>
      <c r="P76" s="186">
        <v>654</v>
      </c>
      <c r="Q76" s="190">
        <v>782</v>
      </c>
      <c r="R76" s="188">
        <v>1012</v>
      </c>
      <c r="S76" s="189">
        <v>1010</v>
      </c>
      <c r="T76" s="186">
        <v>210</v>
      </c>
      <c r="U76" s="190">
        <v>479</v>
      </c>
      <c r="V76" s="188">
        <v>626</v>
      </c>
      <c r="W76" s="189">
        <v>1442</v>
      </c>
      <c r="X76" s="186">
        <v>769</v>
      </c>
      <c r="Y76" s="190">
        <v>933</v>
      </c>
      <c r="Z76" s="188">
        <v>1951</v>
      </c>
      <c r="AA76" s="186">
        <v>1690</v>
      </c>
      <c r="AB76" s="169">
        <f t="shared" si="205"/>
        <v>12102</v>
      </c>
      <c r="AC76" s="170">
        <f t="shared" si="201"/>
        <v>12764</v>
      </c>
      <c r="AE76" s="134" t="s">
        <v>23</v>
      </c>
      <c r="AF76" s="126">
        <f t="shared" ref="AF76:BG76" si="207">B76/B95</f>
        <v>8.7340186970323558E-2</v>
      </c>
      <c r="AG76" s="127">
        <f t="shared" si="207"/>
        <v>3.8341035482102298E-2</v>
      </c>
      <c r="AH76" s="128">
        <f t="shared" si="207"/>
        <v>7.8971119133574005E-2</v>
      </c>
      <c r="AI76" s="129">
        <f t="shared" si="207"/>
        <v>5.6664225558403516E-2</v>
      </c>
      <c r="AJ76" s="126">
        <f t="shared" si="207"/>
        <v>7.513524343818874E-2</v>
      </c>
      <c r="AK76" s="127">
        <f t="shared" si="207"/>
        <v>5.2505966587112173E-2</v>
      </c>
      <c r="AL76" s="128">
        <f t="shared" si="207"/>
        <v>5.3752808988764042E-2</v>
      </c>
      <c r="AM76" s="129">
        <f t="shared" si="207"/>
        <v>4.4948237452496397E-2</v>
      </c>
      <c r="AN76" s="126">
        <f t="shared" si="207"/>
        <v>3.8693645722399715E-2</v>
      </c>
      <c r="AO76" s="127">
        <f t="shared" si="207"/>
        <v>8.9271932081296634E-2</v>
      </c>
      <c r="AP76" s="128">
        <f t="shared" si="207"/>
        <v>3.1985871271585559E-2</v>
      </c>
      <c r="AQ76" s="126">
        <f t="shared" si="207"/>
        <v>8.4454796411318145E-2</v>
      </c>
      <c r="AR76" s="130">
        <f t="shared" si="207"/>
        <v>5.6951810006917222E-2</v>
      </c>
      <c r="AS76" s="131">
        <f t="shared" si="207"/>
        <v>8.4977777777777777E-2</v>
      </c>
      <c r="AT76" s="126">
        <f t="shared" si="207"/>
        <v>5.9846266471449486E-2</v>
      </c>
      <c r="AU76" s="127">
        <f t="shared" si="207"/>
        <v>7.1677360219981667E-2</v>
      </c>
      <c r="AV76" s="128">
        <f t="shared" si="207"/>
        <v>6.8226252275332036E-2</v>
      </c>
      <c r="AW76" s="129">
        <f t="shared" si="207"/>
        <v>6.8405011852353537E-2</v>
      </c>
      <c r="AX76" s="126">
        <f t="shared" si="207"/>
        <v>5.2697616060225848E-2</v>
      </c>
      <c r="AY76" s="127">
        <f t="shared" si="207"/>
        <v>0.11900621118012422</v>
      </c>
      <c r="AZ76" s="128">
        <f t="shared" si="207"/>
        <v>3.8504121048099395E-2</v>
      </c>
      <c r="BA76" s="129">
        <f t="shared" si="207"/>
        <v>8.7595674887619976E-2</v>
      </c>
      <c r="BB76" s="126">
        <f t="shared" si="207"/>
        <v>5.3428750086847776E-2</v>
      </c>
      <c r="BC76" s="127">
        <f t="shared" si="207"/>
        <v>0.12085492227979275</v>
      </c>
      <c r="BD76" s="128">
        <f t="shared" si="207"/>
        <v>5.7882869518780036E-2</v>
      </c>
      <c r="BE76" s="126">
        <f t="shared" si="207"/>
        <v>5.454076034338088E-2</v>
      </c>
      <c r="BF76" s="132">
        <f t="shared" si="207"/>
        <v>6.2305007259135702E-2</v>
      </c>
      <c r="BG76" s="133">
        <f t="shared" si="207"/>
        <v>6.5787371339920311E-2</v>
      </c>
    </row>
    <row r="77" spans="1:59">
      <c r="A77" s="143" t="s">
        <v>24</v>
      </c>
      <c r="B77" s="193">
        <v>2425</v>
      </c>
      <c r="C77" s="194">
        <v>1275</v>
      </c>
      <c r="D77" s="195">
        <v>914</v>
      </c>
      <c r="E77" s="196">
        <v>470</v>
      </c>
      <c r="F77" s="193">
        <v>326</v>
      </c>
      <c r="G77" s="197">
        <v>247</v>
      </c>
      <c r="H77" s="195">
        <v>1251</v>
      </c>
      <c r="I77" s="196">
        <v>1528</v>
      </c>
      <c r="J77" s="193">
        <v>120</v>
      </c>
      <c r="K77" s="197">
        <v>436</v>
      </c>
      <c r="L77" s="195">
        <v>182</v>
      </c>
      <c r="M77" s="193">
        <v>1001</v>
      </c>
      <c r="N77" s="198">
        <v>924</v>
      </c>
      <c r="O77" s="199">
        <v>1550</v>
      </c>
      <c r="P77" s="193">
        <v>690</v>
      </c>
      <c r="Q77" s="197">
        <v>605</v>
      </c>
      <c r="R77" s="195">
        <v>1046</v>
      </c>
      <c r="S77" s="196">
        <v>773</v>
      </c>
      <c r="T77" s="193">
        <v>172</v>
      </c>
      <c r="U77" s="197">
        <v>366</v>
      </c>
      <c r="V77" s="195">
        <v>603</v>
      </c>
      <c r="W77" s="196">
        <v>1247</v>
      </c>
      <c r="X77" s="193">
        <v>712</v>
      </c>
      <c r="Y77" s="197">
        <v>502</v>
      </c>
      <c r="Z77" s="195">
        <v>1908</v>
      </c>
      <c r="AA77" s="193">
        <v>1421</v>
      </c>
      <c r="AB77" s="169">
        <f t="shared" si="205"/>
        <v>11273</v>
      </c>
      <c r="AC77" s="170">
        <f t="shared" si="201"/>
        <v>11421</v>
      </c>
      <c r="AE77" s="143" t="s">
        <v>24</v>
      </c>
      <c r="AF77" s="126">
        <f t="shared" ref="AF77:BG77" si="208">B77/B95</f>
        <v>7.062352564289251E-2</v>
      </c>
      <c r="AG77" s="127">
        <f t="shared" si="208"/>
        <v>4.9933422103861515E-2</v>
      </c>
      <c r="AH77" s="128">
        <f t="shared" si="208"/>
        <v>6.8742478941034899E-2</v>
      </c>
      <c r="AI77" s="129">
        <f t="shared" si="208"/>
        <v>4.302453313804467E-2</v>
      </c>
      <c r="AJ77" s="126">
        <f t="shared" si="208"/>
        <v>6.5317571628932078E-2</v>
      </c>
      <c r="AK77" s="127">
        <f t="shared" si="208"/>
        <v>5.8949880668257758E-2</v>
      </c>
      <c r="AL77" s="128">
        <f t="shared" si="208"/>
        <v>5.6224719101123595E-2</v>
      </c>
      <c r="AM77" s="129">
        <f t="shared" si="208"/>
        <v>5.0058969990826888E-2</v>
      </c>
      <c r="AN77" s="126">
        <f t="shared" si="208"/>
        <v>4.2598509052183174E-2</v>
      </c>
      <c r="AO77" s="127">
        <f t="shared" si="208"/>
        <v>0.11216876768716233</v>
      </c>
      <c r="AP77" s="128">
        <f t="shared" si="208"/>
        <v>3.5714285714285712E-2</v>
      </c>
      <c r="AQ77" s="126">
        <f t="shared" si="208"/>
        <v>8.6352657004830913E-2</v>
      </c>
      <c r="AR77" s="130">
        <f t="shared" si="208"/>
        <v>5.3262623933594648E-2</v>
      </c>
      <c r="AS77" s="131">
        <f t="shared" si="208"/>
        <v>6.8888888888888888E-2</v>
      </c>
      <c r="AT77" s="126">
        <f t="shared" si="208"/>
        <v>6.3140556368960474E-2</v>
      </c>
      <c r="AU77" s="127">
        <f t="shared" si="208"/>
        <v>5.5453712190650782E-2</v>
      </c>
      <c r="AV77" s="128">
        <f t="shared" si="208"/>
        <v>7.0518438616598123E-2</v>
      </c>
      <c r="AW77" s="129">
        <f t="shared" si="208"/>
        <v>5.2353538774128003E-2</v>
      </c>
      <c r="AX77" s="126">
        <f t="shared" si="208"/>
        <v>4.3161856963613549E-2</v>
      </c>
      <c r="AY77" s="127">
        <f t="shared" si="208"/>
        <v>9.0931677018633542E-2</v>
      </c>
      <c r="AZ77" s="128">
        <f t="shared" si="208"/>
        <v>3.7089432894574975E-2</v>
      </c>
      <c r="BA77" s="129">
        <f t="shared" si="208"/>
        <v>7.5750212610861373E-2</v>
      </c>
      <c r="BB77" s="126">
        <f t="shared" si="208"/>
        <v>4.9468491627874658E-2</v>
      </c>
      <c r="BC77" s="127">
        <f t="shared" si="208"/>
        <v>6.5025906735751302E-2</v>
      </c>
      <c r="BD77" s="128">
        <f t="shared" si="208"/>
        <v>5.6607132261318457E-2</v>
      </c>
      <c r="BE77" s="126">
        <f t="shared" si="208"/>
        <v>4.5859420383398956E-2</v>
      </c>
      <c r="BF77" s="132">
        <f t="shared" si="208"/>
        <v>5.8037047333683423E-2</v>
      </c>
      <c r="BG77" s="133">
        <f t="shared" si="208"/>
        <v>5.8865368855627542E-2</v>
      </c>
    </row>
    <row r="78" spans="1:59">
      <c r="A78" s="134" t="s">
        <v>25</v>
      </c>
      <c r="B78" s="186">
        <v>2190</v>
      </c>
      <c r="C78" s="187">
        <v>1226</v>
      </c>
      <c r="D78" s="188">
        <v>858</v>
      </c>
      <c r="E78" s="189">
        <v>521</v>
      </c>
      <c r="F78" s="186">
        <v>321</v>
      </c>
      <c r="G78" s="190">
        <v>193</v>
      </c>
      <c r="H78" s="188">
        <v>1421</v>
      </c>
      <c r="I78" s="189">
        <v>1249</v>
      </c>
      <c r="J78" s="186">
        <v>123</v>
      </c>
      <c r="K78" s="190">
        <v>342</v>
      </c>
      <c r="L78" s="188">
        <v>161</v>
      </c>
      <c r="M78" s="186">
        <v>688</v>
      </c>
      <c r="N78" s="191">
        <v>977</v>
      </c>
      <c r="O78" s="192">
        <v>1353</v>
      </c>
      <c r="P78" s="186">
        <v>696</v>
      </c>
      <c r="Q78" s="190">
        <v>537</v>
      </c>
      <c r="R78" s="188">
        <v>1023</v>
      </c>
      <c r="S78" s="189">
        <v>736</v>
      </c>
      <c r="T78" s="186">
        <v>215</v>
      </c>
      <c r="U78" s="190">
        <v>215</v>
      </c>
      <c r="V78" s="188">
        <v>679</v>
      </c>
      <c r="W78" s="189">
        <v>1223</v>
      </c>
      <c r="X78" s="186">
        <v>667</v>
      </c>
      <c r="Y78" s="190">
        <v>526</v>
      </c>
      <c r="Z78" s="188">
        <v>1909</v>
      </c>
      <c r="AA78" s="186">
        <v>1485</v>
      </c>
      <c r="AB78" s="169">
        <f t="shared" si="205"/>
        <v>11240</v>
      </c>
      <c r="AC78" s="170">
        <f t="shared" si="201"/>
        <v>10294</v>
      </c>
      <c r="AE78" s="134" t="s">
        <v>25</v>
      </c>
      <c r="AF78" s="126">
        <f t="shared" ref="AF78:BG78" si="209">B78/B95</f>
        <v>6.3779596353787466E-2</v>
      </c>
      <c r="AG78" s="127">
        <f t="shared" si="209"/>
        <v>4.8014412156340565E-2</v>
      </c>
      <c r="AH78" s="128">
        <f t="shared" si="209"/>
        <v>6.4530685920577618E-2</v>
      </c>
      <c r="AI78" s="129">
        <f t="shared" si="209"/>
        <v>4.7693152691321863E-2</v>
      </c>
      <c r="AJ78" s="126">
        <f t="shared" si="209"/>
        <v>6.4315768383089555E-2</v>
      </c>
      <c r="AK78" s="127">
        <f t="shared" si="209"/>
        <v>4.6062052505966587E-2</v>
      </c>
      <c r="AL78" s="128">
        <f t="shared" si="209"/>
        <v>6.3865168539325848E-2</v>
      </c>
      <c r="AM78" s="129">
        <f t="shared" si="209"/>
        <v>4.0918621412658888E-2</v>
      </c>
      <c r="AN78" s="126">
        <f t="shared" si="209"/>
        <v>4.3663471778487756E-2</v>
      </c>
      <c r="AO78" s="127">
        <f t="shared" si="209"/>
        <v>8.7985593002315413E-2</v>
      </c>
      <c r="AP78" s="128">
        <f t="shared" si="209"/>
        <v>3.1593406593406592E-2</v>
      </c>
      <c r="AQ78" s="126">
        <f t="shared" si="209"/>
        <v>5.9351276742581088E-2</v>
      </c>
      <c r="AR78" s="130">
        <f t="shared" si="209"/>
        <v>5.6317731150564904E-2</v>
      </c>
      <c r="AS78" s="131">
        <f t="shared" si="209"/>
        <v>6.013333333333333E-2</v>
      </c>
      <c r="AT78" s="126">
        <f t="shared" si="209"/>
        <v>6.36896046852123E-2</v>
      </c>
      <c r="AU78" s="127">
        <f t="shared" si="209"/>
        <v>4.922089825847846E-2</v>
      </c>
      <c r="AV78" s="128">
        <f t="shared" si="209"/>
        <v>6.8967841973976943E-2</v>
      </c>
      <c r="AW78" s="129">
        <f t="shared" si="209"/>
        <v>4.984761259735862E-2</v>
      </c>
      <c r="AX78" s="126">
        <f t="shared" si="209"/>
        <v>5.3952321204516936E-2</v>
      </c>
      <c r="AY78" s="127">
        <f t="shared" si="209"/>
        <v>5.3416149068322982E-2</v>
      </c>
      <c r="AZ78" s="128">
        <f t="shared" si="209"/>
        <v>4.1764054619264364E-2</v>
      </c>
      <c r="BA78" s="129">
        <f t="shared" si="209"/>
        <v>7.4292309561414166E-2</v>
      </c>
      <c r="BB78" s="126">
        <f t="shared" si="209"/>
        <v>4.634197179184326E-2</v>
      </c>
      <c r="BC78" s="127">
        <f t="shared" si="209"/>
        <v>6.8134715025906734E-2</v>
      </c>
      <c r="BD78" s="128">
        <f t="shared" si="209"/>
        <v>5.6636800569631517E-2</v>
      </c>
      <c r="BE78" s="126">
        <f t="shared" si="209"/>
        <v>4.792486929581101E-2</v>
      </c>
      <c r="BF78" s="132">
        <f t="shared" si="209"/>
        <v>5.7867152668375908E-2</v>
      </c>
      <c r="BG78" s="133">
        <f t="shared" si="209"/>
        <v>5.305665939933718E-2</v>
      </c>
    </row>
    <row r="79" spans="1:59">
      <c r="A79" s="143" t="s">
        <v>26</v>
      </c>
      <c r="B79" s="200">
        <v>2787</v>
      </c>
      <c r="C79" s="194">
        <v>1480</v>
      </c>
      <c r="D79" s="195">
        <v>967</v>
      </c>
      <c r="E79" s="196">
        <v>520</v>
      </c>
      <c r="F79" s="193">
        <v>363</v>
      </c>
      <c r="G79" s="197">
        <v>175</v>
      </c>
      <c r="H79" s="195">
        <v>1542</v>
      </c>
      <c r="I79" s="196">
        <v>1659</v>
      </c>
      <c r="J79" s="193">
        <v>136</v>
      </c>
      <c r="K79" s="197">
        <v>300</v>
      </c>
      <c r="L79" s="195">
        <v>216</v>
      </c>
      <c r="M79" s="193">
        <v>1081</v>
      </c>
      <c r="N79" s="198">
        <v>944</v>
      </c>
      <c r="O79" s="201">
        <v>1675</v>
      </c>
      <c r="P79" s="193">
        <v>739</v>
      </c>
      <c r="Q79" s="197">
        <v>504</v>
      </c>
      <c r="R79" s="195">
        <v>1075</v>
      </c>
      <c r="S79" s="196">
        <v>818</v>
      </c>
      <c r="T79" s="193">
        <v>192</v>
      </c>
      <c r="U79" s="197">
        <v>314</v>
      </c>
      <c r="V79" s="195">
        <v>727</v>
      </c>
      <c r="W79" s="202">
        <v>1438</v>
      </c>
      <c r="X79" s="193">
        <v>719</v>
      </c>
      <c r="Y79" s="197">
        <v>377</v>
      </c>
      <c r="Z79" s="195">
        <v>2146</v>
      </c>
      <c r="AA79" s="193">
        <v>1698</v>
      </c>
      <c r="AB79" s="169">
        <f t="shared" si="205"/>
        <v>12553</v>
      </c>
      <c r="AC79" s="170">
        <f t="shared" si="201"/>
        <v>12039</v>
      </c>
      <c r="AE79" s="143" t="s">
        <v>26</v>
      </c>
      <c r="AF79" s="126">
        <f t="shared" ref="AF79:BG79" si="210">B79/B95</f>
        <v>8.1166089058450075E-2</v>
      </c>
      <c r="AG79" s="127">
        <f t="shared" si="210"/>
        <v>5.7961933108796118E-2</v>
      </c>
      <c r="AH79" s="128">
        <f t="shared" si="210"/>
        <v>7.2728640192539107E-2</v>
      </c>
      <c r="AI79" s="129">
        <f t="shared" si="210"/>
        <v>4.7601611131453683E-2</v>
      </c>
      <c r="AJ79" s="126">
        <f t="shared" si="210"/>
        <v>7.2730915648166694E-2</v>
      </c>
      <c r="AK79" s="127">
        <f t="shared" si="210"/>
        <v>4.1766109785202864E-2</v>
      </c>
      <c r="AL79" s="128">
        <f t="shared" si="210"/>
        <v>6.9303370786516855E-2</v>
      </c>
      <c r="AM79" s="129">
        <f t="shared" si="210"/>
        <v>5.4350674878783908E-2</v>
      </c>
      <c r="AN79" s="126">
        <f t="shared" si="210"/>
        <v>4.8278310259140929E-2</v>
      </c>
      <c r="AO79" s="127">
        <f t="shared" si="210"/>
        <v>7.7180344738873169E-2</v>
      </c>
      <c r="AP79" s="128">
        <f t="shared" si="210"/>
        <v>4.2386185243328101E-2</v>
      </c>
      <c r="AQ79" s="126">
        <f t="shared" si="210"/>
        <v>9.3253968253968256E-2</v>
      </c>
      <c r="AR79" s="130">
        <f t="shared" si="210"/>
        <v>5.4415494581507955E-2</v>
      </c>
      <c r="AS79" s="131">
        <f t="shared" si="210"/>
        <v>7.4444444444444438E-2</v>
      </c>
      <c r="AT79" s="126">
        <f t="shared" si="210"/>
        <v>6.7624450951683748E-2</v>
      </c>
      <c r="AU79" s="127">
        <f t="shared" si="210"/>
        <v>4.6196150320806602E-2</v>
      </c>
      <c r="AV79" s="128">
        <f t="shared" si="210"/>
        <v>7.2473538731207446E-2</v>
      </c>
      <c r="AW79" s="129">
        <f t="shared" si="210"/>
        <v>5.5401286826955637E-2</v>
      </c>
      <c r="AX79" s="126">
        <f t="shared" si="210"/>
        <v>4.8180677540777921E-2</v>
      </c>
      <c r="AY79" s="127">
        <f t="shared" si="210"/>
        <v>7.8012422360248454E-2</v>
      </c>
      <c r="AZ79" s="128">
        <f t="shared" si="210"/>
        <v>4.4716447287489233E-2</v>
      </c>
      <c r="BA79" s="129">
        <f t="shared" si="210"/>
        <v>8.7352691046045441E-2</v>
      </c>
      <c r="BB79" s="126">
        <f t="shared" si="210"/>
        <v>4.9954839157923994E-2</v>
      </c>
      <c r="BC79" s="127">
        <f t="shared" si="210"/>
        <v>4.8834196891191707E-2</v>
      </c>
      <c r="BD79" s="128">
        <f t="shared" si="210"/>
        <v>6.3668189639826733E-2</v>
      </c>
      <c r="BE79" s="126">
        <f t="shared" si="210"/>
        <v>5.4798941457432387E-2</v>
      </c>
      <c r="BF79" s="132">
        <f t="shared" si="210"/>
        <v>6.4626901018338331E-2</v>
      </c>
      <c r="BG79" s="133">
        <f t="shared" si="210"/>
        <v>6.2050623907967777E-2</v>
      </c>
    </row>
    <row r="80" spans="1:59">
      <c r="A80" s="134" t="s">
        <v>27</v>
      </c>
      <c r="B80" s="203">
        <v>2668</v>
      </c>
      <c r="C80" s="187">
        <v>1251</v>
      </c>
      <c r="D80" s="188">
        <v>1067</v>
      </c>
      <c r="E80" s="189">
        <v>560</v>
      </c>
      <c r="F80" s="186">
        <v>426</v>
      </c>
      <c r="G80" s="190">
        <v>235</v>
      </c>
      <c r="H80" s="188">
        <v>1932</v>
      </c>
      <c r="I80" s="189">
        <v>2350</v>
      </c>
      <c r="J80" s="186">
        <v>191</v>
      </c>
      <c r="K80" s="187">
        <v>338</v>
      </c>
      <c r="L80" s="188">
        <v>344</v>
      </c>
      <c r="M80" s="186">
        <v>1025</v>
      </c>
      <c r="N80" s="191">
        <v>1144</v>
      </c>
      <c r="O80" s="204">
        <v>1853</v>
      </c>
      <c r="P80" s="186">
        <v>832</v>
      </c>
      <c r="Q80" s="187">
        <v>735</v>
      </c>
      <c r="R80" s="188">
        <v>1322</v>
      </c>
      <c r="S80" s="189">
        <v>813</v>
      </c>
      <c r="T80" s="195">
        <v>300</v>
      </c>
      <c r="U80" s="186">
        <v>212</v>
      </c>
      <c r="V80" s="188">
        <v>932</v>
      </c>
      <c r="W80" s="205">
        <v>1667</v>
      </c>
      <c r="X80" s="186">
        <v>1018</v>
      </c>
      <c r="Y80" s="190">
        <v>452</v>
      </c>
      <c r="Z80" s="188">
        <v>2440</v>
      </c>
      <c r="AA80" s="186">
        <v>2302</v>
      </c>
      <c r="AB80" s="169">
        <f t="shared" si="205"/>
        <v>14616</v>
      </c>
      <c r="AC80" s="170">
        <f t="shared" si="201"/>
        <v>13793</v>
      </c>
      <c r="AE80" s="134" t="s">
        <v>27</v>
      </c>
      <c r="AF80" s="126">
        <f t="shared" ref="AF80:BG80" si="211">B80/B95</f>
        <v>7.7700439758860707E-2</v>
      </c>
      <c r="AG80" s="127">
        <f t="shared" si="211"/>
        <v>4.8993498864259417E-2</v>
      </c>
      <c r="AH80" s="128">
        <f t="shared" si="211"/>
        <v>8.0249699157641394E-2</v>
      </c>
      <c r="AI80" s="129">
        <f t="shared" si="211"/>
        <v>5.1263273526180889E-2</v>
      </c>
      <c r="AJ80" s="126">
        <f t="shared" si="211"/>
        <v>8.5353636545782402E-2</v>
      </c>
      <c r="AK80" s="127">
        <f t="shared" si="211"/>
        <v>5.6085918854415273E-2</v>
      </c>
      <c r="AL80" s="128">
        <f t="shared" si="211"/>
        <v>8.6831460674157299E-2</v>
      </c>
      <c r="AM80" s="129">
        <f t="shared" si="211"/>
        <v>7.6988599135106806E-2</v>
      </c>
      <c r="AN80" s="126">
        <f t="shared" si="211"/>
        <v>6.7802626908058217E-2</v>
      </c>
      <c r="AO80" s="127">
        <f t="shared" si="211"/>
        <v>8.6956521739130432E-2</v>
      </c>
      <c r="AP80" s="128">
        <f t="shared" si="211"/>
        <v>6.7503924646781788E-2</v>
      </c>
      <c r="AQ80" s="126">
        <f t="shared" si="211"/>
        <v>8.8423050379572113E-2</v>
      </c>
      <c r="AR80" s="130">
        <f t="shared" si="211"/>
        <v>6.5944201060641E-2</v>
      </c>
      <c r="AS80" s="131">
        <f t="shared" si="211"/>
        <v>8.2355555555555557E-2</v>
      </c>
      <c r="AT80" s="126">
        <f t="shared" si="211"/>
        <v>7.6134699853587118E-2</v>
      </c>
      <c r="AU80" s="127">
        <f t="shared" si="211"/>
        <v>6.7369385884509622E-2</v>
      </c>
      <c r="AV80" s="128">
        <f t="shared" si="211"/>
        <v>8.9125598328052322E-2</v>
      </c>
      <c r="AW80" s="129">
        <f t="shared" si="211"/>
        <v>5.5062648154419233E-2</v>
      </c>
      <c r="AX80" s="126">
        <f t="shared" si="211"/>
        <v>7.5282308657465491E-2</v>
      </c>
      <c r="AY80" s="127">
        <f t="shared" si="211"/>
        <v>5.2670807453416152E-2</v>
      </c>
      <c r="AZ80" s="128">
        <f t="shared" si="211"/>
        <v>5.7325624308032966E-2</v>
      </c>
      <c r="BA80" s="129">
        <f t="shared" si="211"/>
        <v>0.10126351597618759</v>
      </c>
      <c r="BB80" s="126">
        <f t="shared" si="211"/>
        <v>7.0728826512888213E-2</v>
      </c>
      <c r="BC80" s="127">
        <f t="shared" si="211"/>
        <v>5.8549222797927458E-2</v>
      </c>
      <c r="BD80" s="128">
        <f t="shared" si="211"/>
        <v>7.2390672283866378E-2</v>
      </c>
      <c r="BE80" s="126">
        <f t="shared" si="211"/>
        <v>7.4291615568321173E-2</v>
      </c>
      <c r="BF80" s="132">
        <f t="shared" si="211"/>
        <v>7.5247891761653224E-2</v>
      </c>
      <c r="BG80" s="133">
        <f t="shared" si="211"/>
        <v>7.1090975626098479E-2</v>
      </c>
    </row>
    <row r="81" spans="1:59">
      <c r="A81" s="143" t="s">
        <v>28</v>
      </c>
      <c r="B81" s="200">
        <v>2080</v>
      </c>
      <c r="C81" s="194">
        <v>2033</v>
      </c>
      <c r="D81" s="195">
        <v>904</v>
      </c>
      <c r="E81" s="196">
        <v>636</v>
      </c>
      <c r="F81" s="193">
        <v>324</v>
      </c>
      <c r="G81" s="197">
        <v>251</v>
      </c>
      <c r="H81" s="195">
        <v>1683</v>
      </c>
      <c r="I81" s="196">
        <v>1708</v>
      </c>
      <c r="J81" s="193">
        <v>200</v>
      </c>
      <c r="K81" s="194">
        <v>250</v>
      </c>
      <c r="L81" s="195">
        <v>333</v>
      </c>
      <c r="M81" s="193">
        <v>1076</v>
      </c>
      <c r="N81" s="198">
        <v>1163</v>
      </c>
      <c r="O81" s="201">
        <v>1646</v>
      </c>
      <c r="P81" s="193">
        <v>776</v>
      </c>
      <c r="Q81" s="194">
        <v>679</v>
      </c>
      <c r="R81" s="195">
        <v>1079</v>
      </c>
      <c r="S81" s="196">
        <v>967</v>
      </c>
      <c r="T81" s="193">
        <v>254</v>
      </c>
      <c r="U81" s="197">
        <v>224</v>
      </c>
      <c r="V81" s="195">
        <v>1021</v>
      </c>
      <c r="W81" s="202">
        <v>1193</v>
      </c>
      <c r="X81" s="193">
        <v>848</v>
      </c>
      <c r="Y81" s="197">
        <v>570</v>
      </c>
      <c r="Z81" s="195">
        <v>2249</v>
      </c>
      <c r="AA81" s="193">
        <v>2424</v>
      </c>
      <c r="AB81" s="169">
        <f t="shared" si="205"/>
        <v>12914</v>
      </c>
      <c r="AC81" s="170">
        <f t="shared" si="201"/>
        <v>13657</v>
      </c>
      <c r="AE81" s="143" t="s">
        <v>28</v>
      </c>
      <c r="AF81" s="126">
        <f t="shared" ref="AF81:BG81" si="212">B81/B95</f>
        <v>6.0576054984419141E-2</v>
      </c>
      <c r="AG81" s="127">
        <f t="shared" si="212"/>
        <v>7.9619331087961154E-2</v>
      </c>
      <c r="AH81" s="128">
        <f t="shared" si="212"/>
        <v>6.7990373044524668E-2</v>
      </c>
      <c r="AI81" s="129">
        <f t="shared" si="212"/>
        <v>5.8220432076162579E-2</v>
      </c>
      <c r="AJ81" s="126">
        <f t="shared" si="212"/>
        <v>6.4916850330595077E-2</v>
      </c>
      <c r="AK81" s="127">
        <f t="shared" si="212"/>
        <v>5.9904534606205248E-2</v>
      </c>
      <c r="AL81" s="128">
        <f t="shared" si="212"/>
        <v>7.5640449438202251E-2</v>
      </c>
      <c r="AM81" s="129">
        <f t="shared" si="212"/>
        <v>5.5955969073515924E-2</v>
      </c>
      <c r="AN81" s="126">
        <f t="shared" si="212"/>
        <v>7.0997515086971955E-2</v>
      </c>
      <c r="AO81" s="127">
        <f t="shared" si="212"/>
        <v>6.4316953949060979E-2</v>
      </c>
      <c r="AP81" s="128">
        <f t="shared" si="212"/>
        <v>6.5345368916797486E-2</v>
      </c>
      <c r="AQ81" s="126">
        <f t="shared" si="212"/>
        <v>9.2822636300897168E-2</v>
      </c>
      <c r="AR81" s="130">
        <f t="shared" si="212"/>
        <v>6.7039428176158641E-2</v>
      </c>
      <c r="AS81" s="131">
        <f t="shared" si="212"/>
        <v>7.3155555555555557E-2</v>
      </c>
      <c r="AT81" s="126">
        <f t="shared" si="212"/>
        <v>7.1010248901903369E-2</v>
      </c>
      <c r="AU81" s="127">
        <f t="shared" si="212"/>
        <v>6.2236480293308888E-2</v>
      </c>
      <c r="AV81" s="128">
        <f t="shared" si="212"/>
        <v>7.274320771253287E-2</v>
      </c>
      <c r="AW81" s="129">
        <f t="shared" si="212"/>
        <v>6.5492719268540472E-2</v>
      </c>
      <c r="AX81" s="126">
        <f t="shared" si="212"/>
        <v>6.3739021329987447E-2</v>
      </c>
      <c r="AY81" s="127">
        <f t="shared" si="212"/>
        <v>5.565217391304348E-2</v>
      </c>
      <c r="AZ81" s="128">
        <f t="shared" si="212"/>
        <v>6.2799852380366589E-2</v>
      </c>
      <c r="BA81" s="129">
        <f t="shared" si="212"/>
        <v>7.2469930749605158E-2</v>
      </c>
      <c r="BB81" s="126">
        <f t="shared" si="212"/>
        <v>5.8917529354547346E-2</v>
      </c>
      <c r="BC81" s="127">
        <f t="shared" si="212"/>
        <v>7.3834196891191708E-2</v>
      </c>
      <c r="BD81" s="128">
        <f t="shared" si="212"/>
        <v>6.6724025396071918E-2</v>
      </c>
      <c r="BE81" s="126">
        <f t="shared" si="212"/>
        <v>7.8228877557606658E-2</v>
      </c>
      <c r="BF81" s="132">
        <f t="shared" si="212"/>
        <v>6.6485445690338651E-2</v>
      </c>
      <c r="BG81" s="133">
        <f t="shared" si="212"/>
        <v>7.0390013349208067E-2</v>
      </c>
    </row>
    <row r="82" spans="1:59">
      <c r="A82" s="134" t="s">
        <v>29</v>
      </c>
      <c r="B82" s="203">
        <v>1891</v>
      </c>
      <c r="C82" s="187">
        <v>1431</v>
      </c>
      <c r="D82" s="188">
        <v>696</v>
      </c>
      <c r="E82" s="189">
        <v>498</v>
      </c>
      <c r="F82" s="186">
        <v>258</v>
      </c>
      <c r="G82" s="190">
        <v>234</v>
      </c>
      <c r="H82" s="188">
        <v>1694</v>
      </c>
      <c r="I82" s="189">
        <v>1617</v>
      </c>
      <c r="J82" s="186">
        <v>216</v>
      </c>
      <c r="K82" s="187">
        <v>195</v>
      </c>
      <c r="L82" s="188">
        <v>440</v>
      </c>
      <c r="M82" s="186">
        <v>558</v>
      </c>
      <c r="N82" s="191">
        <v>1141</v>
      </c>
      <c r="O82" s="204">
        <v>1168</v>
      </c>
      <c r="P82" s="186">
        <v>747</v>
      </c>
      <c r="Q82" s="187">
        <v>666</v>
      </c>
      <c r="R82" s="188">
        <v>958</v>
      </c>
      <c r="S82" s="189">
        <v>818</v>
      </c>
      <c r="T82" s="186">
        <v>298</v>
      </c>
      <c r="U82" s="190">
        <v>196</v>
      </c>
      <c r="V82" s="188">
        <v>1111</v>
      </c>
      <c r="W82" s="205">
        <v>1092</v>
      </c>
      <c r="X82" s="186">
        <v>960</v>
      </c>
      <c r="Y82" s="190">
        <v>345</v>
      </c>
      <c r="Z82" s="188">
        <v>2299</v>
      </c>
      <c r="AA82" s="186">
        <v>1597</v>
      </c>
      <c r="AB82" s="169">
        <f t="shared" si="205"/>
        <v>12709</v>
      </c>
      <c r="AC82" s="170">
        <f t="shared" si="201"/>
        <v>10415</v>
      </c>
      <c r="AE82" s="134" t="s">
        <v>29</v>
      </c>
      <c r="AF82" s="126">
        <f t="shared" ref="AF82:BG82" si="213">B82/B95</f>
        <v>5.5071788449777205E-2</v>
      </c>
      <c r="AG82" s="127">
        <f t="shared" si="213"/>
        <v>5.6042923161275161E-2</v>
      </c>
      <c r="AH82" s="128">
        <f t="shared" si="213"/>
        <v>5.2346570397111915E-2</v>
      </c>
      <c r="AI82" s="129">
        <f t="shared" si="213"/>
        <v>4.5587696814353713E-2</v>
      </c>
      <c r="AJ82" s="126">
        <f t="shared" si="213"/>
        <v>5.1693047485473854E-2</v>
      </c>
      <c r="AK82" s="127">
        <f t="shared" si="213"/>
        <v>5.5847255369928399E-2</v>
      </c>
      <c r="AL82" s="128">
        <f t="shared" si="213"/>
        <v>7.6134831460674152E-2</v>
      </c>
      <c r="AM82" s="129">
        <f t="shared" si="213"/>
        <v>5.2974708426156467E-2</v>
      </c>
      <c r="AN82" s="126">
        <f t="shared" si="213"/>
        <v>7.6677316293929709E-2</v>
      </c>
      <c r="AO82" s="127">
        <f t="shared" si="213"/>
        <v>5.016722408026756E-2</v>
      </c>
      <c r="AP82" s="128">
        <f t="shared" si="213"/>
        <v>8.6342229199372053E-2</v>
      </c>
      <c r="AQ82" s="126">
        <f t="shared" si="213"/>
        <v>4.813664596273292E-2</v>
      </c>
      <c r="AR82" s="130">
        <f t="shared" si="213"/>
        <v>6.5771270463454004E-2</v>
      </c>
      <c r="AS82" s="131">
        <f t="shared" si="213"/>
        <v>5.1911111111111109E-2</v>
      </c>
      <c r="AT82" s="126">
        <f t="shared" si="213"/>
        <v>6.8356515373352855E-2</v>
      </c>
      <c r="AU82" s="127">
        <f t="shared" si="213"/>
        <v>6.1044912923923007E-2</v>
      </c>
      <c r="AV82" s="128">
        <f t="shared" si="213"/>
        <v>6.4585721027438814E-2</v>
      </c>
      <c r="AW82" s="129">
        <f t="shared" si="213"/>
        <v>5.5401286826955637E-2</v>
      </c>
      <c r="AX82" s="126">
        <f t="shared" si="213"/>
        <v>7.4780426599749053E-2</v>
      </c>
      <c r="AY82" s="127">
        <f t="shared" si="213"/>
        <v>4.8695652173913043E-2</v>
      </c>
      <c r="AZ82" s="128">
        <f t="shared" si="213"/>
        <v>6.833558863328823E-2</v>
      </c>
      <c r="BA82" s="129">
        <f t="shared" si="213"/>
        <v>6.6334588749848142E-2</v>
      </c>
      <c r="BB82" s="126">
        <f t="shared" si="213"/>
        <v>6.6699089835336622E-2</v>
      </c>
      <c r="BC82" s="127">
        <f t="shared" si="213"/>
        <v>4.4689119170984455E-2</v>
      </c>
      <c r="BD82" s="128">
        <f t="shared" si="213"/>
        <v>6.8207440811724918E-2</v>
      </c>
      <c r="BE82" s="126">
        <f t="shared" si="213"/>
        <v>5.1539404892532115E-2</v>
      </c>
      <c r="BF82" s="132">
        <f t="shared" si="213"/>
        <v>6.5430039436155649E-2</v>
      </c>
      <c r="BG82" s="133">
        <f t="shared" si="213"/>
        <v>5.3680309660394082E-2</v>
      </c>
    </row>
    <row r="83" spans="1:59">
      <c r="A83" s="143" t="s">
        <v>30</v>
      </c>
      <c r="B83" s="200">
        <v>1785</v>
      </c>
      <c r="C83" s="194">
        <v>1987</v>
      </c>
      <c r="D83" s="195">
        <v>854</v>
      </c>
      <c r="E83" s="196">
        <v>841</v>
      </c>
      <c r="F83" s="193">
        <v>335</v>
      </c>
      <c r="G83" s="197">
        <v>263</v>
      </c>
      <c r="H83" s="195">
        <v>1253</v>
      </c>
      <c r="I83" s="196">
        <v>2345</v>
      </c>
      <c r="J83" s="193">
        <v>304</v>
      </c>
      <c r="K83" s="194">
        <v>207</v>
      </c>
      <c r="L83" s="195">
        <v>451</v>
      </c>
      <c r="M83" s="193">
        <v>708</v>
      </c>
      <c r="N83" s="198">
        <v>1344</v>
      </c>
      <c r="O83" s="201">
        <v>1387</v>
      </c>
      <c r="P83" s="193">
        <v>829</v>
      </c>
      <c r="Q83" s="194">
        <v>659</v>
      </c>
      <c r="R83" s="195">
        <v>989</v>
      </c>
      <c r="S83" s="196">
        <v>848</v>
      </c>
      <c r="T83" s="193">
        <v>370</v>
      </c>
      <c r="U83" s="197">
        <v>123</v>
      </c>
      <c r="V83" s="195">
        <v>1214</v>
      </c>
      <c r="W83" s="202">
        <v>817</v>
      </c>
      <c r="X83" s="193">
        <v>1125</v>
      </c>
      <c r="Y83" s="197">
        <v>317</v>
      </c>
      <c r="Z83" s="195">
        <v>2574</v>
      </c>
      <c r="AA83" s="193">
        <v>1871</v>
      </c>
      <c r="AB83" s="169">
        <f t="shared" si="205"/>
        <v>13427</v>
      </c>
      <c r="AC83" s="170">
        <f t="shared" si="201"/>
        <v>12373</v>
      </c>
      <c r="AE83" s="143" t="s">
        <v>30</v>
      </c>
      <c r="AF83" s="126">
        <f t="shared" ref="AF83:BG83" si="214">B83/B95</f>
        <v>5.1984739493840464E-2</v>
      </c>
      <c r="AG83" s="127">
        <f t="shared" si="214"/>
        <v>7.7817811545390456E-2</v>
      </c>
      <c r="AH83" s="128">
        <f t="shared" si="214"/>
        <v>6.4229843561973532E-2</v>
      </c>
      <c r="AI83" s="129">
        <f t="shared" si="214"/>
        <v>7.6986451849139506E-2</v>
      </c>
      <c r="AJ83" s="126">
        <f t="shared" si="214"/>
        <v>6.7120817471448602E-2</v>
      </c>
      <c r="AK83" s="127">
        <f t="shared" si="214"/>
        <v>6.2768496420047726E-2</v>
      </c>
      <c r="AL83" s="128">
        <f t="shared" si="214"/>
        <v>5.6314606741573035E-2</v>
      </c>
      <c r="AM83" s="129">
        <f t="shared" si="214"/>
        <v>7.682479360503211E-2</v>
      </c>
      <c r="AN83" s="126">
        <f t="shared" si="214"/>
        <v>0.10791622293219737</v>
      </c>
      <c r="AO83" s="127">
        <f t="shared" si="214"/>
        <v>5.3254437869822487E-2</v>
      </c>
      <c r="AP83" s="128">
        <f t="shared" si="214"/>
        <v>8.8500784929356355E-2</v>
      </c>
      <c r="AQ83" s="126">
        <f t="shared" si="214"/>
        <v>6.1076604554865424E-2</v>
      </c>
      <c r="AR83" s="130">
        <f t="shared" si="214"/>
        <v>7.7472907539774039E-2</v>
      </c>
      <c r="AS83" s="131">
        <f t="shared" si="214"/>
        <v>6.1644444444444446E-2</v>
      </c>
      <c r="AT83" s="126">
        <f t="shared" si="214"/>
        <v>7.5860175695461204E-2</v>
      </c>
      <c r="AU83" s="127">
        <f t="shared" si="214"/>
        <v>6.0403299725022917E-2</v>
      </c>
      <c r="AV83" s="128">
        <f t="shared" si="214"/>
        <v>6.6675655632710842E-2</v>
      </c>
      <c r="AW83" s="129">
        <f t="shared" si="214"/>
        <v>5.743311886217406E-2</v>
      </c>
      <c r="AX83" s="126">
        <f t="shared" si="214"/>
        <v>9.2848180677540776E-2</v>
      </c>
      <c r="AY83" s="127">
        <f t="shared" si="214"/>
        <v>3.0559006211180125E-2</v>
      </c>
      <c r="AZ83" s="128">
        <f t="shared" si="214"/>
        <v>7.4670931233854099E-2</v>
      </c>
      <c r="BA83" s="129">
        <f t="shared" si="214"/>
        <v>4.9629449641598836E-2</v>
      </c>
      <c r="BB83" s="126">
        <f t="shared" si="214"/>
        <v>7.8162995900785098E-2</v>
      </c>
      <c r="BC83" s="127">
        <f t="shared" si="214"/>
        <v>4.1062176165803106E-2</v>
      </c>
      <c r="BD83" s="128">
        <f t="shared" si="214"/>
        <v>7.6366225597816417E-2</v>
      </c>
      <c r="BE83" s="126">
        <f t="shared" si="214"/>
        <v>6.0382108048796228E-2</v>
      </c>
      <c r="BF83" s="132">
        <f t="shared" si="214"/>
        <v>6.9126535487391755E-2</v>
      </c>
      <c r="BG83" s="133">
        <f t="shared" si="214"/>
        <v>6.377210479386039E-2</v>
      </c>
    </row>
    <row r="84" spans="1:59">
      <c r="A84" s="134" t="s">
        <v>31</v>
      </c>
      <c r="B84" s="203">
        <v>2000</v>
      </c>
      <c r="C84" s="187">
        <v>2103</v>
      </c>
      <c r="D84" s="188">
        <v>909</v>
      </c>
      <c r="E84" s="189">
        <v>663</v>
      </c>
      <c r="F84" s="186">
        <v>402</v>
      </c>
      <c r="G84" s="190">
        <v>206</v>
      </c>
      <c r="H84" s="188">
        <v>1669</v>
      </c>
      <c r="I84" s="189">
        <v>2425</v>
      </c>
      <c r="J84" s="186">
        <v>285</v>
      </c>
      <c r="K84" s="187">
        <v>164</v>
      </c>
      <c r="L84" s="188">
        <v>527</v>
      </c>
      <c r="M84" s="186">
        <v>676</v>
      </c>
      <c r="N84" s="191">
        <v>1294</v>
      </c>
      <c r="O84" s="204">
        <v>1412</v>
      </c>
      <c r="P84" s="186">
        <v>645</v>
      </c>
      <c r="Q84" s="187">
        <v>756</v>
      </c>
      <c r="R84" s="188">
        <v>678</v>
      </c>
      <c r="S84" s="189">
        <v>1074</v>
      </c>
      <c r="T84" s="186">
        <v>412</v>
      </c>
      <c r="U84" s="190">
        <v>224</v>
      </c>
      <c r="V84" s="188">
        <v>1200</v>
      </c>
      <c r="W84" s="205">
        <v>1173</v>
      </c>
      <c r="X84" s="186">
        <v>1346</v>
      </c>
      <c r="Y84" s="190">
        <v>450</v>
      </c>
      <c r="Z84" s="188">
        <v>2911</v>
      </c>
      <c r="AA84" s="186">
        <v>2892</v>
      </c>
      <c r="AB84" s="169">
        <f t="shared" si="205"/>
        <v>14278</v>
      </c>
      <c r="AC84" s="170">
        <f t="shared" si="201"/>
        <v>14218</v>
      </c>
      <c r="AE84" s="134" t="s">
        <v>31</v>
      </c>
      <c r="AF84" s="126">
        <f t="shared" ref="AF84:BG84" si="215">B84/B95</f>
        <v>5.8246206715787632E-2</v>
      </c>
      <c r="AG84" s="127">
        <f t="shared" si="215"/>
        <v>8.2360773870133935E-2</v>
      </c>
      <c r="AH84" s="128">
        <f t="shared" si="215"/>
        <v>6.8366425992779783E-2</v>
      </c>
      <c r="AI84" s="129">
        <f t="shared" si="215"/>
        <v>6.0692054192603442E-2</v>
      </c>
      <c r="AJ84" s="126">
        <f t="shared" si="215"/>
        <v>8.0544980965738325E-2</v>
      </c>
      <c r="AK84" s="127">
        <f t="shared" si="215"/>
        <v>4.9164677804295939E-2</v>
      </c>
      <c r="AL84" s="128">
        <f t="shared" si="215"/>
        <v>7.5011235955056182E-2</v>
      </c>
      <c r="AM84" s="129">
        <f t="shared" si="215"/>
        <v>7.9445682086227237E-2</v>
      </c>
      <c r="AN84" s="126">
        <f t="shared" si="215"/>
        <v>0.10117145899893504</v>
      </c>
      <c r="AO84" s="127">
        <f t="shared" si="215"/>
        <v>4.2191921790584001E-2</v>
      </c>
      <c r="AP84" s="128">
        <f t="shared" si="215"/>
        <v>0.10341444270015698</v>
      </c>
      <c r="AQ84" s="126">
        <f t="shared" si="215"/>
        <v>5.8316080055210488E-2</v>
      </c>
      <c r="AR84" s="130">
        <f t="shared" si="215"/>
        <v>7.4590730919990772E-2</v>
      </c>
      <c r="AS84" s="131">
        <f t="shared" si="215"/>
        <v>6.2755555555555551E-2</v>
      </c>
      <c r="AT84" s="126">
        <f t="shared" si="215"/>
        <v>5.9022693997071746E-2</v>
      </c>
      <c r="AU84" s="127">
        <f t="shared" si="215"/>
        <v>6.9294225481209892E-2</v>
      </c>
      <c r="AV84" s="128">
        <f t="shared" si="215"/>
        <v>4.5708892334659204E-2</v>
      </c>
      <c r="AW84" s="129">
        <f t="shared" si="215"/>
        <v>7.2739586860819508E-2</v>
      </c>
      <c r="AX84" s="126">
        <f t="shared" si="215"/>
        <v>0.10338770388958594</v>
      </c>
      <c r="AY84" s="127">
        <f t="shared" si="215"/>
        <v>5.565217391304348E-2</v>
      </c>
      <c r="AZ84" s="128">
        <f t="shared" si="215"/>
        <v>7.3809816705621853E-2</v>
      </c>
      <c r="BA84" s="129">
        <f t="shared" si="215"/>
        <v>7.1255011541732471E-2</v>
      </c>
      <c r="BB84" s="126">
        <f t="shared" si="215"/>
        <v>9.3517682206628219E-2</v>
      </c>
      <c r="BC84" s="127">
        <f t="shared" si="215"/>
        <v>5.8290155440414507E-2</v>
      </c>
      <c r="BD84" s="128">
        <f t="shared" si="215"/>
        <v>8.6364445499317627E-2</v>
      </c>
      <c r="BE84" s="126">
        <f t="shared" si="215"/>
        <v>9.3332472729619823E-2</v>
      </c>
      <c r="BF84" s="132">
        <f t="shared" si="215"/>
        <v>7.3507758523049041E-2</v>
      </c>
      <c r="BG84" s="133">
        <f t="shared" si="215"/>
        <v>7.3281482741380993E-2</v>
      </c>
    </row>
    <row r="85" spans="1:59">
      <c r="A85" s="143" t="s">
        <v>32</v>
      </c>
      <c r="B85" s="200">
        <v>2145</v>
      </c>
      <c r="C85" s="194">
        <v>2641</v>
      </c>
      <c r="D85" s="195">
        <v>961</v>
      </c>
      <c r="E85" s="196">
        <v>1153</v>
      </c>
      <c r="F85" s="193">
        <v>391</v>
      </c>
      <c r="G85" s="197">
        <v>493</v>
      </c>
      <c r="H85" s="195">
        <v>1645</v>
      </c>
      <c r="I85" s="196">
        <v>3312</v>
      </c>
      <c r="J85" s="193">
        <v>292</v>
      </c>
      <c r="K85" s="194">
        <v>238</v>
      </c>
      <c r="L85" s="195">
        <v>525</v>
      </c>
      <c r="M85" s="193">
        <v>685</v>
      </c>
      <c r="N85" s="198">
        <v>1420</v>
      </c>
      <c r="O85" s="201">
        <v>1450</v>
      </c>
      <c r="P85" s="193">
        <v>865</v>
      </c>
      <c r="Q85" s="194">
        <v>804</v>
      </c>
      <c r="R85" s="195">
        <v>1230</v>
      </c>
      <c r="S85" s="196">
        <v>1257</v>
      </c>
      <c r="T85" s="193">
        <v>383</v>
      </c>
      <c r="U85" s="197">
        <v>222</v>
      </c>
      <c r="V85" s="195">
        <v>1415</v>
      </c>
      <c r="W85" s="202">
        <v>769</v>
      </c>
      <c r="X85" s="193">
        <v>1439</v>
      </c>
      <c r="Y85" s="197">
        <v>364</v>
      </c>
      <c r="Z85" s="195">
        <v>2889</v>
      </c>
      <c r="AA85" s="193">
        <v>2564</v>
      </c>
      <c r="AB85" s="169">
        <f t="shared" si="205"/>
        <v>15600</v>
      </c>
      <c r="AC85" s="170">
        <f t="shared" si="201"/>
        <v>15952</v>
      </c>
      <c r="AE85" s="143" t="s">
        <v>32</v>
      </c>
      <c r="AF85" s="126">
        <f t="shared" ref="AF85:BG85" si="216">B85/B95</f>
        <v>6.2469056702682241E-2</v>
      </c>
      <c r="AG85" s="127">
        <f t="shared" si="216"/>
        <v>0.10343071982454766</v>
      </c>
      <c r="AH85" s="128">
        <f t="shared" si="216"/>
        <v>7.2277376654632977E-2</v>
      </c>
      <c r="AI85" s="129">
        <f t="shared" si="216"/>
        <v>0.10554741852801172</v>
      </c>
      <c r="AJ85" s="126">
        <f t="shared" si="216"/>
        <v>7.8341013824884786E-2</v>
      </c>
      <c r="AK85" s="127">
        <f t="shared" si="216"/>
        <v>0.11766109785202863</v>
      </c>
      <c r="AL85" s="128">
        <f t="shared" si="216"/>
        <v>7.3932584269662927E-2</v>
      </c>
      <c r="AM85" s="129">
        <f t="shared" si="216"/>
        <v>0.10850478312147818</v>
      </c>
      <c r="AN85" s="126">
        <f t="shared" si="216"/>
        <v>0.10365637202697905</v>
      </c>
      <c r="AO85" s="127">
        <f t="shared" si="216"/>
        <v>6.1229740159506045E-2</v>
      </c>
      <c r="AP85" s="128">
        <f t="shared" si="216"/>
        <v>0.10302197802197802</v>
      </c>
      <c r="AQ85" s="126">
        <f t="shared" si="216"/>
        <v>5.909247757073844E-2</v>
      </c>
      <c r="AR85" s="130">
        <f t="shared" si="216"/>
        <v>8.185381600184459E-2</v>
      </c>
      <c r="AS85" s="131">
        <f t="shared" si="216"/>
        <v>6.4444444444444443E-2</v>
      </c>
      <c r="AT85" s="126">
        <f t="shared" si="216"/>
        <v>7.9154465592972179E-2</v>
      </c>
      <c r="AU85" s="127">
        <f t="shared" si="216"/>
        <v>7.3693858845096244E-2</v>
      </c>
      <c r="AV85" s="128">
        <f t="shared" si="216"/>
        <v>8.2923211757567589E-2</v>
      </c>
      <c r="AW85" s="129">
        <f t="shared" si="216"/>
        <v>8.5133762275651878E-2</v>
      </c>
      <c r="AX85" s="126">
        <f t="shared" si="216"/>
        <v>9.6110414052697615E-2</v>
      </c>
      <c r="AY85" s="127">
        <f t="shared" si="216"/>
        <v>5.5155279503105593E-2</v>
      </c>
      <c r="AZ85" s="128">
        <f t="shared" si="216"/>
        <v>8.7034075532045757E-2</v>
      </c>
      <c r="BA85" s="129">
        <f t="shared" si="216"/>
        <v>4.6713643542704408E-2</v>
      </c>
      <c r="BB85" s="126">
        <f t="shared" si="216"/>
        <v>9.9979156534426461E-2</v>
      </c>
      <c r="BC85" s="127">
        <f t="shared" si="216"/>
        <v>4.7150259067357515E-2</v>
      </c>
      <c r="BD85" s="128">
        <f t="shared" si="216"/>
        <v>8.5711742716430311E-2</v>
      </c>
      <c r="BE85" s="126">
        <f t="shared" si="216"/>
        <v>8.2747047053508035E-2</v>
      </c>
      <c r="BF85" s="132">
        <f t="shared" si="216"/>
        <v>8.031384178173169E-2</v>
      </c>
      <c r="BG85" s="133">
        <f t="shared" si="216"/>
        <v>8.2218751771733697E-2</v>
      </c>
    </row>
    <row r="86" spans="1:59">
      <c r="A86" s="134" t="s">
        <v>33</v>
      </c>
      <c r="B86" s="203">
        <v>1809</v>
      </c>
      <c r="C86" s="187">
        <v>2705</v>
      </c>
      <c r="D86" s="188">
        <v>722</v>
      </c>
      <c r="E86" s="189">
        <v>1183</v>
      </c>
      <c r="F86" s="186">
        <v>334</v>
      </c>
      <c r="G86" s="190">
        <v>381</v>
      </c>
      <c r="H86" s="188">
        <v>1516</v>
      </c>
      <c r="I86" s="189">
        <v>2425</v>
      </c>
      <c r="J86" s="186">
        <v>229</v>
      </c>
      <c r="K86" s="187">
        <v>165</v>
      </c>
      <c r="L86" s="188">
        <v>487</v>
      </c>
      <c r="M86" s="186">
        <v>653</v>
      </c>
      <c r="N86" s="191">
        <v>1372</v>
      </c>
      <c r="O86" s="204">
        <v>1664</v>
      </c>
      <c r="P86" s="186">
        <v>744</v>
      </c>
      <c r="Q86" s="187">
        <v>870</v>
      </c>
      <c r="R86" s="188">
        <v>925</v>
      </c>
      <c r="S86" s="189">
        <v>1305</v>
      </c>
      <c r="T86" s="186">
        <v>292</v>
      </c>
      <c r="U86" s="190">
        <v>162</v>
      </c>
      <c r="V86" s="188">
        <v>1342</v>
      </c>
      <c r="W86" s="205">
        <v>1017</v>
      </c>
      <c r="X86" s="186">
        <v>1025</v>
      </c>
      <c r="Y86" s="190">
        <v>457</v>
      </c>
      <c r="Z86" s="188">
        <v>2359</v>
      </c>
      <c r="AA86" s="186">
        <v>2423</v>
      </c>
      <c r="AB86" s="169">
        <f t="shared" si="205"/>
        <v>13156</v>
      </c>
      <c r="AC86" s="170">
        <f t="shared" si="201"/>
        <v>15410</v>
      </c>
      <c r="AE86" s="134" t="s">
        <v>33</v>
      </c>
      <c r="AF86" s="126">
        <f t="shared" ref="AF86:BG86" si="217">B86/B95</f>
        <v>5.2683693974429915E-2</v>
      </c>
      <c r="AG86" s="127">
        <f t="shared" si="217"/>
        <v>0.10593718179681992</v>
      </c>
      <c r="AH86" s="128">
        <f t="shared" si="217"/>
        <v>5.4302045728038505E-2</v>
      </c>
      <c r="AI86" s="129">
        <f t="shared" si="217"/>
        <v>0.10829366532405713</v>
      </c>
      <c r="AJ86" s="126">
        <f t="shared" si="217"/>
        <v>6.6920456822280108E-2</v>
      </c>
      <c r="AK86" s="127">
        <f t="shared" si="217"/>
        <v>9.093078758949881E-2</v>
      </c>
      <c r="AL86" s="128">
        <f t="shared" si="217"/>
        <v>6.8134831460674158E-2</v>
      </c>
      <c r="AM86" s="129">
        <f t="shared" si="217"/>
        <v>7.9445682086227237E-2</v>
      </c>
      <c r="AN86" s="126">
        <f t="shared" si="217"/>
        <v>8.1292154774582889E-2</v>
      </c>
      <c r="AO86" s="127">
        <f t="shared" si="217"/>
        <v>4.2449189606380243E-2</v>
      </c>
      <c r="AP86" s="128">
        <f t="shared" si="217"/>
        <v>9.5565149136577709E-2</v>
      </c>
      <c r="AQ86" s="126">
        <f t="shared" si="217"/>
        <v>5.6331953071083504E-2</v>
      </c>
      <c r="AR86" s="130">
        <f t="shared" si="217"/>
        <v>7.9086926446852668E-2</v>
      </c>
      <c r="AS86" s="131">
        <f t="shared" si="217"/>
        <v>7.3955555555555552E-2</v>
      </c>
      <c r="AT86" s="126">
        <f t="shared" si="217"/>
        <v>6.8081991215226942E-2</v>
      </c>
      <c r="AU86" s="127">
        <f t="shared" si="217"/>
        <v>7.974335472043996E-2</v>
      </c>
      <c r="AV86" s="128">
        <f t="shared" si="217"/>
        <v>6.236095193150408E-2</v>
      </c>
      <c r="AW86" s="129">
        <f t="shared" si="217"/>
        <v>8.838469353200136E-2</v>
      </c>
      <c r="AX86" s="126">
        <f t="shared" si="217"/>
        <v>7.3274780426599753E-2</v>
      </c>
      <c r="AY86" s="127">
        <f t="shared" si="217"/>
        <v>4.0248447204968944E-2</v>
      </c>
      <c r="AZ86" s="128">
        <f t="shared" si="217"/>
        <v>8.2543978349120431E-2</v>
      </c>
      <c r="BA86" s="129">
        <f t="shared" si="217"/>
        <v>6.17786417203256E-2</v>
      </c>
      <c r="BB86" s="126">
        <f t="shared" si="217"/>
        <v>7.1215174042937535E-2</v>
      </c>
      <c r="BC86" s="127">
        <f t="shared" si="217"/>
        <v>5.9196891191709844E-2</v>
      </c>
      <c r="BD86" s="128">
        <f t="shared" si="217"/>
        <v>6.9987539310508509E-2</v>
      </c>
      <c r="BE86" s="126">
        <f t="shared" si="217"/>
        <v>7.8196604918350218E-2</v>
      </c>
      <c r="BF86" s="132">
        <f t="shared" si="217"/>
        <v>6.7731339902593724E-2</v>
      </c>
      <c r="BG86" s="133">
        <f t="shared" si="217"/>
        <v>7.9425210932949866E-2</v>
      </c>
    </row>
    <row r="87" spans="1:59">
      <c r="A87" s="143" t="s">
        <v>34</v>
      </c>
      <c r="B87" s="200">
        <v>1751</v>
      </c>
      <c r="C87" s="194">
        <v>1877</v>
      </c>
      <c r="D87" s="195">
        <v>521</v>
      </c>
      <c r="E87" s="196">
        <v>956</v>
      </c>
      <c r="F87" s="193">
        <v>258</v>
      </c>
      <c r="G87" s="197">
        <v>343</v>
      </c>
      <c r="H87" s="195">
        <v>1267</v>
      </c>
      <c r="I87" s="196">
        <v>2519</v>
      </c>
      <c r="J87" s="193">
        <v>157</v>
      </c>
      <c r="K87" s="194">
        <v>146</v>
      </c>
      <c r="L87" s="195">
        <v>375</v>
      </c>
      <c r="M87" s="193">
        <v>489</v>
      </c>
      <c r="N87" s="198">
        <v>1109</v>
      </c>
      <c r="O87" s="201">
        <v>1319</v>
      </c>
      <c r="P87" s="193">
        <v>493</v>
      </c>
      <c r="Q87" s="194">
        <v>757</v>
      </c>
      <c r="R87" s="195">
        <v>712</v>
      </c>
      <c r="S87" s="196">
        <v>1098</v>
      </c>
      <c r="T87" s="193">
        <v>171</v>
      </c>
      <c r="U87" s="197">
        <v>180</v>
      </c>
      <c r="V87" s="195">
        <v>1419</v>
      </c>
      <c r="W87" s="202">
        <v>587</v>
      </c>
      <c r="X87" s="193">
        <v>898</v>
      </c>
      <c r="Y87" s="197">
        <v>379</v>
      </c>
      <c r="Z87" s="195">
        <v>1807</v>
      </c>
      <c r="AA87" s="193">
        <v>1940</v>
      </c>
      <c r="AB87" s="169">
        <f t="shared" si="205"/>
        <v>10938</v>
      </c>
      <c r="AC87" s="170">
        <f t="shared" si="201"/>
        <v>12590</v>
      </c>
      <c r="AE87" s="143" t="s">
        <v>34</v>
      </c>
      <c r="AF87" s="126">
        <f t="shared" ref="AF87:BG87" si="218">B87/B95</f>
        <v>5.0994553979672071E-2</v>
      </c>
      <c r="AG87" s="127">
        <f t="shared" si="218"/>
        <v>7.3509830030547507E-2</v>
      </c>
      <c r="AH87" s="128">
        <f t="shared" si="218"/>
        <v>3.9184717208182909E-2</v>
      </c>
      <c r="AI87" s="129">
        <f t="shared" si="218"/>
        <v>8.7513731233980221E-2</v>
      </c>
      <c r="AJ87" s="126">
        <f t="shared" si="218"/>
        <v>5.1693047485473854E-2</v>
      </c>
      <c r="AK87" s="127">
        <f t="shared" si="218"/>
        <v>8.1861575178997614E-2</v>
      </c>
      <c r="AL87" s="128">
        <f t="shared" si="218"/>
        <v>5.6943820224719104E-2</v>
      </c>
      <c r="AM87" s="129">
        <f t="shared" si="218"/>
        <v>8.2525226051631498E-2</v>
      </c>
      <c r="AN87" s="126">
        <f t="shared" si="218"/>
        <v>5.5733049343272986E-2</v>
      </c>
      <c r="AO87" s="127">
        <f t="shared" si="218"/>
        <v>3.7561101106251611E-2</v>
      </c>
      <c r="AP87" s="128">
        <f t="shared" si="218"/>
        <v>7.3587127158555726E-2</v>
      </c>
      <c r="AQ87" s="126">
        <f t="shared" si="218"/>
        <v>4.2184265010351968E-2</v>
      </c>
      <c r="AR87" s="130">
        <f t="shared" si="218"/>
        <v>6.3926677426792713E-2</v>
      </c>
      <c r="AS87" s="131">
        <f t="shared" si="218"/>
        <v>5.8622222222222221E-2</v>
      </c>
      <c r="AT87" s="126">
        <f t="shared" si="218"/>
        <v>4.5113469985358715E-2</v>
      </c>
      <c r="AU87" s="127">
        <f t="shared" si="218"/>
        <v>6.9385884509624199E-2</v>
      </c>
      <c r="AV87" s="128">
        <f t="shared" si="218"/>
        <v>4.8001078675925304E-2</v>
      </c>
      <c r="AW87" s="129">
        <f t="shared" si="218"/>
        <v>7.4365052488994249E-2</v>
      </c>
      <c r="AX87" s="126">
        <f t="shared" si="218"/>
        <v>4.291091593475533E-2</v>
      </c>
      <c r="AY87" s="127">
        <f t="shared" si="218"/>
        <v>4.472049689440994E-2</v>
      </c>
      <c r="AZ87" s="128">
        <f t="shared" si="218"/>
        <v>8.7280108254397831E-2</v>
      </c>
      <c r="BA87" s="129">
        <f t="shared" si="218"/>
        <v>3.5657878751063056E-2</v>
      </c>
      <c r="BB87" s="126">
        <f t="shared" si="218"/>
        <v>6.2391440283471135E-2</v>
      </c>
      <c r="BC87" s="127">
        <f t="shared" si="218"/>
        <v>4.9093264248704666E-2</v>
      </c>
      <c r="BD87" s="128">
        <f t="shared" si="218"/>
        <v>5.3610633121699398E-2</v>
      </c>
      <c r="BE87" s="126">
        <f t="shared" si="218"/>
        <v>6.2608920157490477E-2</v>
      </c>
      <c r="BF87" s="132">
        <f t="shared" si="218"/>
        <v>5.6312359064652644E-2</v>
      </c>
      <c r="BG87" s="133">
        <f t="shared" si="218"/>
        <v>6.4890551956251707E-2</v>
      </c>
    </row>
    <row r="88" spans="1:59">
      <c r="A88" s="134" t="s">
        <v>35</v>
      </c>
      <c r="B88" s="203">
        <v>1396</v>
      </c>
      <c r="C88" s="187">
        <v>1613</v>
      </c>
      <c r="D88" s="188">
        <v>391</v>
      </c>
      <c r="E88" s="189">
        <v>702</v>
      </c>
      <c r="F88" s="186">
        <v>128</v>
      </c>
      <c r="G88" s="190">
        <v>258</v>
      </c>
      <c r="H88" s="188">
        <v>961</v>
      </c>
      <c r="I88" s="189">
        <v>2003</v>
      </c>
      <c r="J88" s="186">
        <v>125</v>
      </c>
      <c r="K88" s="187">
        <v>99</v>
      </c>
      <c r="L88" s="188">
        <v>270</v>
      </c>
      <c r="M88" s="186">
        <v>353</v>
      </c>
      <c r="N88" s="191">
        <v>945</v>
      </c>
      <c r="O88" s="204">
        <v>926</v>
      </c>
      <c r="P88" s="186">
        <v>377</v>
      </c>
      <c r="Q88" s="187">
        <v>658</v>
      </c>
      <c r="R88" s="188">
        <v>542</v>
      </c>
      <c r="S88" s="189">
        <v>894</v>
      </c>
      <c r="T88" s="186">
        <v>158</v>
      </c>
      <c r="U88" s="190">
        <v>189</v>
      </c>
      <c r="V88" s="188">
        <v>1068</v>
      </c>
      <c r="W88" s="205">
        <v>522</v>
      </c>
      <c r="X88" s="186">
        <v>634</v>
      </c>
      <c r="Y88" s="190">
        <v>369</v>
      </c>
      <c r="Z88" s="188">
        <v>1464</v>
      </c>
      <c r="AA88" s="186">
        <v>1954</v>
      </c>
      <c r="AB88" s="169">
        <f t="shared" si="205"/>
        <v>8459</v>
      </c>
      <c r="AC88" s="170">
        <f t="shared" si="201"/>
        <v>10540</v>
      </c>
      <c r="AE88" s="134" t="s">
        <v>35</v>
      </c>
      <c r="AF88" s="126">
        <f t="shared" ref="AF88:BG88" si="219">B88/B95</f>
        <v>4.0655852287619768E-2</v>
      </c>
      <c r="AG88" s="127">
        <f t="shared" si="219"/>
        <v>6.3170674394924409E-2</v>
      </c>
      <c r="AH88" s="128">
        <f t="shared" si="219"/>
        <v>2.9407340553549939E-2</v>
      </c>
      <c r="AI88" s="129">
        <f t="shared" si="219"/>
        <v>6.4262175027462468E-2</v>
      </c>
      <c r="AJ88" s="126">
        <f t="shared" si="219"/>
        <v>2.5646163093568423E-2</v>
      </c>
      <c r="AK88" s="127">
        <f t="shared" si="219"/>
        <v>6.1575178997613368E-2</v>
      </c>
      <c r="AL88" s="128">
        <f t="shared" si="219"/>
        <v>4.3191011235955055E-2</v>
      </c>
      <c r="AM88" s="129">
        <f t="shared" si="219"/>
        <v>6.5620495347922941E-2</v>
      </c>
      <c r="AN88" s="126">
        <f t="shared" si="219"/>
        <v>4.437344692935747E-2</v>
      </c>
      <c r="AO88" s="127">
        <f t="shared" si="219"/>
        <v>2.5469513763828146E-2</v>
      </c>
      <c r="AP88" s="128">
        <f t="shared" si="219"/>
        <v>5.2982731554160126E-2</v>
      </c>
      <c r="AQ88" s="126">
        <f t="shared" si="219"/>
        <v>3.0452035886818496E-2</v>
      </c>
      <c r="AR88" s="130">
        <f t="shared" si="219"/>
        <v>5.447313811390362E-2</v>
      </c>
      <c r="AS88" s="131">
        <f t="shared" si="219"/>
        <v>4.1155555555555556E-2</v>
      </c>
      <c r="AT88" s="126">
        <f t="shared" si="219"/>
        <v>3.4498535871156664E-2</v>
      </c>
      <c r="AU88" s="127">
        <f t="shared" si="219"/>
        <v>6.0311640696608618E-2</v>
      </c>
      <c r="AV88" s="128">
        <f t="shared" si="219"/>
        <v>3.6540146969594824E-2</v>
      </c>
      <c r="AW88" s="129">
        <f t="shared" si="219"/>
        <v>6.0548594649508972E-2</v>
      </c>
      <c r="AX88" s="126">
        <f t="shared" si="219"/>
        <v>3.9648682559598497E-2</v>
      </c>
      <c r="AY88" s="127">
        <f t="shared" si="219"/>
        <v>4.6956521739130432E-2</v>
      </c>
      <c r="AZ88" s="128">
        <f t="shared" si="219"/>
        <v>6.5690736868003446E-2</v>
      </c>
      <c r="BA88" s="129">
        <f t="shared" si="219"/>
        <v>3.1709391325476857E-2</v>
      </c>
      <c r="BB88" s="126">
        <f t="shared" si="219"/>
        <v>4.4049190578753561E-2</v>
      </c>
      <c r="BC88" s="127">
        <f t="shared" si="219"/>
        <v>4.7797927461139894E-2</v>
      </c>
      <c r="BD88" s="128">
        <f t="shared" si="219"/>
        <v>4.3434403370319827E-2</v>
      </c>
      <c r="BE88" s="126">
        <f t="shared" si="219"/>
        <v>6.3060737107080614E-2</v>
      </c>
      <c r="BF88" s="132">
        <f t="shared" si="219"/>
        <v>4.3549665873824896E-2</v>
      </c>
      <c r="BG88" s="133">
        <f t="shared" si="219"/>
        <v>5.4324576459006589E-2</v>
      </c>
    </row>
    <row r="89" spans="1:59">
      <c r="A89" s="143" t="s">
        <v>36</v>
      </c>
      <c r="B89" s="200">
        <v>222</v>
      </c>
      <c r="C89" s="194">
        <v>1007</v>
      </c>
      <c r="D89" s="195">
        <v>88</v>
      </c>
      <c r="E89" s="196">
        <v>417</v>
      </c>
      <c r="F89" s="193">
        <v>56</v>
      </c>
      <c r="G89" s="197">
        <v>187</v>
      </c>
      <c r="H89" s="195">
        <v>359</v>
      </c>
      <c r="I89" s="196">
        <v>1224</v>
      </c>
      <c r="J89" s="193">
        <v>86</v>
      </c>
      <c r="K89" s="194">
        <v>58</v>
      </c>
      <c r="L89" s="195">
        <v>168</v>
      </c>
      <c r="M89" s="193">
        <v>234</v>
      </c>
      <c r="N89" s="198">
        <v>547</v>
      </c>
      <c r="O89" s="201">
        <v>709</v>
      </c>
      <c r="P89" s="193">
        <v>328</v>
      </c>
      <c r="Q89" s="194">
        <v>594</v>
      </c>
      <c r="R89" s="195">
        <v>363</v>
      </c>
      <c r="S89" s="196">
        <v>729</v>
      </c>
      <c r="T89" s="193">
        <v>123</v>
      </c>
      <c r="U89" s="197">
        <v>126</v>
      </c>
      <c r="V89" s="195">
        <v>1112</v>
      </c>
      <c r="W89" s="202">
        <v>408</v>
      </c>
      <c r="X89" s="193">
        <v>361</v>
      </c>
      <c r="Y89" s="197">
        <v>309</v>
      </c>
      <c r="Z89" s="195">
        <v>867</v>
      </c>
      <c r="AA89" s="193">
        <v>1307</v>
      </c>
      <c r="AB89" s="169">
        <f t="shared" si="205"/>
        <v>4680</v>
      </c>
      <c r="AC89" s="170">
        <f t="shared" si="201"/>
        <v>7309</v>
      </c>
      <c r="AE89" s="143" t="s">
        <v>36</v>
      </c>
      <c r="AF89" s="126">
        <f t="shared" ref="AF89:BG89" si="220">B89/B95</f>
        <v>6.4653289454524275E-3</v>
      </c>
      <c r="AG89" s="127">
        <f t="shared" si="220"/>
        <v>3.9437612594971409E-2</v>
      </c>
      <c r="AH89" s="128">
        <f t="shared" si="220"/>
        <v>6.6185318892900118E-3</v>
      </c>
      <c r="AI89" s="129">
        <f t="shared" si="220"/>
        <v>3.8172830465031123E-2</v>
      </c>
      <c r="AJ89" s="126">
        <f t="shared" si="220"/>
        <v>1.1220196353436185E-2</v>
      </c>
      <c r="AK89" s="127">
        <f t="shared" si="220"/>
        <v>4.4630071599045348E-2</v>
      </c>
      <c r="AL89" s="128">
        <f t="shared" si="220"/>
        <v>1.6134831460674157E-2</v>
      </c>
      <c r="AM89" s="129">
        <f t="shared" si="220"/>
        <v>4.0099593762285418E-2</v>
      </c>
      <c r="AN89" s="126">
        <f t="shared" si="220"/>
        <v>3.052893148739794E-2</v>
      </c>
      <c r="AO89" s="127">
        <f t="shared" si="220"/>
        <v>1.4921533316182145E-2</v>
      </c>
      <c r="AP89" s="128">
        <f t="shared" si="220"/>
        <v>3.2967032967032968E-2</v>
      </c>
      <c r="AQ89" s="126">
        <f t="shared" si="220"/>
        <v>2.0186335403726708E-2</v>
      </c>
      <c r="AR89" s="130">
        <f t="shared" si="220"/>
        <v>3.1531012220428867E-2</v>
      </c>
      <c r="AS89" s="131">
        <f t="shared" si="220"/>
        <v>3.1511111111111108E-2</v>
      </c>
      <c r="AT89" s="126">
        <f t="shared" si="220"/>
        <v>3.0014641288433383E-2</v>
      </c>
      <c r="AU89" s="127">
        <f t="shared" si="220"/>
        <v>5.4445462878093494E-2</v>
      </c>
      <c r="AV89" s="128">
        <f t="shared" si="220"/>
        <v>2.4472460055282141E-2</v>
      </c>
      <c r="AW89" s="129">
        <f t="shared" si="220"/>
        <v>4.9373518455807654E-2</v>
      </c>
      <c r="AX89" s="126">
        <f t="shared" si="220"/>
        <v>3.0865746549560855E-2</v>
      </c>
      <c r="AY89" s="127">
        <f t="shared" si="220"/>
        <v>3.1304347826086959E-2</v>
      </c>
      <c r="AZ89" s="128">
        <f t="shared" si="220"/>
        <v>6.8397096813876249E-2</v>
      </c>
      <c r="BA89" s="129">
        <f t="shared" si="220"/>
        <v>2.4784351840602601E-2</v>
      </c>
      <c r="BB89" s="126">
        <f t="shared" si="220"/>
        <v>2.5081636906829709E-2</v>
      </c>
      <c r="BC89" s="127">
        <f t="shared" si="220"/>
        <v>4.0025906735751293E-2</v>
      </c>
      <c r="BD89" s="128">
        <f t="shared" si="220"/>
        <v>2.5722423307423012E-2</v>
      </c>
      <c r="BE89" s="126">
        <f t="shared" si="220"/>
        <v>4.218033950816498E-2</v>
      </c>
      <c r="BF89" s="132">
        <f t="shared" si="220"/>
        <v>2.4094152534519506E-2</v>
      </c>
      <c r="BG89" s="133">
        <f t="shared" si="220"/>
        <v>3.7671568248470511E-2</v>
      </c>
    </row>
    <row r="90" spans="1:59">
      <c r="A90" s="134" t="s">
        <v>37</v>
      </c>
      <c r="B90" s="203">
        <v>0</v>
      </c>
      <c r="C90" s="187">
        <v>726</v>
      </c>
      <c r="D90" s="188">
        <v>1</v>
      </c>
      <c r="E90" s="189">
        <v>341</v>
      </c>
      <c r="F90" s="186">
        <v>0</v>
      </c>
      <c r="G90" s="190">
        <v>111</v>
      </c>
      <c r="H90" s="188">
        <v>17</v>
      </c>
      <c r="I90" s="189">
        <v>708</v>
      </c>
      <c r="J90" s="186">
        <v>38</v>
      </c>
      <c r="K90" s="187">
        <v>33</v>
      </c>
      <c r="L90" s="188">
        <v>37</v>
      </c>
      <c r="M90" s="186">
        <v>35</v>
      </c>
      <c r="N90" s="191">
        <v>173</v>
      </c>
      <c r="O90" s="204">
        <v>160</v>
      </c>
      <c r="P90" s="186">
        <v>52</v>
      </c>
      <c r="Q90" s="187">
        <v>68</v>
      </c>
      <c r="R90" s="188">
        <v>57</v>
      </c>
      <c r="S90" s="189">
        <v>62</v>
      </c>
      <c r="T90" s="186">
        <v>25</v>
      </c>
      <c r="U90" s="190">
        <v>8</v>
      </c>
      <c r="V90" s="188">
        <v>124</v>
      </c>
      <c r="W90" s="205">
        <v>19</v>
      </c>
      <c r="X90" s="186">
        <v>46</v>
      </c>
      <c r="Y90" s="190">
        <v>17</v>
      </c>
      <c r="Z90" s="188">
        <v>40</v>
      </c>
      <c r="AA90" s="186">
        <v>153</v>
      </c>
      <c r="AB90" s="169">
        <f t="shared" si="205"/>
        <v>610</v>
      </c>
      <c r="AC90" s="170">
        <f t="shared" si="201"/>
        <v>2441</v>
      </c>
      <c r="AE90" s="134" t="s">
        <v>37</v>
      </c>
      <c r="AF90" s="126">
        <f t="shared" ref="AF90:BG90" si="221">B90/B95</f>
        <v>0</v>
      </c>
      <c r="AG90" s="127">
        <f t="shared" si="221"/>
        <v>2.84326779979635E-2</v>
      </c>
      <c r="AH90" s="128">
        <f t="shared" si="221"/>
        <v>7.5210589651022867E-5</v>
      </c>
      <c r="AI90" s="129">
        <f t="shared" si="221"/>
        <v>3.1215671915049432E-2</v>
      </c>
      <c r="AJ90" s="126">
        <f t="shared" si="221"/>
        <v>0</v>
      </c>
      <c r="AK90" s="127">
        <f t="shared" si="221"/>
        <v>2.6491646778042961E-2</v>
      </c>
      <c r="AL90" s="128">
        <f t="shared" si="221"/>
        <v>7.6404494382022474E-4</v>
      </c>
      <c r="AM90" s="129">
        <f t="shared" si="221"/>
        <v>2.3194863058576858E-2</v>
      </c>
      <c r="AN90" s="126">
        <f t="shared" si="221"/>
        <v>1.3489527866524671E-2</v>
      </c>
      <c r="AO90" s="127">
        <f t="shared" si="221"/>
        <v>8.4898379212760486E-3</v>
      </c>
      <c r="AP90" s="128">
        <f t="shared" si="221"/>
        <v>7.2605965463108319E-3</v>
      </c>
      <c r="AQ90" s="126">
        <f t="shared" si="221"/>
        <v>3.0193236714975845E-3</v>
      </c>
      <c r="AR90" s="130">
        <f t="shared" si="221"/>
        <v>9.9723311044500815E-3</v>
      </c>
      <c r="AS90" s="131">
        <f t="shared" si="221"/>
        <v>7.1111111111111115E-3</v>
      </c>
      <c r="AT90" s="126">
        <f t="shared" si="221"/>
        <v>4.7584187408491949E-3</v>
      </c>
      <c r="AU90" s="127">
        <f t="shared" si="221"/>
        <v>6.2328139321723187E-3</v>
      </c>
      <c r="AV90" s="128">
        <f t="shared" si="221"/>
        <v>3.8427829838872784E-3</v>
      </c>
      <c r="AW90" s="129">
        <f t="shared" si="221"/>
        <v>4.1991195394514057E-3</v>
      </c>
      <c r="AX90" s="126">
        <f t="shared" si="221"/>
        <v>6.2735257214554582E-3</v>
      </c>
      <c r="AY90" s="127">
        <f t="shared" si="221"/>
        <v>1.9875776397515529E-3</v>
      </c>
      <c r="AZ90" s="128">
        <f t="shared" si="221"/>
        <v>7.6270143929142572E-3</v>
      </c>
      <c r="BA90" s="129">
        <f t="shared" si="221"/>
        <v>1.1541732474790426E-3</v>
      </c>
      <c r="BB90" s="126">
        <f t="shared" si="221"/>
        <v>3.1959980546098798E-3</v>
      </c>
      <c r="BC90" s="127">
        <f t="shared" si="221"/>
        <v>2.2020725388601035E-3</v>
      </c>
      <c r="BD90" s="128">
        <f t="shared" si="221"/>
        <v>1.1867323325223996E-3</v>
      </c>
      <c r="BE90" s="126">
        <f t="shared" si="221"/>
        <v>4.9377138062350742E-3</v>
      </c>
      <c r="BF90" s="132">
        <f t="shared" si="221"/>
        <v>3.1404771465933547E-3</v>
      </c>
      <c r="BG90" s="133">
        <f t="shared" si="221"/>
        <v>1.2581242043305038E-2</v>
      </c>
    </row>
    <row r="91" spans="1:59">
      <c r="A91" s="143" t="s">
        <v>38</v>
      </c>
      <c r="B91" s="200">
        <v>0</v>
      </c>
      <c r="C91" s="194">
        <v>31</v>
      </c>
      <c r="D91" s="195">
        <v>0</v>
      </c>
      <c r="E91" s="196">
        <v>4</v>
      </c>
      <c r="F91" s="193">
        <v>0</v>
      </c>
      <c r="G91" s="197">
        <v>0</v>
      </c>
      <c r="H91" s="195">
        <v>0</v>
      </c>
      <c r="I91" s="196">
        <v>0</v>
      </c>
      <c r="J91" s="193">
        <v>0</v>
      </c>
      <c r="K91" s="197">
        <v>0</v>
      </c>
      <c r="L91" s="195">
        <v>0</v>
      </c>
      <c r="M91" s="193">
        <v>0</v>
      </c>
      <c r="N91" s="198">
        <v>0</v>
      </c>
      <c r="O91" s="201">
        <v>0</v>
      </c>
      <c r="P91" s="193">
        <v>0</v>
      </c>
      <c r="Q91" s="197">
        <v>0</v>
      </c>
      <c r="R91" s="195">
        <v>0</v>
      </c>
      <c r="S91" s="196">
        <v>0</v>
      </c>
      <c r="T91" s="193">
        <v>0</v>
      </c>
      <c r="U91" s="197">
        <v>0</v>
      </c>
      <c r="V91" s="195">
        <v>0</v>
      </c>
      <c r="W91" s="196">
        <v>0</v>
      </c>
      <c r="X91" s="193">
        <v>0</v>
      </c>
      <c r="Y91" s="197">
        <v>0</v>
      </c>
      <c r="Z91" s="195">
        <v>0</v>
      </c>
      <c r="AA91" s="193">
        <v>0</v>
      </c>
      <c r="AB91" s="169">
        <f t="shared" si="205"/>
        <v>0</v>
      </c>
      <c r="AC91" s="170">
        <f t="shared" si="201"/>
        <v>35</v>
      </c>
      <c r="AE91" s="143" t="s">
        <v>38</v>
      </c>
      <c r="AF91" s="126">
        <f t="shared" ref="AF91:BG91" si="222">B91/B95</f>
        <v>0</v>
      </c>
      <c r="AG91" s="127">
        <f t="shared" si="222"/>
        <v>1.2140675178193782E-3</v>
      </c>
      <c r="AH91" s="128">
        <f t="shared" si="222"/>
        <v>0</v>
      </c>
      <c r="AI91" s="129">
        <f t="shared" si="222"/>
        <v>3.6616623947272064E-4</v>
      </c>
      <c r="AJ91" s="126">
        <f t="shared" si="222"/>
        <v>0</v>
      </c>
      <c r="AK91" s="127">
        <f t="shared" si="222"/>
        <v>0</v>
      </c>
      <c r="AL91" s="128">
        <f t="shared" si="222"/>
        <v>0</v>
      </c>
      <c r="AM91" s="129">
        <f t="shared" si="222"/>
        <v>0</v>
      </c>
      <c r="AN91" s="126">
        <f t="shared" si="222"/>
        <v>0</v>
      </c>
      <c r="AO91" s="127">
        <f t="shared" si="222"/>
        <v>0</v>
      </c>
      <c r="AP91" s="128">
        <f t="shared" si="222"/>
        <v>0</v>
      </c>
      <c r="AQ91" s="126">
        <f t="shared" si="222"/>
        <v>0</v>
      </c>
      <c r="AR91" s="130">
        <f t="shared" si="222"/>
        <v>0</v>
      </c>
      <c r="AS91" s="131">
        <f t="shared" si="222"/>
        <v>0</v>
      </c>
      <c r="AT91" s="126">
        <f t="shared" si="222"/>
        <v>0</v>
      </c>
      <c r="AU91" s="127">
        <f t="shared" si="222"/>
        <v>0</v>
      </c>
      <c r="AV91" s="128">
        <f t="shared" si="222"/>
        <v>0</v>
      </c>
      <c r="AW91" s="129">
        <f t="shared" si="222"/>
        <v>0</v>
      </c>
      <c r="AX91" s="126">
        <f t="shared" si="222"/>
        <v>0</v>
      </c>
      <c r="AY91" s="127">
        <f t="shared" si="222"/>
        <v>0</v>
      </c>
      <c r="AZ91" s="128">
        <f t="shared" si="222"/>
        <v>0</v>
      </c>
      <c r="BA91" s="129">
        <f t="shared" si="222"/>
        <v>0</v>
      </c>
      <c r="BB91" s="126">
        <f t="shared" si="222"/>
        <v>0</v>
      </c>
      <c r="BC91" s="127">
        <f t="shared" si="222"/>
        <v>0</v>
      </c>
      <c r="BD91" s="128">
        <f t="shared" si="222"/>
        <v>0</v>
      </c>
      <c r="BE91" s="126">
        <f t="shared" si="222"/>
        <v>0</v>
      </c>
      <c r="BF91" s="132">
        <f t="shared" si="222"/>
        <v>0</v>
      </c>
      <c r="BG91" s="133">
        <f t="shared" si="222"/>
        <v>1.8039470361150197E-4</v>
      </c>
    </row>
    <row r="92" spans="1:59">
      <c r="A92" s="134" t="s">
        <v>39</v>
      </c>
      <c r="B92" s="58"/>
      <c r="C92" s="59"/>
      <c r="D92" s="136"/>
      <c r="E92" s="137"/>
      <c r="F92" s="135"/>
      <c r="G92" s="138"/>
      <c r="H92" s="136"/>
      <c r="I92" s="137"/>
      <c r="J92" s="135"/>
      <c r="K92" s="138"/>
      <c r="L92" s="136"/>
      <c r="M92" s="135"/>
      <c r="N92" s="139"/>
      <c r="O92" s="140"/>
      <c r="P92" s="135"/>
      <c r="Q92" s="138"/>
      <c r="R92" s="136"/>
      <c r="S92" s="137"/>
      <c r="T92" s="135"/>
      <c r="U92" s="138"/>
      <c r="V92" s="136"/>
      <c r="W92" s="137"/>
      <c r="X92" s="135"/>
      <c r="Y92" s="138"/>
      <c r="Z92" s="141"/>
      <c r="AA92" s="142"/>
      <c r="AB92" s="169"/>
      <c r="AC92" s="170"/>
      <c r="AE92" s="134" t="s">
        <v>39</v>
      </c>
      <c r="AF92" s="126">
        <f t="shared" ref="AF92:BG92" si="223">B92/B95</f>
        <v>0</v>
      </c>
      <c r="AG92" s="127">
        <f t="shared" si="223"/>
        <v>0</v>
      </c>
      <c r="AH92" s="128">
        <f t="shared" si="223"/>
        <v>0</v>
      </c>
      <c r="AI92" s="129">
        <f t="shared" si="223"/>
        <v>0</v>
      </c>
      <c r="AJ92" s="126">
        <f t="shared" si="223"/>
        <v>0</v>
      </c>
      <c r="AK92" s="127">
        <f t="shared" si="223"/>
        <v>0</v>
      </c>
      <c r="AL92" s="128">
        <f t="shared" si="223"/>
        <v>0</v>
      </c>
      <c r="AM92" s="129">
        <f t="shared" si="223"/>
        <v>0</v>
      </c>
      <c r="AN92" s="126">
        <f t="shared" si="223"/>
        <v>0</v>
      </c>
      <c r="AO92" s="127">
        <f t="shared" si="223"/>
        <v>0</v>
      </c>
      <c r="AP92" s="128">
        <f t="shared" si="223"/>
        <v>0</v>
      </c>
      <c r="AQ92" s="126">
        <f t="shared" si="223"/>
        <v>0</v>
      </c>
      <c r="AR92" s="130">
        <f t="shared" si="223"/>
        <v>0</v>
      </c>
      <c r="AS92" s="131">
        <f t="shared" si="223"/>
        <v>0</v>
      </c>
      <c r="AT92" s="126">
        <f t="shared" si="223"/>
        <v>0</v>
      </c>
      <c r="AU92" s="127">
        <f t="shared" si="223"/>
        <v>0</v>
      </c>
      <c r="AV92" s="128">
        <f t="shared" si="223"/>
        <v>0</v>
      </c>
      <c r="AW92" s="129">
        <f t="shared" si="223"/>
        <v>0</v>
      </c>
      <c r="AX92" s="126">
        <f t="shared" si="223"/>
        <v>0</v>
      </c>
      <c r="AY92" s="127">
        <f t="shared" si="223"/>
        <v>0</v>
      </c>
      <c r="AZ92" s="128">
        <f t="shared" si="223"/>
        <v>0</v>
      </c>
      <c r="BA92" s="129">
        <f t="shared" si="223"/>
        <v>0</v>
      </c>
      <c r="BB92" s="126">
        <f t="shared" si="223"/>
        <v>0</v>
      </c>
      <c r="BC92" s="127">
        <f t="shared" si="223"/>
        <v>0</v>
      </c>
      <c r="BD92" s="128">
        <f t="shared" si="223"/>
        <v>0</v>
      </c>
      <c r="BE92" s="126">
        <f t="shared" si="223"/>
        <v>0</v>
      </c>
      <c r="BF92" s="132">
        <f t="shared" si="223"/>
        <v>0</v>
      </c>
      <c r="BG92" s="133">
        <f t="shared" si="223"/>
        <v>0</v>
      </c>
    </row>
    <row r="93" spans="1:59">
      <c r="A93" s="143" t="s">
        <v>40</v>
      </c>
      <c r="B93" s="56"/>
      <c r="C93" s="57"/>
      <c r="D93" s="149"/>
      <c r="E93" s="146"/>
      <c r="F93" s="147"/>
      <c r="G93" s="148"/>
      <c r="H93" s="149"/>
      <c r="I93" s="146"/>
      <c r="J93" s="147"/>
      <c r="K93" s="148"/>
      <c r="L93" s="149"/>
      <c r="M93" s="147"/>
      <c r="N93" s="151"/>
      <c r="O93" s="150"/>
      <c r="P93" s="147"/>
      <c r="Q93" s="148"/>
      <c r="R93" s="149"/>
      <c r="S93" s="146"/>
      <c r="T93" s="147"/>
      <c r="U93" s="148"/>
      <c r="V93" s="149"/>
      <c r="W93" s="146"/>
      <c r="X93" s="147"/>
      <c r="Y93" s="148"/>
      <c r="Z93" s="145"/>
      <c r="AA93" s="144"/>
      <c r="AB93" s="169"/>
      <c r="AC93" s="170"/>
      <c r="AE93" s="143" t="s">
        <v>40</v>
      </c>
      <c r="AF93" s="126">
        <f t="shared" ref="AF93:BG93" si="224">B93/B95</f>
        <v>0</v>
      </c>
      <c r="AG93" s="127">
        <f t="shared" si="224"/>
        <v>0</v>
      </c>
      <c r="AH93" s="128">
        <f t="shared" si="224"/>
        <v>0</v>
      </c>
      <c r="AI93" s="129">
        <f t="shared" si="224"/>
        <v>0</v>
      </c>
      <c r="AJ93" s="126">
        <f t="shared" si="224"/>
        <v>0</v>
      </c>
      <c r="AK93" s="127">
        <f t="shared" si="224"/>
        <v>0</v>
      </c>
      <c r="AL93" s="128">
        <f t="shared" si="224"/>
        <v>0</v>
      </c>
      <c r="AM93" s="129">
        <f t="shared" si="224"/>
        <v>0</v>
      </c>
      <c r="AN93" s="126">
        <f t="shared" si="224"/>
        <v>0</v>
      </c>
      <c r="AO93" s="127">
        <f t="shared" si="224"/>
        <v>0</v>
      </c>
      <c r="AP93" s="128">
        <f t="shared" si="224"/>
        <v>0</v>
      </c>
      <c r="AQ93" s="126">
        <f t="shared" si="224"/>
        <v>0</v>
      </c>
      <c r="AR93" s="130">
        <f t="shared" si="224"/>
        <v>0</v>
      </c>
      <c r="AS93" s="131">
        <f t="shared" si="224"/>
        <v>0</v>
      </c>
      <c r="AT93" s="126">
        <f t="shared" si="224"/>
        <v>0</v>
      </c>
      <c r="AU93" s="127">
        <f t="shared" si="224"/>
        <v>0</v>
      </c>
      <c r="AV93" s="128">
        <f t="shared" si="224"/>
        <v>0</v>
      </c>
      <c r="AW93" s="129">
        <f t="shared" si="224"/>
        <v>0</v>
      </c>
      <c r="AX93" s="126">
        <f t="shared" si="224"/>
        <v>0</v>
      </c>
      <c r="AY93" s="127">
        <f t="shared" si="224"/>
        <v>0</v>
      </c>
      <c r="AZ93" s="128">
        <f t="shared" si="224"/>
        <v>0</v>
      </c>
      <c r="BA93" s="129">
        <f t="shared" si="224"/>
        <v>0</v>
      </c>
      <c r="BB93" s="126">
        <f t="shared" si="224"/>
        <v>0</v>
      </c>
      <c r="BC93" s="127">
        <f t="shared" si="224"/>
        <v>0</v>
      </c>
      <c r="BD93" s="128">
        <f t="shared" si="224"/>
        <v>0</v>
      </c>
      <c r="BE93" s="126">
        <f t="shared" si="224"/>
        <v>0</v>
      </c>
      <c r="BF93" s="132">
        <f t="shared" si="224"/>
        <v>0</v>
      </c>
      <c r="BG93" s="133">
        <f t="shared" si="224"/>
        <v>0</v>
      </c>
    </row>
    <row r="94" spans="1:59" ht="14.1" thickBot="1">
      <c r="A94" s="134" t="s">
        <v>18</v>
      </c>
      <c r="B94" s="58"/>
      <c r="C94" s="59"/>
      <c r="D94" s="136"/>
      <c r="E94" s="137"/>
      <c r="F94" s="135"/>
      <c r="G94" s="138"/>
      <c r="H94" s="136"/>
      <c r="I94" s="137"/>
      <c r="J94" s="135"/>
      <c r="K94" s="138"/>
      <c r="L94" s="136"/>
      <c r="M94" s="135"/>
      <c r="N94" s="139"/>
      <c r="O94" s="140"/>
      <c r="P94" s="135"/>
      <c r="Q94" s="138"/>
      <c r="R94" s="136"/>
      <c r="S94" s="137"/>
      <c r="T94" s="135"/>
      <c r="U94" s="138"/>
      <c r="V94" s="136"/>
      <c r="W94" s="137"/>
      <c r="X94" s="135"/>
      <c r="Y94" s="138"/>
      <c r="Z94" s="141"/>
      <c r="AA94" s="142"/>
      <c r="AB94" s="169"/>
      <c r="AC94" s="170"/>
      <c r="AE94" s="134" t="s">
        <v>41</v>
      </c>
      <c r="AF94" s="126">
        <f t="shared" ref="AF94:BG94" si="225">B94/B95</f>
        <v>0</v>
      </c>
      <c r="AG94" s="127">
        <f t="shared" si="225"/>
        <v>0</v>
      </c>
      <c r="AH94" s="128">
        <f t="shared" si="225"/>
        <v>0</v>
      </c>
      <c r="AI94" s="129">
        <f t="shared" si="225"/>
        <v>0</v>
      </c>
      <c r="AJ94" s="126">
        <f t="shared" si="225"/>
        <v>0</v>
      </c>
      <c r="AK94" s="127">
        <f t="shared" si="225"/>
        <v>0</v>
      </c>
      <c r="AL94" s="128">
        <f t="shared" si="225"/>
        <v>0</v>
      </c>
      <c r="AM94" s="129">
        <f t="shared" si="225"/>
        <v>0</v>
      </c>
      <c r="AN94" s="126">
        <f t="shared" si="225"/>
        <v>0</v>
      </c>
      <c r="AO94" s="127">
        <f t="shared" si="225"/>
        <v>0</v>
      </c>
      <c r="AP94" s="128">
        <f t="shared" si="225"/>
        <v>0</v>
      </c>
      <c r="AQ94" s="126">
        <f t="shared" si="225"/>
        <v>0</v>
      </c>
      <c r="AR94" s="130">
        <f t="shared" si="225"/>
        <v>0</v>
      </c>
      <c r="AS94" s="131">
        <f t="shared" si="225"/>
        <v>0</v>
      </c>
      <c r="AT94" s="126">
        <f t="shared" si="225"/>
        <v>0</v>
      </c>
      <c r="AU94" s="127">
        <f t="shared" si="225"/>
        <v>0</v>
      </c>
      <c r="AV94" s="128">
        <f t="shared" si="225"/>
        <v>0</v>
      </c>
      <c r="AW94" s="129">
        <f t="shared" si="225"/>
        <v>0</v>
      </c>
      <c r="AX94" s="126">
        <f t="shared" si="225"/>
        <v>0</v>
      </c>
      <c r="AY94" s="127">
        <f t="shared" si="225"/>
        <v>0</v>
      </c>
      <c r="AZ94" s="128">
        <f t="shared" si="225"/>
        <v>0</v>
      </c>
      <c r="BA94" s="129">
        <f t="shared" si="225"/>
        <v>0</v>
      </c>
      <c r="BB94" s="126">
        <f t="shared" si="225"/>
        <v>0</v>
      </c>
      <c r="BC94" s="127">
        <f t="shared" si="225"/>
        <v>0</v>
      </c>
      <c r="BD94" s="128">
        <f t="shared" si="225"/>
        <v>0</v>
      </c>
      <c r="BE94" s="126">
        <f t="shared" si="225"/>
        <v>0</v>
      </c>
      <c r="BF94" s="132">
        <f t="shared" si="225"/>
        <v>0</v>
      </c>
      <c r="BG94" s="133">
        <f t="shared" si="225"/>
        <v>0</v>
      </c>
    </row>
    <row r="95" spans="1:59" ht="15" thickTop="1" thickBot="1">
      <c r="A95" s="241" t="s">
        <v>42</v>
      </c>
      <c r="B95" s="18">
        <f t="shared" ref="B95:AA95" si="226">SUM(B72:B94)</f>
        <v>34337</v>
      </c>
      <c r="C95" s="19">
        <f t="shared" si="226"/>
        <v>25534</v>
      </c>
      <c r="D95" s="18">
        <f t="shared" si="226"/>
        <v>13296</v>
      </c>
      <c r="E95" s="19">
        <f t="shared" si="226"/>
        <v>10924</v>
      </c>
      <c r="F95" s="18">
        <f t="shared" si="226"/>
        <v>4991</v>
      </c>
      <c r="G95" s="19">
        <f t="shared" si="226"/>
        <v>4190</v>
      </c>
      <c r="H95" s="18">
        <f t="shared" si="226"/>
        <v>22250</v>
      </c>
      <c r="I95" s="19">
        <f t="shared" si="226"/>
        <v>30524</v>
      </c>
      <c r="J95" s="18">
        <f t="shared" si="226"/>
        <v>2817</v>
      </c>
      <c r="K95" s="19">
        <f t="shared" si="226"/>
        <v>3887</v>
      </c>
      <c r="L95" s="18">
        <f t="shared" si="226"/>
        <v>5096</v>
      </c>
      <c r="M95" s="19">
        <f t="shared" si="226"/>
        <v>11592</v>
      </c>
      <c r="N95" s="18">
        <f t="shared" si="226"/>
        <v>17348</v>
      </c>
      <c r="O95" s="19">
        <f t="shared" si="226"/>
        <v>22500</v>
      </c>
      <c r="P95" s="18">
        <f t="shared" si="226"/>
        <v>10928</v>
      </c>
      <c r="Q95" s="19">
        <f t="shared" si="226"/>
        <v>10910</v>
      </c>
      <c r="R95" s="18">
        <f t="shared" si="226"/>
        <v>14833</v>
      </c>
      <c r="S95" s="19">
        <f t="shared" si="226"/>
        <v>14765</v>
      </c>
      <c r="T95" s="18">
        <f t="shared" si="226"/>
        <v>3985</v>
      </c>
      <c r="U95" s="19">
        <f t="shared" si="226"/>
        <v>4025</v>
      </c>
      <c r="V95" s="18">
        <f t="shared" si="226"/>
        <v>16258</v>
      </c>
      <c r="W95" s="19">
        <f t="shared" si="226"/>
        <v>16462</v>
      </c>
      <c r="X95" s="18">
        <f t="shared" si="226"/>
        <v>14393</v>
      </c>
      <c r="Y95" s="19">
        <f t="shared" si="226"/>
        <v>7720</v>
      </c>
      <c r="Z95" s="18">
        <f t="shared" si="226"/>
        <v>33706</v>
      </c>
      <c r="AA95" s="19">
        <f t="shared" si="226"/>
        <v>30986</v>
      </c>
      <c r="AB95" s="171">
        <f>SUM(AB71:AB94)</f>
        <v>194238</v>
      </c>
      <c r="AC95" s="172">
        <f>SUM(AC71:AC94)</f>
        <v>194019</v>
      </c>
      <c r="AE95" s="241" t="s">
        <v>42</v>
      </c>
      <c r="AF95" s="152">
        <f t="shared" ref="AF95:BG95" si="227">SUM(AF71:AF94)</f>
        <v>1</v>
      </c>
      <c r="AG95" s="153">
        <f t="shared" si="227"/>
        <v>0.99999999999999978</v>
      </c>
      <c r="AH95" s="152">
        <f t="shared" si="227"/>
        <v>1</v>
      </c>
      <c r="AI95" s="153">
        <f t="shared" si="227"/>
        <v>1.0000000000000002</v>
      </c>
      <c r="AJ95" s="152">
        <f t="shared" si="227"/>
        <v>1</v>
      </c>
      <c r="AK95" s="153">
        <f t="shared" si="227"/>
        <v>0.99999999999999978</v>
      </c>
      <c r="AL95" s="152">
        <f t="shared" si="227"/>
        <v>1</v>
      </c>
      <c r="AM95" s="153">
        <f t="shared" si="227"/>
        <v>1</v>
      </c>
      <c r="AN95" s="152">
        <f t="shared" si="227"/>
        <v>1</v>
      </c>
      <c r="AO95" s="153">
        <f t="shared" si="227"/>
        <v>1</v>
      </c>
      <c r="AP95" s="152">
        <f t="shared" si="227"/>
        <v>1</v>
      </c>
      <c r="AQ95" s="153">
        <f t="shared" si="227"/>
        <v>1</v>
      </c>
      <c r="AR95" s="152">
        <f t="shared" si="227"/>
        <v>1.0000000000000002</v>
      </c>
      <c r="AS95" s="153">
        <f t="shared" si="227"/>
        <v>0.99999999999999989</v>
      </c>
      <c r="AT95" s="152">
        <f t="shared" si="227"/>
        <v>0.99999999999999989</v>
      </c>
      <c r="AU95" s="153">
        <f t="shared" si="227"/>
        <v>1</v>
      </c>
      <c r="AV95" s="152">
        <f t="shared" si="227"/>
        <v>0.99999999999999989</v>
      </c>
      <c r="AW95" s="153">
        <f t="shared" si="227"/>
        <v>1.0000000000000002</v>
      </c>
      <c r="AX95" s="152">
        <f t="shared" si="227"/>
        <v>1</v>
      </c>
      <c r="AY95" s="153">
        <f t="shared" si="227"/>
        <v>0.99999999999999978</v>
      </c>
      <c r="AZ95" s="152">
        <f t="shared" si="227"/>
        <v>1</v>
      </c>
      <c r="BA95" s="153">
        <f t="shared" si="227"/>
        <v>1.0000000000000002</v>
      </c>
      <c r="BB95" s="152">
        <f t="shared" si="227"/>
        <v>1</v>
      </c>
      <c r="BC95" s="153">
        <f t="shared" si="227"/>
        <v>1</v>
      </c>
      <c r="BD95" s="152">
        <f t="shared" si="227"/>
        <v>1</v>
      </c>
      <c r="BE95" s="153">
        <f t="shared" si="227"/>
        <v>0.99999999999999989</v>
      </c>
      <c r="BF95" s="152">
        <f t="shared" si="227"/>
        <v>1</v>
      </c>
      <c r="BG95" s="153">
        <f t="shared" si="227"/>
        <v>1</v>
      </c>
    </row>
    <row r="96" spans="1:59" ht="14.1" thickTop="1">
      <c r="A96" s="184"/>
    </row>
    <row r="98" spans="1:59">
      <c r="A98" s="252">
        <f>+A67+1</f>
        <v>43681</v>
      </c>
      <c r="B98" s="252"/>
      <c r="C98" s="252"/>
      <c r="D98" s="252"/>
      <c r="AE98" s="249">
        <f>+AE67+1</f>
        <v>43681</v>
      </c>
      <c r="AF98" s="249"/>
      <c r="AG98" s="249"/>
      <c r="AH98" s="249"/>
    </row>
    <row r="99" spans="1:59" ht="14.1" thickBot="1"/>
    <row r="100" spans="1:59" ht="15" thickTop="1" thickBot="1">
      <c r="A100" s="247" t="s">
        <v>1</v>
      </c>
      <c r="B100" s="243" t="s">
        <v>2</v>
      </c>
      <c r="C100" s="244"/>
      <c r="D100" s="243" t="s">
        <v>3</v>
      </c>
      <c r="E100" s="244"/>
      <c r="F100" s="243" t="s">
        <v>4</v>
      </c>
      <c r="G100" s="244"/>
      <c r="H100" s="243" t="s">
        <v>5</v>
      </c>
      <c r="I100" s="244"/>
      <c r="J100" s="243" t="s">
        <v>6</v>
      </c>
      <c r="K100" s="244"/>
      <c r="L100" s="243" t="s">
        <v>7</v>
      </c>
      <c r="M100" s="244"/>
      <c r="N100" s="243" t="s">
        <v>8</v>
      </c>
      <c r="O100" s="244"/>
      <c r="P100" s="243" t="s">
        <v>9</v>
      </c>
      <c r="Q100" s="244"/>
      <c r="R100" s="243" t="s">
        <v>10</v>
      </c>
      <c r="S100" s="244"/>
      <c r="T100" s="243" t="s">
        <v>11</v>
      </c>
      <c r="U100" s="244"/>
      <c r="V100" s="243" t="s">
        <v>12</v>
      </c>
      <c r="W100" s="244"/>
      <c r="X100" s="243" t="s">
        <v>13</v>
      </c>
      <c r="Y100" s="244"/>
      <c r="Z100" s="245" t="s">
        <v>14</v>
      </c>
      <c r="AA100" s="246"/>
      <c r="AB100" s="250" t="s">
        <v>15</v>
      </c>
      <c r="AC100" s="251"/>
      <c r="AE100" s="247" t="s">
        <v>1</v>
      </c>
      <c r="AF100" s="243" t="s">
        <v>2</v>
      </c>
      <c r="AG100" s="244"/>
      <c r="AH100" s="243" t="s">
        <v>3</v>
      </c>
      <c r="AI100" s="244"/>
      <c r="AJ100" s="243" t="s">
        <v>4</v>
      </c>
      <c r="AK100" s="244"/>
      <c r="AL100" s="243" t="s">
        <v>5</v>
      </c>
      <c r="AM100" s="244"/>
      <c r="AN100" s="243" t="s">
        <v>6</v>
      </c>
      <c r="AO100" s="244"/>
      <c r="AP100" s="243" t="s">
        <v>7</v>
      </c>
      <c r="AQ100" s="244"/>
      <c r="AR100" s="243" t="s">
        <v>8</v>
      </c>
      <c r="AS100" s="244"/>
      <c r="AT100" s="243" t="s">
        <v>9</v>
      </c>
      <c r="AU100" s="244"/>
      <c r="AV100" s="243" t="s">
        <v>10</v>
      </c>
      <c r="AW100" s="244"/>
      <c r="AX100" s="243" t="s">
        <v>11</v>
      </c>
      <c r="AY100" s="244"/>
      <c r="AZ100" s="243" t="s">
        <v>12</v>
      </c>
      <c r="BA100" s="244"/>
      <c r="BB100" s="243" t="s">
        <v>13</v>
      </c>
      <c r="BC100" s="244"/>
      <c r="BD100" s="245" t="s">
        <v>14</v>
      </c>
      <c r="BE100" s="246"/>
      <c r="BF100" s="243" t="s">
        <v>15</v>
      </c>
      <c r="BG100" s="244"/>
    </row>
    <row r="101" spans="1:59" ht="15" thickTop="1" thickBot="1">
      <c r="A101" s="248"/>
      <c r="B101" s="113" t="s">
        <v>16</v>
      </c>
      <c r="C101" s="114" t="s">
        <v>17</v>
      </c>
      <c r="D101" s="115" t="s">
        <v>16</v>
      </c>
      <c r="E101" s="116" t="s">
        <v>17</v>
      </c>
      <c r="F101" s="113" t="s">
        <v>16</v>
      </c>
      <c r="G101" s="114" t="s">
        <v>17</v>
      </c>
      <c r="H101" s="115" t="s">
        <v>16</v>
      </c>
      <c r="I101" s="116" t="s">
        <v>17</v>
      </c>
      <c r="J101" s="113" t="s">
        <v>16</v>
      </c>
      <c r="K101" s="114" t="s">
        <v>17</v>
      </c>
      <c r="L101" s="115" t="s">
        <v>16</v>
      </c>
      <c r="M101" s="113" t="s">
        <v>17</v>
      </c>
      <c r="N101" s="117" t="s">
        <v>16</v>
      </c>
      <c r="O101" s="118" t="s">
        <v>17</v>
      </c>
      <c r="P101" s="113" t="s">
        <v>16</v>
      </c>
      <c r="Q101" s="114" t="s">
        <v>17</v>
      </c>
      <c r="R101" s="115" t="s">
        <v>16</v>
      </c>
      <c r="S101" s="116" t="s">
        <v>17</v>
      </c>
      <c r="T101" s="113" t="s">
        <v>16</v>
      </c>
      <c r="U101" s="114" t="s">
        <v>17</v>
      </c>
      <c r="V101" s="115" t="s">
        <v>16</v>
      </c>
      <c r="W101" s="116" t="s">
        <v>17</v>
      </c>
      <c r="X101" s="113" t="s">
        <v>16</v>
      </c>
      <c r="Y101" s="114" t="s">
        <v>17</v>
      </c>
      <c r="Z101" s="26" t="s">
        <v>16</v>
      </c>
      <c r="AA101" s="119" t="s">
        <v>17</v>
      </c>
      <c r="AB101" s="173" t="s">
        <v>16</v>
      </c>
      <c r="AC101" s="174" t="s">
        <v>17</v>
      </c>
      <c r="AE101" s="248"/>
      <c r="AF101" s="113" t="s">
        <v>16</v>
      </c>
      <c r="AG101" s="114" t="s">
        <v>17</v>
      </c>
      <c r="AH101" s="115" t="s">
        <v>16</v>
      </c>
      <c r="AI101" s="116" t="s">
        <v>17</v>
      </c>
      <c r="AJ101" s="113" t="s">
        <v>16</v>
      </c>
      <c r="AK101" s="114" t="s">
        <v>17</v>
      </c>
      <c r="AL101" s="115" t="s">
        <v>16</v>
      </c>
      <c r="AM101" s="116" t="s">
        <v>17</v>
      </c>
      <c r="AN101" s="113" t="s">
        <v>16</v>
      </c>
      <c r="AO101" s="114" t="s">
        <v>17</v>
      </c>
      <c r="AP101" s="115" t="s">
        <v>16</v>
      </c>
      <c r="AQ101" s="113" t="s">
        <v>17</v>
      </c>
      <c r="AR101" s="117" t="s">
        <v>16</v>
      </c>
      <c r="AS101" s="118" t="s">
        <v>17</v>
      </c>
      <c r="AT101" s="113" t="s">
        <v>16</v>
      </c>
      <c r="AU101" s="114" t="s">
        <v>17</v>
      </c>
      <c r="AV101" s="115" t="s">
        <v>16</v>
      </c>
      <c r="AW101" s="116" t="s">
        <v>17</v>
      </c>
      <c r="AX101" s="113" t="s">
        <v>16</v>
      </c>
      <c r="AY101" s="114" t="s">
        <v>17</v>
      </c>
      <c r="AZ101" s="115" t="s">
        <v>16</v>
      </c>
      <c r="BA101" s="116" t="s">
        <v>17</v>
      </c>
      <c r="BB101" s="113" t="s">
        <v>16</v>
      </c>
      <c r="BC101" s="114" t="s">
        <v>17</v>
      </c>
      <c r="BD101" s="26" t="s">
        <v>16</v>
      </c>
      <c r="BE101" s="119" t="s">
        <v>17</v>
      </c>
      <c r="BF101" s="117" t="s">
        <v>16</v>
      </c>
      <c r="BG101" s="118" t="s">
        <v>17</v>
      </c>
    </row>
    <row r="102" spans="1:59" ht="14.1" thickTop="1">
      <c r="A102" s="122" t="s">
        <v>18</v>
      </c>
      <c r="B102" s="123"/>
      <c r="C102" s="183"/>
      <c r="D102" s="124"/>
      <c r="E102" s="177"/>
      <c r="F102" s="123"/>
      <c r="G102" s="125"/>
      <c r="H102" s="124"/>
      <c r="I102" s="177"/>
      <c r="J102" s="123"/>
      <c r="K102" s="125"/>
      <c r="L102" s="124"/>
      <c r="M102" s="123"/>
      <c r="N102" s="176"/>
      <c r="O102" s="178"/>
      <c r="P102" s="123"/>
      <c r="Q102" s="125"/>
      <c r="R102" s="124"/>
      <c r="S102" s="177"/>
      <c r="T102" s="123"/>
      <c r="U102" s="125"/>
      <c r="V102" s="124"/>
      <c r="W102" s="177"/>
      <c r="X102" s="123"/>
      <c r="Y102" s="125"/>
      <c r="Z102" s="181"/>
      <c r="AA102" s="182"/>
      <c r="AB102" s="167">
        <f>B102+D102+F102+H102+J102+L102+N102+P102+R102+T102+V102+X102+Z102</f>
        <v>0</v>
      </c>
      <c r="AC102" s="168">
        <f>C102+E102+G102+I102+K102+M102+O102+Q102+S102+U102+W102+Y102+AA102</f>
        <v>0</v>
      </c>
      <c r="AE102" s="122" t="s">
        <v>18</v>
      </c>
      <c r="AF102" s="126">
        <f>B102/B126</f>
        <v>0</v>
      </c>
      <c r="AG102" s="127">
        <f t="shared" ref="AG102" si="228">C102/C126</f>
        <v>0</v>
      </c>
      <c r="AH102" s="128">
        <f t="shared" ref="AH102" si="229">D102/D126</f>
        <v>0</v>
      </c>
      <c r="AI102" s="129">
        <f t="shared" ref="AI102" si="230">E102/E126</f>
        <v>0</v>
      </c>
      <c r="AJ102" s="126">
        <f t="shared" ref="AJ102" si="231">F102/F126</f>
        <v>0</v>
      </c>
      <c r="AK102" s="127">
        <f t="shared" ref="AK102" si="232">G102/G126</f>
        <v>0</v>
      </c>
      <c r="AL102" s="128">
        <f t="shared" ref="AL102" si="233">H102/H126</f>
        <v>0</v>
      </c>
      <c r="AM102" s="129">
        <f t="shared" ref="AM102" si="234">I102/I126</f>
        <v>0</v>
      </c>
      <c r="AN102" s="126">
        <f t="shared" ref="AN102" si="235">J102/J126</f>
        <v>0</v>
      </c>
      <c r="AO102" s="127">
        <f t="shared" ref="AO102" si="236">K102/K126</f>
        <v>0</v>
      </c>
      <c r="AP102" s="128">
        <f t="shared" ref="AP102" si="237">L102/L126</f>
        <v>0</v>
      </c>
      <c r="AQ102" s="126">
        <f t="shared" ref="AQ102" si="238">M102/M126</f>
        <v>0</v>
      </c>
      <c r="AR102" s="130">
        <f t="shared" ref="AR102" si="239">N102/N126</f>
        <v>0</v>
      </c>
      <c r="AS102" s="131">
        <f t="shared" ref="AS102" si="240">O102/O126</f>
        <v>0</v>
      </c>
      <c r="AT102" s="126">
        <f t="shared" ref="AT102" si="241">P102/P126</f>
        <v>0</v>
      </c>
      <c r="AU102" s="127">
        <f t="shared" ref="AU102" si="242">Q102/Q126</f>
        <v>0</v>
      </c>
      <c r="AV102" s="128">
        <f t="shared" ref="AV102" si="243">R102/R126</f>
        <v>0</v>
      </c>
      <c r="AW102" s="129">
        <f t="shared" ref="AW102" si="244">S102/S126</f>
        <v>0</v>
      </c>
      <c r="AX102" s="126">
        <f t="shared" ref="AX102" si="245">T102/T126</f>
        <v>0</v>
      </c>
      <c r="AY102" s="127">
        <f t="shared" ref="AY102" si="246">U102/U126</f>
        <v>0</v>
      </c>
      <c r="AZ102" s="128">
        <f t="shared" ref="AZ102" si="247">V102/V126</f>
        <v>0</v>
      </c>
      <c r="BA102" s="129">
        <f t="shared" ref="BA102" si="248">W102/W126</f>
        <v>0</v>
      </c>
      <c r="BB102" s="126">
        <f t="shared" ref="BB102" si="249">X102/X126</f>
        <v>0</v>
      </c>
      <c r="BC102" s="127">
        <f t="shared" ref="BC102" si="250">Y102/Y126</f>
        <v>0</v>
      </c>
      <c r="BD102" s="128">
        <f t="shared" ref="BD102" si="251">Z102/Z126</f>
        <v>0</v>
      </c>
      <c r="BE102" s="126">
        <f t="shared" ref="BE102" si="252">AA102/AA126</f>
        <v>0</v>
      </c>
      <c r="BF102" s="132">
        <f t="shared" ref="BF102" si="253">AB102/AB126</f>
        <v>0</v>
      </c>
      <c r="BG102" s="133">
        <f t="shared" ref="BG102" si="254">AC102/AC126</f>
        <v>0</v>
      </c>
    </row>
    <row r="103" spans="1:59">
      <c r="A103" s="134" t="s">
        <v>19</v>
      </c>
      <c r="B103" s="186">
        <v>163</v>
      </c>
      <c r="C103" s="187">
        <v>0</v>
      </c>
      <c r="D103" s="188">
        <v>49</v>
      </c>
      <c r="E103" s="189">
        <v>0</v>
      </c>
      <c r="F103" s="186">
        <v>9</v>
      </c>
      <c r="G103" s="190">
        <v>1</v>
      </c>
      <c r="H103" s="188">
        <v>69</v>
      </c>
      <c r="I103" s="189">
        <v>2</v>
      </c>
      <c r="J103" s="186">
        <v>1</v>
      </c>
      <c r="K103" s="190">
        <v>0</v>
      </c>
      <c r="L103" s="188">
        <v>1</v>
      </c>
      <c r="M103" s="186">
        <v>0</v>
      </c>
      <c r="N103" s="191">
        <v>16</v>
      </c>
      <c r="O103" s="192">
        <v>0</v>
      </c>
      <c r="P103" s="186">
        <v>2</v>
      </c>
      <c r="Q103" s="190">
        <v>0</v>
      </c>
      <c r="R103" s="188">
        <v>0</v>
      </c>
      <c r="S103" s="189">
        <v>0</v>
      </c>
      <c r="T103" s="186">
        <v>0</v>
      </c>
      <c r="U103" s="190">
        <v>0</v>
      </c>
      <c r="V103" s="188">
        <v>0</v>
      </c>
      <c r="W103" s="189">
        <v>0</v>
      </c>
      <c r="X103" s="186">
        <v>0</v>
      </c>
      <c r="Y103" s="190">
        <v>0</v>
      </c>
      <c r="Z103" s="188">
        <v>0</v>
      </c>
      <c r="AA103" s="186">
        <v>0</v>
      </c>
      <c r="AB103" s="169">
        <f t="shared" ref="AB103:AB104" si="255">B103+D103+F103+H103+J103+L103+N103+P103+R103+T103+V103+X103+Z103</f>
        <v>310</v>
      </c>
      <c r="AC103" s="170">
        <f t="shared" ref="AC103:AC123" si="256">C103+E103+G103+I103+K103+M103+O103+Q103+S103+U103+W103+Y103+AA103</f>
        <v>3</v>
      </c>
      <c r="AE103" s="134" t="s">
        <v>19</v>
      </c>
      <c r="AF103" s="126">
        <f>B103/B126</f>
        <v>5.3930651138168343E-3</v>
      </c>
      <c r="AG103" s="127">
        <f t="shared" ref="AG103" si="257">C103/C126</f>
        <v>0</v>
      </c>
      <c r="AH103" s="128">
        <f t="shared" ref="AH103" si="258">D103/D126</f>
        <v>5.3763440860215058E-3</v>
      </c>
      <c r="AI103" s="129">
        <f t="shared" ref="AI103" si="259">E103/E126</f>
        <v>0</v>
      </c>
      <c r="AJ103" s="126">
        <f t="shared" ref="AJ103" si="260">F103/F126</f>
        <v>2.3082841754295974E-3</v>
      </c>
      <c r="AK103" s="127">
        <f t="shared" ref="AK103" si="261">G103/G126</f>
        <v>3.219575016097875E-4</v>
      </c>
      <c r="AL103" s="128">
        <f t="shared" ref="AL103" si="262">H103/H126</f>
        <v>3.2304883187415142E-3</v>
      </c>
      <c r="AM103" s="129">
        <f t="shared" ref="AM103" si="263">I103/I126</f>
        <v>8.4638171815488783E-5</v>
      </c>
      <c r="AN103" s="126">
        <f t="shared" ref="AN103" si="264">J103/J126</f>
        <v>5.005005005005005E-4</v>
      </c>
      <c r="AO103" s="127">
        <f t="shared" ref="AO103" si="265">K103/K126</f>
        <v>0</v>
      </c>
      <c r="AP103" s="128">
        <f t="shared" ref="AP103" si="266">L103/L126</f>
        <v>3.0229746070133009E-4</v>
      </c>
      <c r="AQ103" s="126">
        <f t="shared" ref="AQ103" si="267">M103/M126</f>
        <v>0</v>
      </c>
      <c r="AR103" s="130">
        <f t="shared" ref="AR103" si="268">N103/N126</f>
        <v>1.1888839352058255E-3</v>
      </c>
      <c r="AS103" s="131">
        <f t="shared" ref="AS103" si="269">O103/O126</f>
        <v>0</v>
      </c>
      <c r="AT103" s="126">
        <f t="shared" ref="AT103" si="270">P103/P126</f>
        <v>2.4570024570024569E-4</v>
      </c>
      <c r="AU103" s="127">
        <f t="shared" ref="AU103" si="271">Q103/Q126</f>
        <v>0</v>
      </c>
      <c r="AV103" s="128">
        <f t="shared" ref="AV103" si="272">R103/R126</f>
        <v>0</v>
      </c>
      <c r="AW103" s="129">
        <f t="shared" ref="AW103" si="273">S103/S126</f>
        <v>0</v>
      </c>
      <c r="AX103" s="126">
        <f t="shared" ref="AX103" si="274">T103/T126</f>
        <v>0</v>
      </c>
      <c r="AY103" s="127">
        <f t="shared" ref="AY103" si="275">U103/U126</f>
        <v>0</v>
      </c>
      <c r="AZ103" s="128">
        <f t="shared" ref="AZ103" si="276">V103/V126</f>
        <v>0</v>
      </c>
      <c r="BA103" s="129">
        <f t="shared" ref="BA103" si="277">W103/W126</f>
        <v>0</v>
      </c>
      <c r="BB103" s="126">
        <f t="shared" ref="BB103" si="278">X103/X126</f>
        <v>0</v>
      </c>
      <c r="BC103" s="127">
        <f t="shared" ref="BC103" si="279">Y103/Y126</f>
        <v>0</v>
      </c>
      <c r="BD103" s="128">
        <f t="shared" ref="BD103" si="280">Z103/Z126</f>
        <v>0</v>
      </c>
      <c r="BE103" s="126">
        <f t="shared" ref="BE103" si="281">AA103/AA126</f>
        <v>0</v>
      </c>
      <c r="BF103" s="132">
        <f t="shared" ref="BF103" si="282">AB103/AB126</f>
        <v>2E-3</v>
      </c>
      <c r="BG103" s="133">
        <f t="shared" ref="BG103" si="283">AC103/AC126</f>
        <v>1.9372086115380143E-5</v>
      </c>
    </row>
    <row r="104" spans="1:59">
      <c r="A104" s="143" t="s">
        <v>20</v>
      </c>
      <c r="B104" s="193">
        <v>1041</v>
      </c>
      <c r="C104" s="194">
        <v>0</v>
      </c>
      <c r="D104" s="195">
        <v>261</v>
      </c>
      <c r="E104" s="196">
        <v>2</v>
      </c>
      <c r="F104" s="193">
        <v>76</v>
      </c>
      <c r="G104" s="197">
        <v>6</v>
      </c>
      <c r="H104" s="195">
        <v>469</v>
      </c>
      <c r="I104" s="196">
        <v>51</v>
      </c>
      <c r="J104" s="193">
        <v>29</v>
      </c>
      <c r="K104" s="197">
        <v>16</v>
      </c>
      <c r="L104" s="195">
        <v>31</v>
      </c>
      <c r="M104" s="193">
        <v>71</v>
      </c>
      <c r="N104" s="198">
        <v>196</v>
      </c>
      <c r="O104" s="199">
        <v>142</v>
      </c>
      <c r="P104" s="193">
        <v>115</v>
      </c>
      <c r="Q104" s="197">
        <v>68</v>
      </c>
      <c r="R104" s="195">
        <v>269</v>
      </c>
      <c r="S104" s="196">
        <v>466</v>
      </c>
      <c r="T104" s="193">
        <v>36</v>
      </c>
      <c r="U104" s="197">
        <v>38</v>
      </c>
      <c r="V104" s="195">
        <v>121</v>
      </c>
      <c r="W104" s="196">
        <v>93</v>
      </c>
      <c r="X104" s="193">
        <v>206</v>
      </c>
      <c r="Y104" s="197">
        <v>111</v>
      </c>
      <c r="Z104" s="195">
        <v>947</v>
      </c>
      <c r="AA104" s="193">
        <v>158</v>
      </c>
      <c r="AB104" s="169">
        <f t="shared" si="255"/>
        <v>3797</v>
      </c>
      <c r="AC104" s="170">
        <f t="shared" si="256"/>
        <v>1222</v>
      </c>
      <c r="AE104" s="143" t="s">
        <v>20</v>
      </c>
      <c r="AF104" s="126">
        <f>B104/B126</f>
        <v>3.4442826892535736E-2</v>
      </c>
      <c r="AG104" s="127">
        <f t="shared" ref="AG104" si="284">C104/C126</f>
        <v>0</v>
      </c>
      <c r="AH104" s="128">
        <f t="shared" ref="AH104" si="285">D104/D126</f>
        <v>2.8637261356155366E-2</v>
      </c>
      <c r="AI104" s="129">
        <f t="shared" ref="AI104" si="286">E104/E126</f>
        <v>2.7259097723865341E-4</v>
      </c>
      <c r="AJ104" s="126">
        <f t="shared" ref="AJ104" si="287">F104/F126</f>
        <v>1.9492177481405488E-2</v>
      </c>
      <c r="AK104" s="127">
        <f t="shared" ref="AK104" si="288">G104/G126</f>
        <v>1.9317450096587251E-3</v>
      </c>
      <c r="AL104" s="128">
        <f t="shared" ref="AL104" si="289">H104/H126</f>
        <v>2.1957956833185074E-2</v>
      </c>
      <c r="AM104" s="129">
        <f t="shared" ref="AM104" si="290">I104/I126</f>
        <v>2.158273381294964E-3</v>
      </c>
      <c r="AN104" s="126">
        <f t="shared" ref="AN104" si="291">J104/J126</f>
        <v>1.4514514514514515E-2</v>
      </c>
      <c r="AO104" s="127">
        <f t="shared" ref="AO104" si="292">K104/K126</f>
        <v>5.7782592993860602E-3</v>
      </c>
      <c r="AP104" s="128">
        <f t="shared" ref="AP104" si="293">L104/L126</f>
        <v>9.3712212817412335E-3</v>
      </c>
      <c r="AQ104" s="126">
        <f t="shared" ref="AQ104" si="294">M104/M126</f>
        <v>8.9782498735457763E-3</v>
      </c>
      <c r="AR104" s="130">
        <f t="shared" ref="AR104" si="295">N104/N126</f>
        <v>1.4563828206271362E-2</v>
      </c>
      <c r="AS104" s="131">
        <f t="shared" ref="AS104" si="296">O104/O126</f>
        <v>8.2433530709392772E-3</v>
      </c>
      <c r="AT104" s="126">
        <f t="shared" ref="AT104" si="297">P104/P126</f>
        <v>1.4127764127764128E-2</v>
      </c>
      <c r="AU104" s="127">
        <f t="shared" ref="AU104" si="298">Q104/Q126</f>
        <v>7.230196703880914E-3</v>
      </c>
      <c r="AV104" s="128">
        <f t="shared" ref="AV104" si="299">R104/R126</f>
        <v>1.9197830431059094E-2</v>
      </c>
      <c r="AW104" s="129">
        <f t="shared" ref="AW104" si="300">S104/S126</f>
        <v>3.0195036609861985E-2</v>
      </c>
      <c r="AX104" s="126">
        <f t="shared" ref="AX104" si="301">T104/T126</f>
        <v>2.0821283979178717E-2</v>
      </c>
      <c r="AY104" s="127">
        <f t="shared" ref="AY104" si="302">U104/U126</f>
        <v>1.5683037556747832E-2</v>
      </c>
      <c r="AZ104" s="128">
        <f t="shared" ref="AZ104" si="303">V104/V126</f>
        <v>1.1138727791586119E-2</v>
      </c>
      <c r="BA104" s="129">
        <f t="shared" ref="BA104" si="304">W104/W126</f>
        <v>6.8649885583524023E-3</v>
      </c>
      <c r="BB104" s="126">
        <f t="shared" ref="BB104" si="305">X104/X126</f>
        <v>2.5954390827768677E-2</v>
      </c>
      <c r="BC104" s="127">
        <f t="shared" ref="BC104" si="306">Y104/Y126</f>
        <v>1.9761438490297312E-2</v>
      </c>
      <c r="BD104" s="128">
        <f t="shared" ref="BD104" si="307">Z104/Z126</f>
        <v>3.2701405435270552E-2</v>
      </c>
      <c r="BE104" s="126">
        <f t="shared" ref="BE104" si="308">AA104/AA126</f>
        <v>5.7860621818581317E-3</v>
      </c>
      <c r="BF104" s="132">
        <f t="shared" ref="BF104" si="309">AB104/AB126</f>
        <v>2.4496774193548388E-2</v>
      </c>
      <c r="BG104" s="133">
        <f t="shared" ref="BG104" si="310">AC104/AC126</f>
        <v>7.8908964109981796E-3</v>
      </c>
    </row>
    <row r="105" spans="1:59">
      <c r="A105" s="134" t="s">
        <v>21</v>
      </c>
      <c r="B105" s="186">
        <v>1089</v>
      </c>
      <c r="C105" s="187">
        <v>463</v>
      </c>
      <c r="D105" s="188">
        <v>431</v>
      </c>
      <c r="E105" s="189">
        <v>322</v>
      </c>
      <c r="F105" s="186">
        <v>105</v>
      </c>
      <c r="G105" s="190">
        <v>356</v>
      </c>
      <c r="H105" s="188">
        <v>707</v>
      </c>
      <c r="I105" s="189">
        <v>888</v>
      </c>
      <c r="J105" s="186">
        <v>54</v>
      </c>
      <c r="K105" s="190">
        <v>150</v>
      </c>
      <c r="L105" s="188">
        <v>95</v>
      </c>
      <c r="M105" s="186">
        <v>203</v>
      </c>
      <c r="N105" s="191">
        <v>392</v>
      </c>
      <c r="O105" s="192">
        <v>378</v>
      </c>
      <c r="P105" s="186">
        <v>277</v>
      </c>
      <c r="Q105" s="190">
        <v>198</v>
      </c>
      <c r="R105" s="188">
        <v>423</v>
      </c>
      <c r="S105" s="189">
        <v>1116</v>
      </c>
      <c r="T105" s="186">
        <v>92</v>
      </c>
      <c r="U105" s="190">
        <v>111</v>
      </c>
      <c r="V105" s="188">
        <v>194</v>
      </c>
      <c r="W105" s="189">
        <v>298</v>
      </c>
      <c r="X105" s="186">
        <v>357</v>
      </c>
      <c r="Y105" s="190">
        <v>216</v>
      </c>
      <c r="Z105" s="188">
        <v>1187</v>
      </c>
      <c r="AA105" s="186">
        <v>810</v>
      </c>
      <c r="AB105" s="169">
        <f>B105+D105+F105+H105+J105+L105+N105+P105+R105+T105+V105+X105+Z105</f>
        <v>5403</v>
      </c>
      <c r="AC105" s="170">
        <f t="shared" si="256"/>
        <v>5509</v>
      </c>
      <c r="AE105" s="134" t="s">
        <v>21</v>
      </c>
      <c r="AF105" s="126">
        <f>B105/B126</f>
        <v>3.6030968766543145E-2</v>
      </c>
      <c r="AG105" s="127">
        <f t="shared" ref="AG105" si="311">C105/C126</f>
        <v>2.4172496606452959E-2</v>
      </c>
      <c r="AH105" s="128">
        <f t="shared" ref="AH105" si="312">D105/D126</f>
        <v>4.7289883695413648E-2</v>
      </c>
      <c r="AI105" s="129">
        <f t="shared" ref="AI105" si="313">E105/E126</f>
        <v>4.3887147335423198E-2</v>
      </c>
      <c r="AJ105" s="126">
        <f t="shared" ref="AJ105" si="314">F105/F126</f>
        <v>2.6929982046678635E-2</v>
      </c>
      <c r="AK105" s="127">
        <f t="shared" ref="AK105" si="315">G105/G126</f>
        <v>0.11461687057308435</v>
      </c>
      <c r="AL105" s="128">
        <f t="shared" ref="AL105" si="316">H105/H126</f>
        <v>3.3100800599278994E-2</v>
      </c>
      <c r="AM105" s="129">
        <f t="shared" ref="AM105" si="317">I105/I126</f>
        <v>3.7579348286077022E-2</v>
      </c>
      <c r="AN105" s="126">
        <f t="shared" ref="AN105" si="318">J105/J126</f>
        <v>2.7027027027027029E-2</v>
      </c>
      <c r="AO105" s="127">
        <f t="shared" ref="AO105" si="319">K105/K126</f>
        <v>5.4171180931744313E-2</v>
      </c>
      <c r="AP105" s="128">
        <f t="shared" ref="AP105" si="320">L105/L126</f>
        <v>2.871825876662636E-2</v>
      </c>
      <c r="AQ105" s="126">
        <f t="shared" ref="AQ105" si="321">M105/M126</f>
        <v>2.5670207384926657E-2</v>
      </c>
      <c r="AR105" s="130">
        <f t="shared" ref="AR105" si="322">N105/N126</f>
        <v>2.9127656412542724E-2</v>
      </c>
      <c r="AS105" s="131">
        <f t="shared" ref="AS105" si="323">O105/O126</f>
        <v>2.1943573667711599E-2</v>
      </c>
      <c r="AT105" s="126">
        <f t="shared" ref="AT105" si="324">P105/P126</f>
        <v>3.4029484029484032E-2</v>
      </c>
      <c r="AU105" s="127">
        <f t="shared" ref="AU105" si="325">Q105/Q126</f>
        <v>2.1052631578947368E-2</v>
      </c>
      <c r="AV105" s="128">
        <f t="shared" ref="AV105" si="326">R105/R126</f>
        <v>3.0188409934341992E-2</v>
      </c>
      <c r="AW105" s="129">
        <f t="shared" ref="AW105" si="327">S105/S126</f>
        <v>7.2312576945506385E-2</v>
      </c>
      <c r="AX105" s="126">
        <f t="shared" ref="AX105" si="328">T105/T126</f>
        <v>5.320994794679005E-2</v>
      </c>
      <c r="AY105" s="127">
        <f t="shared" ref="AY105" si="329">U105/U126</f>
        <v>4.5810978126289724E-2</v>
      </c>
      <c r="AZ105" s="128">
        <f t="shared" ref="AZ105" si="330">V105/V126</f>
        <v>1.7858786707171132E-2</v>
      </c>
      <c r="BA105" s="129">
        <f t="shared" ref="BA105" si="331">W105/W126</f>
        <v>2.1997490219236731E-2</v>
      </c>
      <c r="BB105" s="126">
        <f t="shared" ref="BB105" si="332">X105/X126</f>
        <v>4.4979211288900089E-2</v>
      </c>
      <c r="BC105" s="127">
        <f t="shared" ref="BC105" si="333">Y105/Y126</f>
        <v>3.8454691116254228E-2</v>
      </c>
      <c r="BD105" s="128">
        <f t="shared" ref="BD105" si="334">Z105/Z126</f>
        <v>4.0988984426257813E-2</v>
      </c>
      <c r="BE105" s="126">
        <f t="shared" ref="BE105" si="335">AA105/AA126</f>
        <v>2.9662723843703078E-2</v>
      </c>
      <c r="BF105" s="132">
        <f t="shared" ref="BF105" si="336">AB105/AB126</f>
        <v>3.485806451612903E-2</v>
      </c>
      <c r="BG105" s="133">
        <f t="shared" ref="BG105" si="337">AC105/AC126</f>
        <v>3.5573607469876409E-2</v>
      </c>
    </row>
    <row r="106" spans="1:59">
      <c r="A106" s="143" t="s">
        <v>22</v>
      </c>
      <c r="B106" s="193">
        <v>1211</v>
      </c>
      <c r="C106" s="194">
        <v>518</v>
      </c>
      <c r="D106" s="195">
        <v>407</v>
      </c>
      <c r="E106" s="196">
        <v>227</v>
      </c>
      <c r="F106" s="193">
        <v>144</v>
      </c>
      <c r="G106" s="197">
        <v>149</v>
      </c>
      <c r="H106" s="195">
        <v>682</v>
      </c>
      <c r="I106" s="196">
        <v>760</v>
      </c>
      <c r="J106" s="193">
        <v>77</v>
      </c>
      <c r="K106" s="197">
        <v>108</v>
      </c>
      <c r="L106" s="195">
        <v>91</v>
      </c>
      <c r="M106" s="193">
        <v>263</v>
      </c>
      <c r="N106" s="198">
        <v>519</v>
      </c>
      <c r="O106" s="199">
        <v>620</v>
      </c>
      <c r="P106" s="193">
        <v>294</v>
      </c>
      <c r="Q106" s="197">
        <v>228</v>
      </c>
      <c r="R106" s="195">
        <v>578</v>
      </c>
      <c r="S106" s="196">
        <v>645</v>
      </c>
      <c r="T106" s="193">
        <v>96</v>
      </c>
      <c r="U106" s="197">
        <v>102</v>
      </c>
      <c r="V106" s="195">
        <v>291</v>
      </c>
      <c r="W106" s="196">
        <v>547</v>
      </c>
      <c r="X106" s="193">
        <v>371</v>
      </c>
      <c r="Y106" s="197">
        <v>279</v>
      </c>
      <c r="Z106" s="195">
        <v>1090</v>
      </c>
      <c r="AA106" s="193">
        <v>887</v>
      </c>
      <c r="AB106" s="169">
        <f t="shared" ref="AB106:AB122" si="338">B106+D106+F106+H106+J106+L106+N106+P106+R106+T106+V106+X106+Z106</f>
        <v>5851</v>
      </c>
      <c r="AC106" s="170">
        <f t="shared" si="256"/>
        <v>5333</v>
      </c>
      <c r="AE106" s="143" t="s">
        <v>22</v>
      </c>
      <c r="AF106" s="126">
        <f>B106/B126</f>
        <v>4.0067496029645315E-2</v>
      </c>
      <c r="AG106" s="127">
        <f t="shared" ref="AG106" si="339">C106/C126</f>
        <v>2.7043959486269187E-2</v>
      </c>
      <c r="AH106" s="128">
        <f t="shared" ref="AH106" si="340">D106/D126</f>
        <v>4.4656572306341895E-2</v>
      </c>
      <c r="AI106" s="129">
        <f t="shared" ref="AI106" si="341">E106/E126</f>
        <v>3.093907591658716E-2</v>
      </c>
      <c r="AJ106" s="126">
        <f t="shared" ref="AJ106" si="342">F106/F126</f>
        <v>3.6932546806873558E-2</v>
      </c>
      <c r="AK106" s="127">
        <f t="shared" ref="AK106" si="343">G106/G126</f>
        <v>4.7971667739858337E-2</v>
      </c>
      <c r="AL106" s="128">
        <f t="shared" ref="AL106" si="344">H106/H126</f>
        <v>3.1930333817126268E-2</v>
      </c>
      <c r="AM106" s="129">
        <f t="shared" ref="AM106" si="345">I106/I126</f>
        <v>3.2162505289885741E-2</v>
      </c>
      <c r="AN106" s="126">
        <f t="shared" ref="AN106" si="346">J106/J126</f>
        <v>3.8538538538538537E-2</v>
      </c>
      <c r="AO106" s="127">
        <f t="shared" ref="AO106" si="347">K106/K126</f>
        <v>3.9003250270855903E-2</v>
      </c>
      <c r="AP106" s="128">
        <f t="shared" ref="AP106" si="348">L106/L126</f>
        <v>2.7509068923821042E-2</v>
      </c>
      <c r="AQ106" s="126">
        <f t="shared" ref="AQ106" si="349">M106/M126</f>
        <v>3.3257460799190695E-2</v>
      </c>
      <c r="AR106" s="130">
        <f t="shared" ref="AR106" si="350">N106/N126</f>
        <v>3.8564422648238963E-2</v>
      </c>
      <c r="AS106" s="131">
        <f t="shared" ref="AS106" si="351">O106/O126</f>
        <v>3.5992104957622201E-2</v>
      </c>
      <c r="AT106" s="126">
        <f t="shared" ref="AT106" si="352">P106/P126</f>
        <v>3.6117936117936116E-2</v>
      </c>
      <c r="AU106" s="127">
        <f t="shared" ref="AU106" si="353">Q106/Q126</f>
        <v>2.4242424242424242E-2</v>
      </c>
      <c r="AV106" s="128">
        <f t="shared" ref="AV106" si="354">R106/R126</f>
        <v>4.1250356836996863E-2</v>
      </c>
      <c r="AW106" s="129">
        <f t="shared" ref="AW106" si="355">S106/S126</f>
        <v>4.1793559256139444E-2</v>
      </c>
      <c r="AX106" s="126">
        <f t="shared" ref="AX106" si="356">T106/T126</f>
        <v>5.5523423944476576E-2</v>
      </c>
      <c r="AY106" s="127">
        <f t="shared" ref="AY106" si="357">U106/U126</f>
        <v>4.2096574494428392E-2</v>
      </c>
      <c r="AZ106" s="128">
        <f t="shared" ref="AZ106" si="358">V106/V126</f>
        <v>2.6788180060756697E-2</v>
      </c>
      <c r="BA106" s="129">
        <f t="shared" ref="BA106" si="359">W106/W126</f>
        <v>4.0377943456115742E-2</v>
      </c>
      <c r="BB106" s="126">
        <f t="shared" ref="BB106" si="360">X106/X126</f>
        <v>4.6743101927680483E-2</v>
      </c>
      <c r="BC106" s="127">
        <f t="shared" ref="BC106" si="361">Y106/Y126</f>
        <v>4.967064269182838E-2</v>
      </c>
      <c r="BD106" s="128">
        <f t="shared" ref="BD106" si="362">Z106/Z126</f>
        <v>3.7639421250733794E-2</v>
      </c>
      <c r="BE106" s="126">
        <f t="shared" ref="BE106" si="363">AA106/AA126</f>
        <v>3.2482513641190904E-2</v>
      </c>
      <c r="BF106" s="132">
        <f t="shared" ref="BF106" si="364">AB106/AB126</f>
        <v>3.7748387096774194E-2</v>
      </c>
      <c r="BG106" s="133">
        <f t="shared" ref="BG106" si="365">AC106/AC126</f>
        <v>3.443711175110744E-2</v>
      </c>
    </row>
    <row r="107" spans="1:59">
      <c r="A107" s="134" t="s">
        <v>23</v>
      </c>
      <c r="B107" s="186">
        <v>1860</v>
      </c>
      <c r="C107" s="187">
        <v>653</v>
      </c>
      <c r="D107" s="188">
        <v>572</v>
      </c>
      <c r="E107" s="189">
        <v>381</v>
      </c>
      <c r="F107" s="186">
        <v>214</v>
      </c>
      <c r="G107" s="190">
        <v>139</v>
      </c>
      <c r="H107" s="188">
        <v>967</v>
      </c>
      <c r="I107" s="189">
        <v>897</v>
      </c>
      <c r="J107" s="186">
        <v>95</v>
      </c>
      <c r="K107" s="190">
        <v>147</v>
      </c>
      <c r="L107" s="188">
        <v>73</v>
      </c>
      <c r="M107" s="186">
        <v>328</v>
      </c>
      <c r="N107" s="191">
        <v>623</v>
      </c>
      <c r="O107" s="192">
        <v>753</v>
      </c>
      <c r="P107" s="186">
        <v>376</v>
      </c>
      <c r="Q107" s="190">
        <v>311</v>
      </c>
      <c r="R107" s="188">
        <v>728</v>
      </c>
      <c r="S107" s="189">
        <v>449</v>
      </c>
      <c r="T107" s="186">
        <v>82</v>
      </c>
      <c r="U107" s="190">
        <v>129</v>
      </c>
      <c r="V107" s="188">
        <v>273</v>
      </c>
      <c r="W107" s="189">
        <v>716</v>
      </c>
      <c r="X107" s="186">
        <v>407</v>
      </c>
      <c r="Y107" s="190">
        <v>249</v>
      </c>
      <c r="Z107" s="188">
        <v>1621</v>
      </c>
      <c r="AA107" s="186">
        <v>1214</v>
      </c>
      <c r="AB107" s="169">
        <f t="shared" si="338"/>
        <v>7891</v>
      </c>
      <c r="AC107" s="170">
        <f t="shared" si="256"/>
        <v>6366</v>
      </c>
      <c r="AE107" s="134" t="s">
        <v>23</v>
      </c>
      <c r="AF107" s="126">
        <f>B107/B126</f>
        <v>6.1540497617787189E-2</v>
      </c>
      <c r="AG107" s="127">
        <f t="shared" ref="AG107" si="366">C107/C126</f>
        <v>3.4092095645818103E-2</v>
      </c>
      <c r="AH107" s="128">
        <f t="shared" ref="AH107" si="367">D107/D126</f>
        <v>6.2760588106210227E-2</v>
      </c>
      <c r="AI107" s="129">
        <f t="shared" ref="AI107" si="368">E107/E126</f>
        <v>5.1928581163963476E-2</v>
      </c>
      <c r="AJ107" s="126">
        <f t="shared" ref="AJ107" si="369">F107/F126</f>
        <v>5.4885868171325979E-2</v>
      </c>
      <c r="AK107" s="127">
        <f t="shared" ref="AK107" si="370">G107/G126</f>
        <v>4.4752092723760462E-2</v>
      </c>
      <c r="AL107" s="128">
        <f t="shared" ref="AL107" si="371">H107/H126</f>
        <v>4.5273655133667309E-2</v>
      </c>
      <c r="AM107" s="129">
        <f t="shared" ref="AM107" si="372">I107/I126</f>
        <v>3.7960220059246721E-2</v>
      </c>
      <c r="AN107" s="126">
        <f t="shared" ref="AN107" si="373">J107/J126</f>
        <v>4.7547547547547545E-2</v>
      </c>
      <c r="AO107" s="127">
        <f t="shared" ref="AO107" si="374">K107/K126</f>
        <v>5.3087757313109427E-2</v>
      </c>
      <c r="AP107" s="128">
        <f t="shared" ref="AP107" si="375">L107/L126</f>
        <v>2.2067714631197097E-2</v>
      </c>
      <c r="AQ107" s="126">
        <f t="shared" ref="AQ107" si="376">M107/M126</f>
        <v>4.1476985331310064E-2</v>
      </c>
      <c r="AR107" s="130">
        <f t="shared" ref="AR107" si="377">N107/N126</f>
        <v>4.6292168227076831E-2</v>
      </c>
      <c r="AS107" s="131">
        <f t="shared" ref="AS107" si="378">O107/O126</f>
        <v>4.3712991988854061E-2</v>
      </c>
      <c r="AT107" s="126">
        <f t="shared" ref="AT107" si="379">P107/P126</f>
        <v>4.6191646191646195E-2</v>
      </c>
      <c r="AU107" s="127">
        <f t="shared" ref="AU107" si="380">Q107/Q126</f>
        <v>3.3067517278043593E-2</v>
      </c>
      <c r="AV107" s="128">
        <f t="shared" ref="AV107" si="381">R107/R126</f>
        <v>5.1955466742791889E-2</v>
      </c>
      <c r="AW107" s="129">
        <f t="shared" ref="AW107" si="382">S107/S126</f>
        <v>2.9093500939545131E-2</v>
      </c>
      <c r="AX107" s="126">
        <f t="shared" ref="AX107" si="383">T107/T126</f>
        <v>4.7426257952573742E-2</v>
      </c>
      <c r="AY107" s="127">
        <f t="shared" ref="AY107" si="384">U107/U126</f>
        <v>5.3239785390012381E-2</v>
      </c>
      <c r="AZ107" s="128">
        <f t="shared" ref="AZ107" si="385">V107/V126</f>
        <v>2.5131179232256284E-2</v>
      </c>
      <c r="BA107" s="129">
        <f t="shared" ref="BA107" si="386">W107/W126</f>
        <v>5.2853030191186243E-2</v>
      </c>
      <c r="BB107" s="126">
        <f t="shared" ref="BB107" si="387">X107/X126</f>
        <v>5.1278820713115784E-2</v>
      </c>
      <c r="BC107" s="127">
        <f t="shared" ref="BC107" si="388">Y107/Y126</f>
        <v>4.4329713370126402E-2</v>
      </c>
      <c r="BD107" s="128">
        <f t="shared" ref="BD107" si="389">Z107/Z126</f>
        <v>5.5975689768293105E-2</v>
      </c>
      <c r="BE107" s="126">
        <f t="shared" ref="BE107" si="390">AA107/AA126</f>
        <v>4.4457465118834E-2</v>
      </c>
      <c r="BF107" s="132">
        <f t="shared" ref="BF107" si="391">AB107/AB126</f>
        <v>5.0909677419354836E-2</v>
      </c>
      <c r="BG107" s="133">
        <f t="shared" ref="BG107" si="392">AC107/AC126</f>
        <v>4.1107566736836666E-2</v>
      </c>
    </row>
    <row r="108" spans="1:59">
      <c r="A108" s="143" t="s">
        <v>24</v>
      </c>
      <c r="B108" s="193">
        <v>1892</v>
      </c>
      <c r="C108" s="194">
        <v>792</v>
      </c>
      <c r="D108" s="195">
        <v>647</v>
      </c>
      <c r="E108" s="196">
        <v>314</v>
      </c>
      <c r="F108" s="193">
        <v>236</v>
      </c>
      <c r="G108" s="197">
        <v>182</v>
      </c>
      <c r="H108" s="195">
        <v>1134</v>
      </c>
      <c r="I108" s="196">
        <v>1219</v>
      </c>
      <c r="J108" s="193">
        <v>147</v>
      </c>
      <c r="K108" s="197">
        <v>284</v>
      </c>
      <c r="L108" s="195">
        <v>92</v>
      </c>
      <c r="M108" s="193">
        <v>798</v>
      </c>
      <c r="N108" s="198">
        <v>714</v>
      </c>
      <c r="O108" s="199">
        <v>1441</v>
      </c>
      <c r="P108" s="193">
        <v>492</v>
      </c>
      <c r="Q108" s="197">
        <v>409</v>
      </c>
      <c r="R108" s="195">
        <v>983</v>
      </c>
      <c r="S108" s="196">
        <v>757</v>
      </c>
      <c r="T108" s="193">
        <v>89</v>
      </c>
      <c r="U108" s="197">
        <v>115</v>
      </c>
      <c r="V108" s="195">
        <v>258</v>
      </c>
      <c r="W108" s="196">
        <v>1046</v>
      </c>
      <c r="X108" s="193">
        <v>431</v>
      </c>
      <c r="Y108" s="197">
        <v>312</v>
      </c>
      <c r="Z108" s="195">
        <v>1765</v>
      </c>
      <c r="AA108" s="193">
        <v>1275</v>
      </c>
      <c r="AB108" s="169">
        <f t="shared" si="338"/>
        <v>8880</v>
      </c>
      <c r="AC108" s="170">
        <f t="shared" si="256"/>
        <v>8944</v>
      </c>
      <c r="AE108" s="143" t="s">
        <v>24</v>
      </c>
      <c r="AF108" s="126">
        <f>B108/B126</f>
        <v>6.259925886712546E-2</v>
      </c>
      <c r="AG108" s="127">
        <f t="shared" ref="AG108" si="393">C108/C126</f>
        <v>4.1349065469353657E-2</v>
      </c>
      <c r="AH108" s="128">
        <f t="shared" ref="AH108" si="394">D108/D126</f>
        <v>7.0989686197059462E-2</v>
      </c>
      <c r="AI108" s="129">
        <f t="shared" ref="AI108" si="395">E108/E126</f>
        <v>4.2796783426468581E-2</v>
      </c>
      <c r="AJ108" s="126">
        <f t="shared" ref="AJ108" si="396">F108/F126</f>
        <v>6.0528340600153885E-2</v>
      </c>
      <c r="AK108" s="127">
        <f t="shared" ref="AK108" si="397">G108/G126</f>
        <v>5.8596265292981328E-2</v>
      </c>
      <c r="AL108" s="128">
        <f t="shared" ref="AL108" si="398">H108/H126</f>
        <v>5.3092373238447496E-2</v>
      </c>
      <c r="AM108" s="129">
        <f t="shared" ref="AM108" si="399">I108/I126</f>
        <v>5.1586965721540416E-2</v>
      </c>
      <c r="AN108" s="126">
        <f t="shared" ref="AN108" si="400">J108/J126</f>
        <v>7.3573573573573567E-2</v>
      </c>
      <c r="AO108" s="127">
        <f t="shared" ref="AO108" si="401">K108/K126</f>
        <v>0.10256410256410256</v>
      </c>
      <c r="AP108" s="128">
        <f t="shared" ref="AP108" si="402">L108/L126</f>
        <v>2.7811366384522369E-2</v>
      </c>
      <c r="AQ108" s="126">
        <f t="shared" ref="AQ108" si="403">M108/M126</f>
        <v>0.10091047040971168</v>
      </c>
      <c r="AR108" s="130">
        <f t="shared" ref="AR108" si="404">N108/N126</f>
        <v>5.3053945608559964E-2</v>
      </c>
      <c r="AS108" s="131">
        <f t="shared" ref="AS108" si="405">O108/O126</f>
        <v>8.365261813537675E-2</v>
      </c>
      <c r="AT108" s="126">
        <f t="shared" ref="AT108" si="406">P108/P126</f>
        <v>6.0442260442260441E-2</v>
      </c>
      <c r="AU108" s="127">
        <f t="shared" ref="AU108" si="407">Q108/Q126</f>
        <v>4.348750664540138E-2</v>
      </c>
      <c r="AV108" s="128">
        <f t="shared" ref="AV108" si="408">R108/R126</f>
        <v>7.0154153582643444E-2</v>
      </c>
      <c r="AW108" s="129">
        <f t="shared" ref="AW108" si="409">S108/S126</f>
        <v>4.9050735437050477E-2</v>
      </c>
      <c r="AX108" s="126">
        <f t="shared" ref="AX108" si="410">T108/T126</f>
        <v>5.1474840948525162E-2</v>
      </c>
      <c r="AY108" s="127">
        <f t="shared" ref="AY108" si="411">U108/U126</f>
        <v>4.7461824184894759E-2</v>
      </c>
      <c r="AZ108" s="128">
        <f t="shared" ref="AZ108" si="412">V108/V126</f>
        <v>2.3750345208505937E-2</v>
      </c>
      <c r="BA108" s="129">
        <f t="shared" ref="BA108" si="413">W108/W126</f>
        <v>7.7212667011146374E-2</v>
      </c>
      <c r="BB108" s="126">
        <f t="shared" ref="BB108" si="414">X108/X126</f>
        <v>5.4302633236739326E-2</v>
      </c>
      <c r="BC108" s="127">
        <f t="shared" ref="BC108" si="415">Y108/Y126</f>
        <v>5.5545664945700554E-2</v>
      </c>
      <c r="BD108" s="128">
        <f t="shared" ref="BD108" si="416">Z108/Z126</f>
        <v>6.0948237162885457E-2</v>
      </c>
      <c r="BE108" s="126">
        <f t="shared" ref="BE108" si="417">AA108/AA126</f>
        <v>4.6691324568791888E-2</v>
      </c>
      <c r="BF108" s="132">
        <f t="shared" ref="BF108" si="418">AB108/AB126</f>
        <v>5.7290322580645162E-2</v>
      </c>
      <c r="BG108" s="133">
        <f t="shared" ref="BG108" si="419">AC108/AC126</f>
        <v>5.7754646071986673E-2</v>
      </c>
    </row>
    <row r="109" spans="1:59">
      <c r="A109" s="134" t="s">
        <v>25</v>
      </c>
      <c r="B109" s="186">
        <v>1898</v>
      </c>
      <c r="C109" s="187">
        <v>1034</v>
      </c>
      <c r="D109" s="188">
        <v>718</v>
      </c>
      <c r="E109" s="189">
        <v>351</v>
      </c>
      <c r="F109" s="186">
        <v>255</v>
      </c>
      <c r="G109" s="190">
        <v>193</v>
      </c>
      <c r="H109" s="188">
        <v>1211</v>
      </c>
      <c r="I109" s="189">
        <v>1081</v>
      </c>
      <c r="J109" s="186">
        <v>96</v>
      </c>
      <c r="K109" s="190">
        <v>272</v>
      </c>
      <c r="L109" s="188">
        <v>133</v>
      </c>
      <c r="M109" s="186">
        <v>574</v>
      </c>
      <c r="N109" s="191">
        <v>784</v>
      </c>
      <c r="O109" s="192">
        <v>1125</v>
      </c>
      <c r="P109" s="186">
        <v>546</v>
      </c>
      <c r="Q109" s="190">
        <v>407</v>
      </c>
      <c r="R109" s="188">
        <v>987</v>
      </c>
      <c r="S109" s="189">
        <v>617</v>
      </c>
      <c r="T109" s="186">
        <v>87</v>
      </c>
      <c r="U109" s="190">
        <v>114</v>
      </c>
      <c r="V109" s="188">
        <v>305</v>
      </c>
      <c r="W109" s="189">
        <v>1180</v>
      </c>
      <c r="X109" s="186">
        <v>506</v>
      </c>
      <c r="Y109" s="190">
        <v>354</v>
      </c>
      <c r="Z109" s="188">
        <v>1914</v>
      </c>
      <c r="AA109" s="186">
        <v>1724</v>
      </c>
      <c r="AB109" s="169">
        <f t="shared" si="338"/>
        <v>9440</v>
      </c>
      <c r="AC109" s="170">
        <f t="shared" si="256"/>
        <v>9026</v>
      </c>
      <c r="AE109" s="134" t="s">
        <v>25</v>
      </c>
      <c r="AF109" s="126">
        <f>B109/B126</f>
        <v>6.2797776601376393E-2</v>
      </c>
      <c r="AG109" s="127">
        <f t="shared" ref="AG109" si="420">C109/C126</f>
        <v>5.3983502140545057E-2</v>
      </c>
      <c r="AH109" s="128">
        <f t="shared" ref="AH109" si="421">D109/D126</f>
        <v>7.8779899056396749E-2</v>
      </c>
      <c r="AI109" s="129">
        <f t="shared" ref="AI109" si="422">E109/E126</f>
        <v>4.783971650538367E-2</v>
      </c>
      <c r="AJ109" s="126">
        <f t="shared" ref="AJ109" si="423">F109/F126</f>
        <v>6.5401384970505252E-2</v>
      </c>
      <c r="AK109" s="127">
        <f t="shared" ref="AK109" si="424">G109/G126</f>
        <v>6.213779781068899E-2</v>
      </c>
      <c r="AL109" s="128">
        <f t="shared" ref="AL109" si="425">H109/H126</f>
        <v>5.6697410927477876E-2</v>
      </c>
      <c r="AM109" s="129">
        <f t="shared" ref="AM109" si="426">I109/I126</f>
        <v>4.5746931866271691E-2</v>
      </c>
      <c r="AN109" s="126">
        <f t="shared" ref="AN109" si="427">J109/J126</f>
        <v>4.8048048048048048E-2</v>
      </c>
      <c r="AO109" s="127">
        <f t="shared" ref="AO109" si="428">K109/K126</f>
        <v>9.8230408089563015E-2</v>
      </c>
      <c r="AP109" s="128">
        <f t="shared" ref="AP109" si="429">L109/L126</f>
        <v>4.0205562273276901E-2</v>
      </c>
      <c r="AQ109" s="126">
        <f t="shared" ref="AQ109" si="430">M109/M126</f>
        <v>7.2584724329792613E-2</v>
      </c>
      <c r="AR109" s="130">
        <f t="shared" ref="AR109" si="431">N109/N126</f>
        <v>5.8255312825085448E-2</v>
      </c>
      <c r="AS109" s="131">
        <f t="shared" ref="AS109" si="432">O109/O126</f>
        <v>6.5308254963427376E-2</v>
      </c>
      <c r="AT109" s="126">
        <f t="shared" ref="AT109" si="433">P109/P126</f>
        <v>6.7076167076167079E-2</v>
      </c>
      <c r="AU109" s="127">
        <f t="shared" ref="AU109" si="434">Q109/Q126</f>
        <v>4.3274853801169591E-2</v>
      </c>
      <c r="AV109" s="128">
        <f t="shared" ref="AV109" si="435">R109/R126</f>
        <v>7.0439623180131319E-2</v>
      </c>
      <c r="AW109" s="129">
        <f t="shared" ref="AW109" si="436">S109/S126</f>
        <v>3.9979265210911684E-2</v>
      </c>
      <c r="AX109" s="126">
        <f t="shared" ref="AX109" si="437">T109/T126</f>
        <v>5.0318102949681899E-2</v>
      </c>
      <c r="AY109" s="127">
        <f t="shared" ref="AY109" si="438">U109/U126</f>
        <v>4.7049112670243497E-2</v>
      </c>
      <c r="AZ109" s="128">
        <f t="shared" ref="AZ109" si="439">V109/V126</f>
        <v>2.8076958482923686E-2</v>
      </c>
      <c r="BA109" s="129">
        <f t="shared" ref="BA109" si="440">W109/W126</f>
        <v>8.7104155901675653E-2</v>
      </c>
      <c r="BB109" s="126">
        <f t="shared" ref="BB109" si="441">X109/X126</f>
        <v>6.3752047373062865E-2</v>
      </c>
      <c r="BC109" s="127">
        <f t="shared" ref="BC109" si="442">Y109/Y126</f>
        <v>6.3022965996083313E-2</v>
      </c>
      <c r="BD109" s="128">
        <f t="shared" ref="BD109" si="443">Z109/Z126</f>
        <v>6.6093442453123374E-2</v>
      </c>
      <c r="BE109" s="126">
        <f t="shared" ref="BE109" si="444">AA109/AA126</f>
        <v>6.3133994946350747E-2</v>
      </c>
      <c r="BF109" s="132">
        <f t="shared" ref="BF109" si="445">AB109/AB126</f>
        <v>6.0903225806451612E-2</v>
      </c>
      <c r="BG109" s="133">
        <f t="shared" ref="BG109" si="446">AC109/AC126</f>
        <v>5.8284149759140397E-2</v>
      </c>
    </row>
    <row r="110" spans="1:59">
      <c r="A110" s="143" t="s">
        <v>26</v>
      </c>
      <c r="B110" s="200">
        <v>2301</v>
      </c>
      <c r="C110" s="194">
        <v>1363</v>
      </c>
      <c r="D110" s="195">
        <v>853</v>
      </c>
      <c r="E110" s="196">
        <v>399</v>
      </c>
      <c r="F110" s="193">
        <v>437</v>
      </c>
      <c r="G110" s="197">
        <v>155</v>
      </c>
      <c r="H110" s="195">
        <v>1970</v>
      </c>
      <c r="I110" s="196">
        <v>1363</v>
      </c>
      <c r="J110" s="193">
        <v>150</v>
      </c>
      <c r="K110" s="197">
        <v>235</v>
      </c>
      <c r="L110" s="195">
        <v>163</v>
      </c>
      <c r="M110" s="193">
        <v>729</v>
      </c>
      <c r="N110" s="198">
        <v>841</v>
      </c>
      <c r="O110" s="201">
        <v>1490</v>
      </c>
      <c r="P110" s="193">
        <v>570</v>
      </c>
      <c r="Q110" s="197">
        <v>525</v>
      </c>
      <c r="R110" s="195">
        <v>1761</v>
      </c>
      <c r="S110" s="196">
        <v>875</v>
      </c>
      <c r="T110" s="193">
        <v>94</v>
      </c>
      <c r="U110" s="197">
        <v>109</v>
      </c>
      <c r="V110" s="195">
        <v>429</v>
      </c>
      <c r="W110" s="202">
        <v>1307</v>
      </c>
      <c r="X110" s="193">
        <v>422</v>
      </c>
      <c r="Y110" s="197">
        <v>312</v>
      </c>
      <c r="Z110" s="195">
        <v>2180</v>
      </c>
      <c r="AA110" s="193">
        <v>1606</v>
      </c>
      <c r="AB110" s="169">
        <f t="shared" si="338"/>
        <v>12171</v>
      </c>
      <c r="AC110" s="170">
        <f t="shared" si="256"/>
        <v>10468</v>
      </c>
      <c r="AE110" s="143" t="s">
        <v>26</v>
      </c>
      <c r="AF110" s="126">
        <f>B110/B126</f>
        <v>7.6131551085230287E-2</v>
      </c>
      <c r="AG110" s="127">
        <f t="shared" ref="AG110" si="447">C110/C126</f>
        <v>7.1160071003445749E-2</v>
      </c>
      <c r="AH110" s="128">
        <f t="shared" ref="AH110" si="448">D110/D126</f>
        <v>9.3592275619925391E-2</v>
      </c>
      <c r="AI110" s="129">
        <f t="shared" ref="AI110" si="449">E110/E126</f>
        <v>5.438189995911135E-2</v>
      </c>
      <c r="AJ110" s="126">
        <f t="shared" ref="AJ110" si="450">F110/F126</f>
        <v>0.11208002051808157</v>
      </c>
      <c r="AK110" s="127">
        <f t="shared" ref="AK110" si="451">G110/G126</f>
        <v>4.9903412749517061E-2</v>
      </c>
      <c r="AL110" s="128">
        <f t="shared" ref="AL110" si="452">H110/H126</f>
        <v>9.223278243363453E-2</v>
      </c>
      <c r="AM110" s="129">
        <f t="shared" ref="AM110" si="453">I110/I126</f>
        <v>5.7680914092255606E-2</v>
      </c>
      <c r="AN110" s="126">
        <f t="shared" ref="AN110" si="454">J110/J126</f>
        <v>7.5075075075075076E-2</v>
      </c>
      <c r="AO110" s="127">
        <f t="shared" ref="AO110" si="455">K110/K126</f>
        <v>8.4868183459732752E-2</v>
      </c>
      <c r="AP110" s="128">
        <f t="shared" ref="AP110" si="456">L110/L126</f>
        <v>4.9274486094316811E-2</v>
      </c>
      <c r="AQ110" s="126">
        <f t="shared" ref="AQ110" si="457">M110/M126</f>
        <v>9.2185128983308037E-2</v>
      </c>
      <c r="AR110" s="130">
        <f t="shared" ref="AR110" si="458">N110/N126</f>
        <v>6.2490711844256204E-2</v>
      </c>
      <c r="AS110" s="131">
        <f t="shared" ref="AS110" si="459">O110/O126</f>
        <v>8.6497155462672698E-2</v>
      </c>
      <c r="AT110" s="126">
        <f t="shared" ref="AT110" si="460">P110/P126</f>
        <v>7.0024570024570021E-2</v>
      </c>
      <c r="AU110" s="127">
        <f t="shared" ref="AU110" si="461">Q110/Q126</f>
        <v>5.5821371610845293E-2</v>
      </c>
      <c r="AV110" s="128">
        <f t="shared" ref="AV110" si="462">R110/R126</f>
        <v>0.12567799029403368</v>
      </c>
      <c r="AW110" s="129">
        <f t="shared" ref="AW110" si="463">S110/S126</f>
        <v>5.669668891336746E-2</v>
      </c>
      <c r="AX110" s="126">
        <f t="shared" ref="AX110" si="464">T110/T126</f>
        <v>5.4366685945633313E-2</v>
      </c>
      <c r="AY110" s="127">
        <f t="shared" ref="AY110" si="465">U110/U126</f>
        <v>4.4985555096987206E-2</v>
      </c>
      <c r="AZ110" s="128">
        <f t="shared" ref="AZ110" si="466">V110/V126</f>
        <v>3.949185307925987E-2</v>
      </c>
      <c r="BA110" s="129">
        <f t="shared" ref="BA110" si="467">W110/W126</f>
        <v>9.6478925223296666E-2</v>
      </c>
      <c r="BB110" s="126">
        <f t="shared" ref="BB110" si="468">X110/X126</f>
        <v>5.3168703540380495E-2</v>
      </c>
      <c r="BC110" s="127">
        <f t="shared" ref="BC110" si="469">Y110/Y126</f>
        <v>5.5545664945700554E-2</v>
      </c>
      <c r="BD110" s="128">
        <f t="shared" ref="BD110" si="470">Z110/Z126</f>
        <v>7.5278842501467588E-2</v>
      </c>
      <c r="BE110" s="126">
        <f t="shared" ref="BE110" si="471">AA110/AA126</f>
        <v>5.8812758633317468E-2</v>
      </c>
      <c r="BF110" s="132">
        <f t="shared" ref="BF110" si="472">AB110/AB126</f>
        <v>7.8522580645161294E-2</v>
      </c>
      <c r="BG110" s="133">
        <f t="shared" ref="BG110" si="473">AC110/AC126</f>
        <v>6.7595665818599784E-2</v>
      </c>
    </row>
    <row r="111" spans="1:59">
      <c r="A111" s="134" t="s">
        <v>27</v>
      </c>
      <c r="B111" s="203">
        <v>2362</v>
      </c>
      <c r="C111" s="187">
        <v>1870</v>
      </c>
      <c r="D111" s="188">
        <v>847</v>
      </c>
      <c r="E111" s="189">
        <v>481</v>
      </c>
      <c r="F111" s="186">
        <v>352</v>
      </c>
      <c r="G111" s="190">
        <v>158</v>
      </c>
      <c r="H111" s="188">
        <v>1934</v>
      </c>
      <c r="I111" s="189">
        <v>1877</v>
      </c>
      <c r="J111" s="186">
        <v>154</v>
      </c>
      <c r="K111" s="187">
        <v>241</v>
      </c>
      <c r="L111" s="188">
        <v>178</v>
      </c>
      <c r="M111" s="186">
        <v>937</v>
      </c>
      <c r="N111" s="191">
        <v>862</v>
      </c>
      <c r="O111" s="204">
        <v>1292</v>
      </c>
      <c r="P111" s="186">
        <v>637</v>
      </c>
      <c r="Q111" s="187">
        <v>554</v>
      </c>
      <c r="R111" s="188">
        <v>1609</v>
      </c>
      <c r="S111" s="189">
        <v>952</v>
      </c>
      <c r="T111" s="195">
        <v>132</v>
      </c>
      <c r="U111" s="186">
        <v>156</v>
      </c>
      <c r="V111" s="188">
        <v>482</v>
      </c>
      <c r="W111" s="205">
        <v>1269</v>
      </c>
      <c r="X111" s="186">
        <v>505</v>
      </c>
      <c r="Y111" s="190">
        <v>328</v>
      </c>
      <c r="Z111" s="188">
        <v>1942</v>
      </c>
      <c r="AA111" s="186">
        <v>2129</v>
      </c>
      <c r="AB111" s="169">
        <f t="shared" si="338"/>
        <v>11996</v>
      </c>
      <c r="AC111" s="170">
        <f t="shared" si="256"/>
        <v>12244</v>
      </c>
      <c r="AE111" s="134" t="s">
        <v>27</v>
      </c>
      <c r="AF111" s="126">
        <f>B111/B126</f>
        <v>7.8149814716781368E-2</v>
      </c>
      <c r="AG111" s="127">
        <f t="shared" ref="AG111" si="474">C111/C126</f>
        <v>9.7629737913751694E-2</v>
      </c>
      <c r="AH111" s="128">
        <f t="shared" ref="AH111" si="475">D111/D126</f>
        <v>9.2933947772657455E-2</v>
      </c>
      <c r="AI111" s="129">
        <f t="shared" ref="AI111" si="476">E111/E126</f>
        <v>6.5558130025896139E-2</v>
      </c>
      <c r="AJ111" s="126">
        <f t="shared" ref="AJ111" si="477">F111/F126</f>
        <v>9.0279558861246473E-2</v>
      </c>
      <c r="AK111" s="127">
        <f t="shared" ref="AK111" si="478">G111/G126</f>
        <v>5.0869285254346426E-2</v>
      </c>
      <c r="AL111" s="128">
        <f t="shared" ref="AL111" si="479">H111/H126</f>
        <v>9.0547310267334619E-2</v>
      </c>
      <c r="AM111" s="129">
        <f t="shared" ref="AM111" si="480">I111/I126</f>
        <v>7.9432924248836231E-2</v>
      </c>
      <c r="AN111" s="126">
        <f t="shared" ref="AN111" si="481">J111/J126</f>
        <v>7.7077077077077075E-2</v>
      </c>
      <c r="AO111" s="127">
        <f t="shared" ref="AO111" si="482">K111/K126</f>
        <v>8.7035030697002524E-2</v>
      </c>
      <c r="AP111" s="128">
        <f t="shared" ref="AP111" si="483">L111/L126</f>
        <v>5.3808948004836758E-2</v>
      </c>
      <c r="AQ111" s="126">
        <f t="shared" ref="AQ111" si="484">M111/M126</f>
        <v>0.11848760748609004</v>
      </c>
      <c r="AR111" s="130">
        <f t="shared" ref="AR111" si="485">N111/N126</f>
        <v>6.4051122009213854E-2</v>
      </c>
      <c r="AS111" s="131">
        <f t="shared" ref="AS111" si="486">O111/O126</f>
        <v>7.500290258910948E-2</v>
      </c>
      <c r="AT111" s="126">
        <f t="shared" ref="AT111" si="487">P111/P126</f>
        <v>7.8255528255528256E-2</v>
      </c>
      <c r="AU111" s="127">
        <f t="shared" ref="AU111" si="488">Q111/Q126</f>
        <v>5.8904837852206272E-2</v>
      </c>
      <c r="AV111" s="128">
        <f t="shared" ref="AV111" si="489">R111/R126</f>
        <v>0.11483014558949473</v>
      </c>
      <c r="AW111" s="129">
        <f t="shared" ref="AW111" si="490">S111/S126</f>
        <v>6.1685997537743793E-2</v>
      </c>
      <c r="AX111" s="126">
        <f t="shared" ref="AX111" si="491">T111/T126</f>
        <v>7.6344707923655289E-2</v>
      </c>
      <c r="AY111" s="127">
        <f t="shared" ref="AY111" si="492">U111/U126</f>
        <v>6.4382996285596364E-2</v>
      </c>
      <c r="AZ111" s="128">
        <f t="shared" ref="AZ111" si="493">V111/V126</f>
        <v>4.4370799963177762E-2</v>
      </c>
      <c r="BA111" s="129">
        <f t="shared" ref="BA111" si="494">W111/W126</f>
        <v>9.367387613493762E-2</v>
      </c>
      <c r="BB111" s="126">
        <f t="shared" ref="BB111" si="495">X111/X126</f>
        <v>6.3626055184578562E-2</v>
      </c>
      <c r="BC111" s="127">
        <f t="shared" ref="BC111" si="496">Y111/Y126</f>
        <v>5.8394160583941604E-2</v>
      </c>
      <c r="BD111" s="128">
        <f t="shared" ref="BD111" si="497">Z111/Z126</f>
        <v>6.7060326668738568E-2</v>
      </c>
      <c r="BE111" s="126">
        <f t="shared" ref="BE111" si="498">AA111/AA126</f>
        <v>7.7965356868202287E-2</v>
      </c>
      <c r="BF111" s="132">
        <f t="shared" ref="BF111" si="499">AB111/AB126</f>
        <v>7.7393548387096778E-2</v>
      </c>
      <c r="BG111" s="133">
        <f t="shared" ref="BG111" si="500">AC111/AC126</f>
        <v>7.906394079890483E-2</v>
      </c>
    </row>
    <row r="112" spans="1:59">
      <c r="A112" s="143" t="s">
        <v>28</v>
      </c>
      <c r="B112" s="200">
        <v>1980</v>
      </c>
      <c r="C112" s="194">
        <v>1523</v>
      </c>
      <c r="D112" s="195">
        <v>669</v>
      </c>
      <c r="E112" s="196">
        <v>498</v>
      </c>
      <c r="F112" s="193">
        <v>265</v>
      </c>
      <c r="G112" s="197">
        <v>153</v>
      </c>
      <c r="H112" s="195">
        <v>1630</v>
      </c>
      <c r="I112" s="196">
        <v>1534</v>
      </c>
      <c r="J112" s="193">
        <v>103</v>
      </c>
      <c r="K112" s="194">
        <v>173</v>
      </c>
      <c r="L112" s="195">
        <v>214</v>
      </c>
      <c r="M112" s="193">
        <v>716</v>
      </c>
      <c r="N112" s="198">
        <v>949</v>
      </c>
      <c r="O112" s="201">
        <v>1224</v>
      </c>
      <c r="P112" s="193">
        <v>718</v>
      </c>
      <c r="Q112" s="194">
        <v>745</v>
      </c>
      <c r="R112" s="195">
        <v>1003</v>
      </c>
      <c r="S112" s="196">
        <v>942</v>
      </c>
      <c r="T112" s="193">
        <v>98</v>
      </c>
      <c r="U112" s="197">
        <v>197</v>
      </c>
      <c r="V112" s="195">
        <v>580</v>
      </c>
      <c r="W112" s="202">
        <v>1155</v>
      </c>
      <c r="X112" s="193">
        <v>538</v>
      </c>
      <c r="Y112" s="197">
        <v>397</v>
      </c>
      <c r="Z112" s="195">
        <v>1943</v>
      </c>
      <c r="AA112" s="193">
        <v>2474</v>
      </c>
      <c r="AB112" s="169">
        <f t="shared" si="338"/>
        <v>10690</v>
      </c>
      <c r="AC112" s="170">
        <f t="shared" si="256"/>
        <v>11731</v>
      </c>
      <c r="AE112" s="143" t="s">
        <v>28</v>
      </c>
      <c r="AF112" s="126">
        <f>B112/B126</f>
        <v>6.5510852302805719E-2</v>
      </c>
      <c r="AG112" s="127">
        <f t="shared" ref="AG112" si="501">C112/C126</f>
        <v>7.9513417562911137E-2</v>
      </c>
      <c r="AH112" s="128">
        <f t="shared" ref="AH112" si="502">D112/D126</f>
        <v>7.3403554970375248E-2</v>
      </c>
      <c r="AI112" s="129">
        <f t="shared" ref="AI112" si="503">E112/E126</f>
        <v>6.7875153332424693E-2</v>
      </c>
      <c r="AJ112" s="126">
        <f t="shared" ref="AJ112" si="504">F112/F126</f>
        <v>6.7966145165427039E-2</v>
      </c>
      <c r="AK112" s="127">
        <f t="shared" ref="AK112" si="505">G112/G126</f>
        <v>4.9259497746297488E-2</v>
      </c>
      <c r="AL112" s="128">
        <f t="shared" ref="AL112" si="506">H112/H126</f>
        <v>7.6314434196357514E-2</v>
      </c>
      <c r="AM112" s="129">
        <f t="shared" ref="AM112" si="507">I112/I126</f>
        <v>6.4917477782479902E-2</v>
      </c>
      <c r="AN112" s="126">
        <f t="shared" ref="AN112" si="508">J112/J126</f>
        <v>5.1551551551551549E-2</v>
      </c>
      <c r="AO112" s="127">
        <f t="shared" ref="AO112" si="509">K112/K126</f>
        <v>6.2477428674611771E-2</v>
      </c>
      <c r="AP112" s="128">
        <f t="shared" ref="AP112" si="510">L112/L126</f>
        <v>6.4691656590084648E-2</v>
      </c>
      <c r="AQ112" s="126">
        <f t="shared" ref="AQ112" si="511">M112/M126</f>
        <v>9.0541224076884169E-2</v>
      </c>
      <c r="AR112" s="130">
        <f t="shared" ref="AR112" si="512">N112/N126</f>
        <v>7.0515678406895529E-2</v>
      </c>
      <c r="AS112" s="131">
        <f t="shared" ref="AS112" si="513">O112/O126</f>
        <v>7.1055381400208992E-2</v>
      </c>
      <c r="AT112" s="126">
        <f t="shared" ref="AT112" si="514">P112/P126</f>
        <v>8.8206388206388209E-2</v>
      </c>
      <c r="AU112" s="127">
        <f t="shared" ref="AU112" si="515">Q112/Q126</f>
        <v>7.9213184476342374E-2</v>
      </c>
      <c r="AV112" s="128">
        <f t="shared" ref="AV112" si="516">R112/R126</f>
        <v>7.1581501570082792E-2</v>
      </c>
      <c r="AW112" s="129">
        <f t="shared" ref="AW112" si="517">S112/S126</f>
        <v>6.1038035378733882E-2</v>
      </c>
      <c r="AX112" s="126">
        <f t="shared" ref="AX112" si="518">T112/T126</f>
        <v>5.6680161943319839E-2</v>
      </c>
      <c r="AY112" s="127">
        <f t="shared" ref="AY112" si="519">U112/U126</f>
        <v>8.1304168386297976E-2</v>
      </c>
      <c r="AZ112" s="128">
        <f t="shared" ref="AZ112" si="520">V112/V126</f>
        <v>5.339224891834668E-2</v>
      </c>
      <c r="BA112" s="129">
        <f t="shared" ref="BA112" si="521">W112/W126</f>
        <v>8.5258728869860481E-2</v>
      </c>
      <c r="BB112" s="126">
        <f t="shared" ref="BB112" si="522">X112/X126</f>
        <v>6.7783797404560919E-2</v>
      </c>
      <c r="BC112" s="127">
        <f t="shared" ref="BC112" si="523">Y112/Y126</f>
        <v>7.0678298023856154E-2</v>
      </c>
      <c r="BD112" s="128">
        <f t="shared" ref="BD112" si="524">Z112/Z126</f>
        <v>6.7094858247867678E-2</v>
      </c>
      <c r="BE112" s="126">
        <f t="shared" ref="BE112" si="525">AA112/AA126</f>
        <v>9.059947998681657E-2</v>
      </c>
      <c r="BF112" s="132">
        <f t="shared" ref="BF112" si="526">AB112/AB126</f>
        <v>6.896774193548387E-2</v>
      </c>
      <c r="BG112" s="133">
        <f t="shared" ref="BG112" si="527">AC112/AC126</f>
        <v>7.5751314073174827E-2</v>
      </c>
    </row>
    <row r="113" spans="1:59">
      <c r="A113" s="134" t="s">
        <v>29</v>
      </c>
      <c r="B113" s="203">
        <v>1777</v>
      </c>
      <c r="C113" s="187">
        <v>1279</v>
      </c>
      <c r="D113" s="188">
        <v>558</v>
      </c>
      <c r="E113" s="189">
        <v>520</v>
      </c>
      <c r="F113" s="186">
        <v>264</v>
      </c>
      <c r="G113" s="190">
        <v>176</v>
      </c>
      <c r="H113" s="188">
        <v>1586</v>
      </c>
      <c r="I113" s="189">
        <v>1527</v>
      </c>
      <c r="J113" s="186">
        <v>133</v>
      </c>
      <c r="K113" s="187">
        <v>183</v>
      </c>
      <c r="L113" s="188">
        <v>248</v>
      </c>
      <c r="M113" s="186">
        <v>579</v>
      </c>
      <c r="N113" s="191">
        <v>943</v>
      </c>
      <c r="O113" s="204">
        <v>1185</v>
      </c>
      <c r="P113" s="186">
        <v>655</v>
      </c>
      <c r="Q113" s="187">
        <v>575</v>
      </c>
      <c r="R113" s="188">
        <v>923</v>
      </c>
      <c r="S113" s="189">
        <v>848</v>
      </c>
      <c r="T113" s="186">
        <v>104</v>
      </c>
      <c r="U113" s="190">
        <v>136</v>
      </c>
      <c r="V113" s="188">
        <v>721</v>
      </c>
      <c r="W113" s="205">
        <v>837</v>
      </c>
      <c r="X113" s="186">
        <v>495</v>
      </c>
      <c r="Y113" s="190">
        <v>336</v>
      </c>
      <c r="Z113" s="188">
        <v>1825</v>
      </c>
      <c r="AA113" s="186">
        <v>2096</v>
      </c>
      <c r="AB113" s="169">
        <f t="shared" si="338"/>
        <v>10232</v>
      </c>
      <c r="AC113" s="170">
        <f t="shared" si="256"/>
        <v>10277</v>
      </c>
      <c r="AE113" s="134" t="s">
        <v>29</v>
      </c>
      <c r="AF113" s="126">
        <f>B113/B126</f>
        <v>5.8794335627316043E-2</v>
      </c>
      <c r="AG113" s="127">
        <f t="shared" ref="AG113" si="528">C113/C126</f>
        <v>6.6774564059726427E-2</v>
      </c>
      <c r="AH113" s="128">
        <f t="shared" ref="AH113" si="529">D113/D126</f>
        <v>6.1224489795918366E-2</v>
      </c>
      <c r="AI113" s="129">
        <f t="shared" ref="AI113" si="530">E113/E126</f>
        <v>7.0873654082049889E-2</v>
      </c>
      <c r="AJ113" s="126">
        <f t="shared" ref="AJ113" si="531">F113/F126</f>
        <v>6.7709669145934862E-2</v>
      </c>
      <c r="AK113" s="127">
        <f t="shared" ref="AK113" si="532">G113/G126</f>
        <v>5.6664520283322604E-2</v>
      </c>
      <c r="AL113" s="128">
        <f t="shared" ref="AL113" si="533">H113/H126</f>
        <v>7.4254412659768718E-2</v>
      </c>
      <c r="AM113" s="129">
        <f t="shared" ref="AM113" si="534">I113/I126</f>
        <v>6.4621244181125692E-2</v>
      </c>
      <c r="AN113" s="126">
        <f t="shared" ref="AN113" si="535">J113/J126</f>
        <v>6.6566566566566565E-2</v>
      </c>
      <c r="AO113" s="127">
        <f t="shared" ref="AO113" si="536">K113/K126</f>
        <v>6.6088840736728063E-2</v>
      </c>
      <c r="AP113" s="128">
        <f t="shared" ref="AP113" si="537">L113/L126</f>
        <v>7.4969770253929868E-2</v>
      </c>
      <c r="AQ113" s="126">
        <f t="shared" ref="AQ113" si="538">M113/M126</f>
        <v>7.3216995447647953E-2</v>
      </c>
      <c r="AR113" s="130">
        <f t="shared" ref="AR113" si="539">N113/N126</f>
        <v>7.0069846931193336E-2</v>
      </c>
      <c r="AS113" s="131">
        <f t="shared" ref="AS113" si="540">O113/O126</f>
        <v>6.8791361894810166E-2</v>
      </c>
      <c r="AT113" s="126">
        <f t="shared" ref="AT113" si="541">P113/P126</f>
        <v>8.0466830466830466E-2</v>
      </c>
      <c r="AU113" s="127">
        <f t="shared" ref="AU113" si="542">Q113/Q126</f>
        <v>6.1137692716640088E-2</v>
      </c>
      <c r="AV113" s="128">
        <f t="shared" ref="AV113" si="543">R113/R126</f>
        <v>6.5872109620325442E-2</v>
      </c>
      <c r="AW113" s="129">
        <f t="shared" ref="AW113" si="544">S113/S126</f>
        <v>5.494719108404069E-2</v>
      </c>
      <c r="AX113" s="126">
        <f t="shared" ref="AX113" si="545">T113/T126</f>
        <v>6.0150375939849621E-2</v>
      </c>
      <c r="AY113" s="127">
        <f t="shared" ref="AY113" si="546">U113/U126</f>
        <v>5.6128765992571196E-2</v>
      </c>
      <c r="AZ113" s="128">
        <f t="shared" ref="AZ113" si="547">V113/V126</f>
        <v>6.637208874159993E-2</v>
      </c>
      <c r="BA113" s="129">
        <f t="shared" ref="BA113" si="548">W113/W126</f>
        <v>6.1784897025171627E-2</v>
      </c>
      <c r="BB113" s="126">
        <f t="shared" ref="BB113" si="549">X113/X126</f>
        <v>6.2366133299735414E-2</v>
      </c>
      <c r="BC113" s="127">
        <f t="shared" ref="BC113" si="550">Y113/Y126</f>
        <v>5.9818408403062136E-2</v>
      </c>
      <c r="BD113" s="128">
        <f t="shared" ref="BD113" si="551">Z113/Z126</f>
        <v>6.3020131910632271E-2</v>
      </c>
      <c r="BE113" s="126">
        <f t="shared" ref="BE113" si="552">AA113/AA126</f>
        <v>7.6756875526421797E-2</v>
      </c>
      <c r="BF113" s="132">
        <f t="shared" ref="BF113" si="553">AB113/AB126</f>
        <v>6.6012903225806455E-2</v>
      </c>
      <c r="BG113" s="133">
        <f t="shared" ref="BG113" si="554">AC113/AC126</f>
        <v>6.6362309669253911E-2</v>
      </c>
    </row>
    <row r="114" spans="1:59">
      <c r="A114" s="143" t="s">
        <v>30</v>
      </c>
      <c r="B114" s="200">
        <v>1747</v>
      </c>
      <c r="C114" s="194">
        <v>1315</v>
      </c>
      <c r="D114" s="195">
        <v>497</v>
      </c>
      <c r="E114" s="196">
        <v>399</v>
      </c>
      <c r="F114" s="193">
        <v>348</v>
      </c>
      <c r="G114" s="197">
        <v>182</v>
      </c>
      <c r="H114" s="195">
        <v>1437</v>
      </c>
      <c r="I114" s="196">
        <v>1592</v>
      </c>
      <c r="J114" s="193">
        <v>141</v>
      </c>
      <c r="K114" s="194">
        <v>154</v>
      </c>
      <c r="L114" s="195">
        <v>289</v>
      </c>
      <c r="M114" s="193">
        <v>487</v>
      </c>
      <c r="N114" s="198">
        <v>1039</v>
      </c>
      <c r="O114" s="201">
        <v>1154</v>
      </c>
      <c r="P114" s="193">
        <v>654</v>
      </c>
      <c r="Q114" s="194">
        <v>598</v>
      </c>
      <c r="R114" s="195">
        <v>875</v>
      </c>
      <c r="S114" s="196">
        <v>1013</v>
      </c>
      <c r="T114" s="193">
        <v>164</v>
      </c>
      <c r="U114" s="197">
        <v>134</v>
      </c>
      <c r="V114" s="195">
        <v>838</v>
      </c>
      <c r="W114" s="202">
        <v>925</v>
      </c>
      <c r="X114" s="193">
        <v>554</v>
      </c>
      <c r="Y114" s="197">
        <v>339</v>
      </c>
      <c r="Z114" s="195">
        <v>2306</v>
      </c>
      <c r="AA114" s="193">
        <v>1881</v>
      </c>
      <c r="AB114" s="169">
        <f t="shared" si="338"/>
        <v>10889</v>
      </c>
      <c r="AC114" s="170">
        <f t="shared" si="256"/>
        <v>10173</v>
      </c>
      <c r="AE114" s="143" t="s">
        <v>30</v>
      </c>
      <c r="AF114" s="126">
        <f>B114/B126</f>
        <v>5.7801746956061405E-2</v>
      </c>
      <c r="AG114" s="127">
        <f t="shared" ref="AG114" si="555">C114/C126</f>
        <v>6.8654067035606142E-2</v>
      </c>
      <c r="AH114" s="128">
        <f t="shared" ref="AH114" si="556">D114/D126</f>
        <v>5.4531490015360985E-2</v>
      </c>
      <c r="AI114" s="129">
        <f t="shared" ref="AI114" si="557">E114/E126</f>
        <v>5.438189995911135E-2</v>
      </c>
      <c r="AJ114" s="126">
        <f t="shared" ref="AJ114" si="558">F114/F126</f>
        <v>8.9253654783277764E-2</v>
      </c>
      <c r="AK114" s="127">
        <f t="shared" ref="AK114" si="559">G114/G126</f>
        <v>5.8596265292981328E-2</v>
      </c>
      <c r="AL114" s="128">
        <f t="shared" ref="AL114" si="560">H114/H126</f>
        <v>6.7278430638138487E-2</v>
      </c>
      <c r="AM114" s="129">
        <f t="shared" ref="AM114" si="561">I114/I126</f>
        <v>6.7371984765129067E-2</v>
      </c>
      <c r="AN114" s="126">
        <f t="shared" ref="AN114" si="562">J114/J126</f>
        <v>7.0570570570570576E-2</v>
      </c>
      <c r="AO114" s="127">
        <f t="shared" ref="AO114" si="563">K114/K126</f>
        <v>5.5615745756590826E-2</v>
      </c>
      <c r="AP114" s="128">
        <f t="shared" ref="AP114" si="564">L114/L126</f>
        <v>8.7363966142684407E-2</v>
      </c>
      <c r="AQ114" s="126">
        <f t="shared" ref="AQ114" si="565">M114/M126</f>
        <v>6.1583206879109766E-2</v>
      </c>
      <c r="AR114" s="130">
        <f t="shared" ref="AR114" si="566">N114/N126</f>
        <v>7.7203150542428295E-2</v>
      </c>
      <c r="AS114" s="131">
        <f t="shared" ref="AS114" si="567">O114/O126</f>
        <v>6.6991756646929065E-2</v>
      </c>
      <c r="AT114" s="126">
        <f t="shared" ref="AT114" si="568">P114/P126</f>
        <v>8.034398034398034E-2</v>
      </c>
      <c r="AU114" s="127">
        <f t="shared" ref="AU114" si="569">Q114/Q126</f>
        <v>6.3583200425305686E-2</v>
      </c>
      <c r="AV114" s="128">
        <f t="shared" ref="AV114" si="570">R114/R126</f>
        <v>6.2446474450471023E-2</v>
      </c>
      <c r="AW114" s="129">
        <f t="shared" ref="AW114" si="571">S114/S126</f>
        <v>6.5638566707704266E-2</v>
      </c>
      <c r="AX114" s="126">
        <f t="shared" ref="AX114" si="572">T114/T126</f>
        <v>9.4852515905147483E-2</v>
      </c>
      <c r="AY114" s="127">
        <f t="shared" ref="AY114" si="573">U114/U126</f>
        <v>5.5303342963268678E-2</v>
      </c>
      <c r="AZ114" s="128">
        <f t="shared" ref="AZ114" si="574">V114/V126</f>
        <v>7.7142594126852621E-2</v>
      </c>
      <c r="BA114" s="129">
        <f t="shared" ref="BA114" si="575">W114/W126</f>
        <v>6.8280800177160997E-2</v>
      </c>
      <c r="BB114" s="126">
        <f t="shared" ref="BB114" si="576">X114/X126</f>
        <v>6.9799672420309947E-2</v>
      </c>
      <c r="BC114" s="127">
        <f t="shared" ref="BC114" si="577">Y114/Y126</f>
        <v>6.0352501335232331E-2</v>
      </c>
      <c r="BD114" s="128">
        <f t="shared" ref="BD114" si="578">Z114/Z126</f>
        <v>7.9629821471735904E-2</v>
      </c>
      <c r="BE114" s="126">
        <f t="shared" ref="BE114" si="579">AA114/AA126</f>
        <v>6.8883436481488258E-2</v>
      </c>
      <c r="BF114" s="132">
        <f t="shared" ref="BF114" si="580">AB114/AB126</f>
        <v>7.0251612903225805E-2</v>
      </c>
      <c r="BG114" s="133">
        <f t="shared" ref="BG114" si="581">AC114/AC126</f>
        <v>6.5690744017254069E-2</v>
      </c>
    </row>
    <row r="115" spans="1:59">
      <c r="A115" s="134" t="s">
        <v>31</v>
      </c>
      <c r="B115" s="203">
        <v>1969</v>
      </c>
      <c r="C115" s="187">
        <v>1539</v>
      </c>
      <c r="D115" s="188">
        <v>603</v>
      </c>
      <c r="E115" s="189">
        <v>576</v>
      </c>
      <c r="F115" s="186">
        <v>294</v>
      </c>
      <c r="G115" s="190">
        <v>230</v>
      </c>
      <c r="H115" s="188">
        <v>1607</v>
      </c>
      <c r="I115" s="189">
        <v>1942</v>
      </c>
      <c r="J115" s="186">
        <v>139</v>
      </c>
      <c r="K115" s="187">
        <v>164</v>
      </c>
      <c r="L115" s="188">
        <v>311</v>
      </c>
      <c r="M115" s="186">
        <v>495</v>
      </c>
      <c r="N115" s="191">
        <v>1022</v>
      </c>
      <c r="O115" s="204">
        <v>1148</v>
      </c>
      <c r="P115" s="186">
        <v>646</v>
      </c>
      <c r="Q115" s="187">
        <v>721</v>
      </c>
      <c r="R115" s="188">
        <v>902</v>
      </c>
      <c r="S115" s="189">
        <v>1173</v>
      </c>
      <c r="T115" s="186">
        <v>148</v>
      </c>
      <c r="U115" s="190">
        <v>141</v>
      </c>
      <c r="V115" s="188">
        <v>908</v>
      </c>
      <c r="W115" s="205">
        <v>874</v>
      </c>
      <c r="X115" s="186">
        <v>607</v>
      </c>
      <c r="Y115" s="190">
        <v>359</v>
      </c>
      <c r="Z115" s="188">
        <v>2331</v>
      </c>
      <c r="AA115" s="186">
        <v>1949</v>
      </c>
      <c r="AB115" s="169">
        <f t="shared" si="338"/>
        <v>11487</v>
      </c>
      <c r="AC115" s="170">
        <f t="shared" si="256"/>
        <v>11311</v>
      </c>
      <c r="AE115" s="134" t="s">
        <v>31</v>
      </c>
      <c r="AF115" s="126">
        <f>B115/B126</f>
        <v>6.5146903123345687E-2</v>
      </c>
      <c r="AG115" s="127">
        <f t="shared" ref="AG115" si="582">C115/C126</f>
        <v>8.0348752218857677E-2</v>
      </c>
      <c r="AH115" s="128">
        <f t="shared" ref="AH115" si="583">D115/D126</f>
        <v>6.6161948650427918E-2</v>
      </c>
      <c r="AI115" s="129">
        <f t="shared" ref="AI115" si="584">E115/E126</f>
        <v>7.8506201444732179E-2</v>
      </c>
      <c r="AJ115" s="126">
        <f t="shared" ref="AJ115" si="585">F115/F126</f>
        <v>7.5403949730700179E-2</v>
      </c>
      <c r="AK115" s="127">
        <f t="shared" ref="AK115" si="586">G115/G126</f>
        <v>7.4050225370251133E-2</v>
      </c>
      <c r="AL115" s="128">
        <f t="shared" ref="AL115" si="587">H115/H126</f>
        <v>7.5237604756777002E-2</v>
      </c>
      <c r="AM115" s="129">
        <f t="shared" ref="AM115" si="588">I115/I126</f>
        <v>8.2183664832839606E-2</v>
      </c>
      <c r="AN115" s="126">
        <f t="shared" ref="AN115" si="589">J115/J126</f>
        <v>6.956956956956957E-2</v>
      </c>
      <c r="AO115" s="127">
        <f t="shared" ref="AO115" si="590">K115/K126</f>
        <v>5.9227157818707112E-2</v>
      </c>
      <c r="AP115" s="128">
        <f t="shared" ref="AP115" si="591">L115/L126</f>
        <v>9.4014510278113667E-2</v>
      </c>
      <c r="AQ115" s="126">
        <f t="shared" ref="AQ115" si="592">M115/M126</f>
        <v>6.25948406676783E-2</v>
      </c>
      <c r="AR115" s="130">
        <f t="shared" ref="AR115" si="593">N115/N126</f>
        <v>7.593996136127211E-2</v>
      </c>
      <c r="AS115" s="131">
        <f t="shared" ref="AS115" si="594">O115/O126</f>
        <v>6.6643445953790778E-2</v>
      </c>
      <c r="AT115" s="126">
        <f t="shared" ref="AT115" si="595">P115/P126</f>
        <v>7.9361179361179368E-2</v>
      </c>
      <c r="AU115" s="127">
        <f t="shared" ref="AU115" si="596">Q115/Q126</f>
        <v>7.6661350345560875E-2</v>
      </c>
      <c r="AV115" s="128">
        <f t="shared" ref="AV115" si="597">R115/R126</f>
        <v>6.4373394233514125E-2</v>
      </c>
      <c r="AW115" s="129">
        <f t="shared" ref="AW115" si="598">S115/S126</f>
        <v>7.6005961251862889E-2</v>
      </c>
      <c r="AX115" s="126">
        <f t="shared" ref="AX115" si="599">T115/T126</f>
        <v>8.5598611914401393E-2</v>
      </c>
      <c r="AY115" s="127">
        <f t="shared" ref="AY115" si="600">U115/U126</f>
        <v>5.8192323565827486E-2</v>
      </c>
      <c r="AZ115" s="128">
        <f t="shared" ref="AZ115" si="601">V115/V126</f>
        <v>8.3586486237687566E-2</v>
      </c>
      <c r="BA115" s="129">
        <f t="shared" ref="BA115" si="602">W115/W126</f>
        <v>6.4516129032258063E-2</v>
      </c>
      <c r="BB115" s="126">
        <f t="shared" ref="BB115" si="603">X115/X126</f>
        <v>7.6477258409978585E-2</v>
      </c>
      <c r="BC115" s="127">
        <f t="shared" ref="BC115" si="604">Y115/Y126</f>
        <v>6.391312088303365E-2</v>
      </c>
      <c r="BD115" s="128">
        <f t="shared" ref="BD115" si="605">Z115/Z126</f>
        <v>8.0493110949963739E-2</v>
      </c>
      <c r="BE115" s="126">
        <f t="shared" ref="BE115" si="606">AA115/AA126</f>
        <v>7.1373640458490498E-2</v>
      </c>
      <c r="BF115" s="132">
        <f t="shared" ref="BF115" si="607">AB115/AB126</f>
        <v>7.4109677419354841E-2</v>
      </c>
      <c r="BG115" s="133">
        <f t="shared" ref="BG115" si="608">AC115/AC126</f>
        <v>7.3039222017021607E-2</v>
      </c>
    </row>
    <row r="116" spans="1:59">
      <c r="A116" s="143" t="s">
        <v>32</v>
      </c>
      <c r="B116" s="200">
        <v>2125</v>
      </c>
      <c r="C116" s="194">
        <v>1530</v>
      </c>
      <c r="D116" s="195">
        <v>604</v>
      </c>
      <c r="E116" s="196">
        <v>738</v>
      </c>
      <c r="F116" s="193">
        <v>329</v>
      </c>
      <c r="G116" s="197">
        <v>221</v>
      </c>
      <c r="H116" s="195">
        <v>1542</v>
      </c>
      <c r="I116" s="196">
        <v>2190</v>
      </c>
      <c r="J116" s="193">
        <v>144</v>
      </c>
      <c r="K116" s="194">
        <v>147</v>
      </c>
      <c r="L116" s="195">
        <v>323</v>
      </c>
      <c r="M116" s="193">
        <v>464</v>
      </c>
      <c r="N116" s="198">
        <v>996</v>
      </c>
      <c r="O116" s="201">
        <v>1130</v>
      </c>
      <c r="P116" s="193">
        <v>625</v>
      </c>
      <c r="Q116" s="194">
        <v>747</v>
      </c>
      <c r="R116" s="195">
        <v>844</v>
      </c>
      <c r="S116" s="196">
        <v>1145</v>
      </c>
      <c r="T116" s="193">
        <v>121</v>
      </c>
      <c r="U116" s="197">
        <v>183</v>
      </c>
      <c r="V116" s="195">
        <v>894</v>
      </c>
      <c r="W116" s="202">
        <v>924</v>
      </c>
      <c r="X116" s="193">
        <v>571</v>
      </c>
      <c r="Y116" s="197">
        <v>331</v>
      </c>
      <c r="Z116" s="195">
        <v>2231</v>
      </c>
      <c r="AA116" s="193">
        <v>1881</v>
      </c>
      <c r="AB116" s="169">
        <f t="shared" si="338"/>
        <v>11349</v>
      </c>
      <c r="AC116" s="170">
        <f t="shared" si="256"/>
        <v>11631</v>
      </c>
      <c r="AE116" s="143" t="s">
        <v>32</v>
      </c>
      <c r="AF116" s="126">
        <f>B116/B126</f>
        <v>7.0308364213869767E-2</v>
      </c>
      <c r="AG116" s="127">
        <f t="shared" ref="AG116" si="609">C116/C126</f>
        <v>7.9878876474887756E-2</v>
      </c>
      <c r="AH116" s="128">
        <f t="shared" ref="AH116" si="610">D116/D126</f>
        <v>6.6271669958305898E-2</v>
      </c>
      <c r="AI116" s="129">
        <f t="shared" ref="AI116" si="611">E116/E126</f>
        <v>0.1005860706010631</v>
      </c>
      <c r="AJ116" s="126">
        <f t="shared" ref="AJ116" si="612">F116/F126</f>
        <v>8.4380610412926396E-2</v>
      </c>
      <c r="AK116" s="127">
        <f t="shared" ref="AK116" si="613">G116/G126</f>
        <v>7.1152607855763036E-2</v>
      </c>
      <c r="AL116" s="128">
        <f t="shared" ref="AL116" si="614">H116/H126</f>
        <v>7.2194391123179921E-2</v>
      </c>
      <c r="AM116" s="129">
        <f t="shared" ref="AM116" si="615">I116/I126</f>
        <v>9.2678798137960219E-2</v>
      </c>
      <c r="AN116" s="126">
        <f t="shared" ref="AN116" si="616">J116/J126</f>
        <v>7.2072072072072071E-2</v>
      </c>
      <c r="AO116" s="127">
        <f t="shared" ref="AO116" si="617">K116/K126</f>
        <v>5.3087757313109427E-2</v>
      </c>
      <c r="AP116" s="128">
        <f t="shared" ref="AP116" si="618">L116/L126</f>
        <v>9.7642079806529627E-2</v>
      </c>
      <c r="AQ116" s="126">
        <f t="shared" ref="AQ116" si="619">M116/M126</f>
        <v>5.8674759736975217E-2</v>
      </c>
      <c r="AR116" s="130">
        <f t="shared" ref="AR116" si="620">N116/N126</f>
        <v>7.4008024966562641E-2</v>
      </c>
      <c r="AS116" s="131">
        <f t="shared" ref="AS116" si="621">O116/O126</f>
        <v>6.5598513874375944E-2</v>
      </c>
      <c r="AT116" s="126">
        <f t="shared" ref="AT116" si="622">P116/P126</f>
        <v>7.6781326781326778E-2</v>
      </c>
      <c r="AU116" s="127">
        <f t="shared" ref="AU116" si="623">Q116/Q126</f>
        <v>7.9425837320574164E-2</v>
      </c>
      <c r="AV116" s="128">
        <f t="shared" ref="AV116" si="624">R116/R126</f>
        <v>6.0234085069940053E-2</v>
      </c>
      <c r="AW116" s="129">
        <f t="shared" ref="AW116" si="625">S116/S126</f>
        <v>7.4191667206635128E-2</v>
      </c>
      <c r="AX116" s="126">
        <f t="shared" ref="AX116" si="626">T116/T126</f>
        <v>6.9982648930017349E-2</v>
      </c>
      <c r="AY116" s="127">
        <f t="shared" ref="AY116" si="627">U116/U126</f>
        <v>7.552620718118036E-2</v>
      </c>
      <c r="AZ116" s="128">
        <f t="shared" ref="AZ116" si="628">V116/V126</f>
        <v>8.2297707815520579E-2</v>
      </c>
      <c r="BA116" s="129">
        <f t="shared" ref="BA116" si="629">W116/W126</f>
        <v>6.8206983095888393E-2</v>
      </c>
      <c r="BB116" s="126">
        <f t="shared" ref="BB116" si="630">X116/X126</f>
        <v>7.1941539624543277E-2</v>
      </c>
      <c r="BC116" s="127">
        <f t="shared" ref="BC116" si="631">Y116/Y126</f>
        <v>5.8928253516111806E-2</v>
      </c>
      <c r="BD116" s="128">
        <f t="shared" ref="BD116" si="632">Z116/Z126</f>
        <v>7.7039953037052383E-2</v>
      </c>
      <c r="BE116" s="126">
        <f t="shared" ref="BE116" si="633">AA116/AA126</f>
        <v>6.8883436481488258E-2</v>
      </c>
      <c r="BF116" s="132">
        <f t="shared" ref="BF116" si="634">AB116/AB126</f>
        <v>7.3219354838709672E-2</v>
      </c>
      <c r="BG116" s="133">
        <f t="shared" ref="BG116" si="635">AC116/AC126</f>
        <v>7.5105577869328824E-2</v>
      </c>
    </row>
    <row r="117" spans="1:59">
      <c r="A117" s="134" t="s">
        <v>33</v>
      </c>
      <c r="B117" s="203">
        <v>2426</v>
      </c>
      <c r="C117" s="187">
        <v>1333</v>
      </c>
      <c r="D117" s="188">
        <v>554</v>
      </c>
      <c r="E117" s="189">
        <v>550</v>
      </c>
      <c r="F117" s="186">
        <v>262</v>
      </c>
      <c r="G117" s="190">
        <v>192</v>
      </c>
      <c r="H117" s="188">
        <v>1397</v>
      </c>
      <c r="I117" s="189">
        <v>1959</v>
      </c>
      <c r="J117" s="186">
        <v>158</v>
      </c>
      <c r="K117" s="187">
        <v>121</v>
      </c>
      <c r="L117" s="188">
        <v>336</v>
      </c>
      <c r="M117" s="186">
        <v>453</v>
      </c>
      <c r="N117" s="191">
        <v>1056</v>
      </c>
      <c r="O117" s="204">
        <v>1179</v>
      </c>
      <c r="P117" s="186">
        <v>497</v>
      </c>
      <c r="Q117" s="187">
        <v>813</v>
      </c>
      <c r="R117" s="188">
        <v>616</v>
      </c>
      <c r="S117" s="189">
        <v>1182</v>
      </c>
      <c r="T117" s="186">
        <v>114</v>
      </c>
      <c r="U117" s="190">
        <v>181</v>
      </c>
      <c r="V117" s="188">
        <v>1024</v>
      </c>
      <c r="W117" s="205">
        <v>678</v>
      </c>
      <c r="X117" s="186">
        <v>579</v>
      </c>
      <c r="Y117" s="190">
        <v>467</v>
      </c>
      <c r="Z117" s="188">
        <v>1842</v>
      </c>
      <c r="AA117" s="186">
        <v>1700</v>
      </c>
      <c r="AB117" s="169">
        <f t="shared" si="338"/>
        <v>10861</v>
      </c>
      <c r="AC117" s="170">
        <f t="shared" si="256"/>
        <v>10808</v>
      </c>
      <c r="AE117" s="134" t="s">
        <v>33</v>
      </c>
      <c r="AF117" s="126">
        <f>B117/B126</f>
        <v>8.026733721545791E-2</v>
      </c>
      <c r="AG117" s="127">
        <f t="shared" ref="AG117" si="636">C117/C126</f>
        <v>6.9593818523546E-2</v>
      </c>
      <c r="AH117" s="128">
        <f t="shared" ref="AH117" si="637">D117/D126</f>
        <v>6.0785604564406411E-2</v>
      </c>
      <c r="AI117" s="129">
        <f t="shared" ref="AI117" si="638">E117/E126</f>
        <v>7.4962518740629688E-2</v>
      </c>
      <c r="AJ117" s="126">
        <f t="shared" ref="AJ117" si="639">F117/F126</f>
        <v>6.7196717106950507E-2</v>
      </c>
      <c r="AK117" s="127">
        <f t="shared" ref="AK117" si="640">G117/G126</f>
        <v>6.1815840309079204E-2</v>
      </c>
      <c r="AL117" s="128">
        <f t="shared" ref="AL117" si="641">H117/H126</f>
        <v>6.5405683786694133E-2</v>
      </c>
      <c r="AM117" s="129">
        <f t="shared" ref="AM117" si="642">I117/I126</f>
        <v>8.2903089293271268E-2</v>
      </c>
      <c r="AN117" s="126">
        <f t="shared" ref="AN117" si="643">J117/J126</f>
        <v>7.9079079079079073E-2</v>
      </c>
      <c r="AO117" s="127">
        <f t="shared" ref="AO117" si="644">K117/K126</f>
        <v>4.3698085951607075E-2</v>
      </c>
      <c r="AP117" s="128">
        <f t="shared" ref="AP117" si="645">L117/L126</f>
        <v>0.10157194679564692</v>
      </c>
      <c r="AQ117" s="126">
        <f t="shared" ref="AQ117" si="646">M117/M126</f>
        <v>5.7283763277693474E-2</v>
      </c>
      <c r="AR117" s="130">
        <f t="shared" ref="AR117" si="647">N117/N126</f>
        <v>7.846633972358448E-2</v>
      </c>
      <c r="AS117" s="131">
        <f t="shared" ref="AS117" si="648">O117/O126</f>
        <v>6.8443051201671892E-2</v>
      </c>
      <c r="AT117" s="126">
        <f t="shared" ref="AT117" si="649">P117/P126</f>
        <v>6.1056511056511054E-2</v>
      </c>
      <c r="AU117" s="127">
        <f t="shared" ref="AU117" si="650">Q117/Q126</f>
        <v>8.644338118022328E-2</v>
      </c>
      <c r="AV117" s="128">
        <f t="shared" ref="AV117" si="651">R117/R126</f>
        <v>4.39623180131316E-2</v>
      </c>
      <c r="AW117" s="129">
        <f t="shared" ref="AW117" si="652">S117/S126</f>
        <v>7.6589127194971809E-2</v>
      </c>
      <c r="AX117" s="126">
        <f t="shared" ref="AX117" si="653">T117/T126</f>
        <v>6.5934065934065936E-2</v>
      </c>
      <c r="AY117" s="127">
        <f t="shared" ref="AY117" si="654">U117/U126</f>
        <v>7.4700784151877836E-2</v>
      </c>
      <c r="AZ117" s="128">
        <f t="shared" ref="AZ117" si="655">V117/V126</f>
        <v>9.4264936021356896E-2</v>
      </c>
      <c r="BA117" s="129">
        <f t="shared" ref="BA117" si="656">W117/W126</f>
        <v>5.0047981102827196E-2</v>
      </c>
      <c r="BB117" s="126">
        <f t="shared" ref="BB117" si="657">X117/X126</f>
        <v>7.2949477132417784E-2</v>
      </c>
      <c r="BC117" s="127">
        <f t="shared" ref="BC117" si="658">Y117/Y126</f>
        <v>8.3140466441160757E-2</v>
      </c>
      <c r="BD117" s="128">
        <f t="shared" ref="BD117" si="659">Z117/Z126</f>
        <v>6.3607168755827198E-2</v>
      </c>
      <c r="BE117" s="126">
        <f t="shared" ref="BE117" si="660">AA117/AA126</f>
        <v>6.2255099425055846E-2</v>
      </c>
      <c r="BF117" s="132">
        <f t="shared" ref="BF117" si="661">AB117/AB126</f>
        <v>7.0070967741935483E-2</v>
      </c>
      <c r="BG117" s="133">
        <f t="shared" ref="BG117" si="662">AC117/AC126</f>
        <v>6.9791168911676207E-2</v>
      </c>
    </row>
    <row r="118" spans="1:59">
      <c r="A118" s="143" t="s">
        <v>34</v>
      </c>
      <c r="B118" s="200">
        <v>2240</v>
      </c>
      <c r="C118" s="194">
        <v>1212</v>
      </c>
      <c r="D118" s="195">
        <v>422</v>
      </c>
      <c r="E118" s="196">
        <v>398</v>
      </c>
      <c r="F118" s="193">
        <v>154</v>
      </c>
      <c r="G118" s="197">
        <v>186</v>
      </c>
      <c r="H118" s="195">
        <v>1290</v>
      </c>
      <c r="I118" s="196">
        <v>1668</v>
      </c>
      <c r="J118" s="193">
        <v>132</v>
      </c>
      <c r="K118" s="194">
        <v>144</v>
      </c>
      <c r="L118" s="195">
        <v>321</v>
      </c>
      <c r="M118" s="193">
        <v>329</v>
      </c>
      <c r="N118" s="198">
        <v>990</v>
      </c>
      <c r="O118" s="201">
        <v>1187</v>
      </c>
      <c r="P118" s="193">
        <v>430</v>
      </c>
      <c r="Q118" s="194">
        <v>883</v>
      </c>
      <c r="R118" s="195">
        <v>624</v>
      </c>
      <c r="S118" s="196">
        <v>1326</v>
      </c>
      <c r="T118" s="193">
        <v>106</v>
      </c>
      <c r="U118" s="197">
        <v>232</v>
      </c>
      <c r="V118" s="195">
        <v>1191</v>
      </c>
      <c r="W118" s="202">
        <v>773</v>
      </c>
      <c r="X118" s="193">
        <v>586</v>
      </c>
      <c r="Y118" s="197">
        <v>483</v>
      </c>
      <c r="Z118" s="195">
        <v>1680</v>
      </c>
      <c r="AA118" s="193">
        <v>2021</v>
      </c>
      <c r="AB118" s="169">
        <f t="shared" si="338"/>
        <v>10166</v>
      </c>
      <c r="AC118" s="170">
        <f t="shared" si="256"/>
        <v>10842</v>
      </c>
      <c r="AE118" s="143" t="s">
        <v>34</v>
      </c>
      <c r="AF118" s="126">
        <f>B118/B126</f>
        <v>7.4113287453679191E-2</v>
      </c>
      <c r="AG118" s="127">
        <f t="shared" ref="AG118" si="663">C118/C126</f>
        <v>6.3276600187950297E-2</v>
      </c>
      <c r="AH118" s="128">
        <f t="shared" ref="AH118" si="664">D118/D126</f>
        <v>4.6302391924511743E-2</v>
      </c>
      <c r="AI118" s="129">
        <f t="shared" ref="AI118" si="665">E118/E126</f>
        <v>5.424560447049203E-2</v>
      </c>
      <c r="AJ118" s="126">
        <f t="shared" ref="AJ118" si="666">F118/F126</f>
        <v>3.949730700179533E-2</v>
      </c>
      <c r="AK118" s="127">
        <f t="shared" ref="AK118" si="667">G118/G126</f>
        <v>5.988409529942048E-2</v>
      </c>
      <c r="AL118" s="128">
        <f t="shared" ref="AL118" si="668">H118/H126</f>
        <v>6.0396085959080484E-2</v>
      </c>
      <c r="AM118" s="129">
        <f t="shared" ref="AM118" si="669">I118/I126</f>
        <v>7.0588235294117646E-2</v>
      </c>
      <c r="AN118" s="126">
        <f t="shared" ref="AN118" si="670">J118/J126</f>
        <v>6.6066066066066062E-2</v>
      </c>
      <c r="AO118" s="127">
        <f t="shared" ref="AO118" si="671">K118/K126</f>
        <v>5.200433369447454E-2</v>
      </c>
      <c r="AP118" s="128">
        <f t="shared" ref="AP118" si="672">L118/L126</f>
        <v>9.7037484885126965E-2</v>
      </c>
      <c r="AQ118" s="126">
        <f t="shared" ref="AQ118" si="673">M118/M126</f>
        <v>4.1603439554881133E-2</v>
      </c>
      <c r="AR118" s="130">
        <f t="shared" ref="AR118" si="674">N118/N126</f>
        <v>7.3562193490860461E-2</v>
      </c>
      <c r="AS118" s="131">
        <f t="shared" ref="AS118" si="675">O118/O126</f>
        <v>6.890746545918959E-2</v>
      </c>
      <c r="AT118" s="126">
        <f t="shared" ref="AT118" si="676">P118/P126</f>
        <v>5.2825552825552825E-2</v>
      </c>
      <c r="AU118" s="127">
        <f t="shared" ref="AU118" si="677">Q118/Q126</f>
        <v>9.388623072833599E-2</v>
      </c>
      <c r="AV118" s="128">
        <f t="shared" ref="AV118" si="678">R118/R126</f>
        <v>4.4533257208107337E-2</v>
      </c>
      <c r="AW118" s="129">
        <f t="shared" ref="AW118" si="679">S118/S126</f>
        <v>8.5919782284714571E-2</v>
      </c>
      <c r="AX118" s="126">
        <f t="shared" ref="AX118" si="680">T118/T126</f>
        <v>6.1307113938692884E-2</v>
      </c>
      <c r="AY118" s="127">
        <f t="shared" ref="AY118" si="681">U118/U126</f>
        <v>9.5749071399092028E-2</v>
      </c>
      <c r="AZ118" s="128">
        <f t="shared" ref="AZ118" si="682">V118/V126</f>
        <v>0.10963822148577741</v>
      </c>
      <c r="BA118" s="129">
        <f t="shared" ref="BA118" si="683">W118/W126</f>
        <v>5.7060603823724812E-2</v>
      </c>
      <c r="BB118" s="126">
        <f t="shared" ref="BB118" si="684">X118/X126</f>
        <v>7.3831422451807988E-2</v>
      </c>
      <c r="BC118" s="127">
        <f t="shared" ref="BC118" si="685">Y118/Y126</f>
        <v>8.5988962079401821E-2</v>
      </c>
      <c r="BD118" s="128">
        <f t="shared" ref="BD118" si="686">Z118/Z126</f>
        <v>5.8013052936910808E-2</v>
      </c>
      <c r="BE118" s="126">
        <f t="shared" ref="BE118" si="687">AA118/AA126</f>
        <v>7.4010327022375214E-2</v>
      </c>
      <c r="BF118" s="132">
        <f t="shared" ref="BF118" si="688">AB118/AB126</f>
        <v>6.5587096774193554E-2</v>
      </c>
      <c r="BG118" s="133">
        <f t="shared" ref="BG118" si="689">AC118/AC126</f>
        <v>7.0010719220983841E-2</v>
      </c>
    </row>
    <row r="119" spans="1:59">
      <c r="A119" s="134" t="s">
        <v>35</v>
      </c>
      <c r="B119" s="203">
        <v>1891</v>
      </c>
      <c r="C119" s="187">
        <v>1326</v>
      </c>
      <c r="D119" s="188">
        <v>371</v>
      </c>
      <c r="E119" s="189">
        <v>587</v>
      </c>
      <c r="F119" s="186">
        <v>127</v>
      </c>
      <c r="G119" s="190">
        <v>160</v>
      </c>
      <c r="H119" s="188">
        <v>1193</v>
      </c>
      <c r="I119" s="189">
        <v>1441</v>
      </c>
      <c r="J119" s="186">
        <v>126</v>
      </c>
      <c r="K119" s="187">
        <v>110</v>
      </c>
      <c r="L119" s="188">
        <v>235</v>
      </c>
      <c r="M119" s="186">
        <v>316</v>
      </c>
      <c r="N119" s="191">
        <v>872</v>
      </c>
      <c r="O119" s="204">
        <v>969</v>
      </c>
      <c r="P119" s="186">
        <v>338</v>
      </c>
      <c r="Q119" s="187">
        <v>853</v>
      </c>
      <c r="R119" s="188">
        <v>491</v>
      </c>
      <c r="S119" s="189">
        <v>1012</v>
      </c>
      <c r="T119" s="186">
        <v>90</v>
      </c>
      <c r="U119" s="190">
        <v>185</v>
      </c>
      <c r="V119" s="188">
        <v>1156</v>
      </c>
      <c r="W119" s="205">
        <v>535</v>
      </c>
      <c r="X119" s="186">
        <v>467</v>
      </c>
      <c r="Y119" s="190">
        <v>380</v>
      </c>
      <c r="Z119" s="188">
        <v>1308</v>
      </c>
      <c r="AA119" s="186">
        <v>1667</v>
      </c>
      <c r="AB119" s="169">
        <f t="shared" si="338"/>
        <v>8665</v>
      </c>
      <c r="AC119" s="170">
        <f t="shared" si="256"/>
        <v>9541</v>
      </c>
      <c r="AE119" s="134" t="s">
        <v>35</v>
      </c>
      <c r="AF119" s="126">
        <f>B119/B126</f>
        <v>6.256617257808364E-2</v>
      </c>
      <c r="AG119" s="127">
        <f t="shared" ref="AG119" si="690">C119/C126</f>
        <v>6.9228359611569382E-2</v>
      </c>
      <c r="AH119" s="128">
        <f t="shared" ref="AH119" si="691">D119/D126</f>
        <v>4.0706605222734255E-2</v>
      </c>
      <c r="AI119" s="129">
        <f t="shared" ref="AI119" si="692">E119/E126</f>
        <v>8.0005451819544771E-2</v>
      </c>
      <c r="AJ119" s="126">
        <f t="shared" ref="AJ119" si="693">F119/F126</f>
        <v>3.2572454475506538E-2</v>
      </c>
      <c r="AK119" s="127">
        <f t="shared" ref="AK119" si="694">G119/G126</f>
        <v>5.1513200257565998E-2</v>
      </c>
      <c r="AL119" s="128">
        <f t="shared" ref="AL119" si="695">H119/H126</f>
        <v>5.585467484432792E-2</v>
      </c>
      <c r="AM119" s="129">
        <f t="shared" ref="AM119" si="696">I119/I126</f>
        <v>6.0981802793059668E-2</v>
      </c>
      <c r="AN119" s="126">
        <f t="shared" ref="AN119" si="697">J119/J126</f>
        <v>6.3063063063063057E-2</v>
      </c>
      <c r="AO119" s="127">
        <f t="shared" ref="AO119" si="698">K119/K126</f>
        <v>3.9725532683279163E-2</v>
      </c>
      <c r="AP119" s="128">
        <f t="shared" ref="AP119" si="699">L119/L126</f>
        <v>7.1039903264812576E-2</v>
      </c>
      <c r="AQ119" s="126">
        <f t="shared" ref="AQ119" si="700">M119/M126</f>
        <v>3.9959534648457258E-2</v>
      </c>
      <c r="AR119" s="130">
        <f t="shared" ref="AR119" si="701">N119/N126</f>
        <v>6.4794174468717491E-2</v>
      </c>
      <c r="AS119" s="131">
        <f t="shared" ref="AS119" si="702">O119/O126</f>
        <v>5.6252176941832113E-2</v>
      </c>
      <c r="AT119" s="126">
        <f t="shared" ref="AT119" si="703">P119/P126</f>
        <v>4.1523341523341521E-2</v>
      </c>
      <c r="AU119" s="127">
        <f t="shared" ref="AU119" si="704">Q119/Q126</f>
        <v>9.0696438064859122E-2</v>
      </c>
      <c r="AV119" s="128">
        <f t="shared" ref="AV119" si="705">R119/R126</f>
        <v>3.5041393091635738E-2</v>
      </c>
      <c r="AW119" s="129">
        <f t="shared" ref="AW119" si="706">S119/S126</f>
        <v>6.5573770491803282E-2</v>
      </c>
      <c r="AX119" s="126">
        <f t="shared" ref="AX119" si="707">T119/T126</f>
        <v>5.2053209947946787E-2</v>
      </c>
      <c r="AY119" s="127">
        <f t="shared" ref="AY119" si="708">U119/U126</f>
        <v>7.6351630210482871E-2</v>
      </c>
      <c r="AZ119" s="128">
        <f t="shared" ref="AZ119" si="709">V119/V126</f>
        <v>0.10641627543035993</v>
      </c>
      <c r="BA119" s="129">
        <f t="shared" ref="BA119" si="710">W119/W126</f>
        <v>3.9492138480844464E-2</v>
      </c>
      <c r="BB119" s="126">
        <f t="shared" ref="BB119" si="711">X119/X126</f>
        <v>5.8838352022174627E-2</v>
      </c>
      <c r="BC119" s="127">
        <f t="shared" ref="BC119" si="712">Y119/Y126</f>
        <v>6.7651771408225037E-2</v>
      </c>
      <c r="BD119" s="128">
        <f t="shared" ref="BD119" si="713">Z119/Z126</f>
        <v>4.5167305500880557E-2</v>
      </c>
      <c r="BE119" s="126">
        <f t="shared" ref="BE119" si="714">AA119/AA126</f>
        <v>6.1046618083275349E-2</v>
      </c>
      <c r="BF119" s="132">
        <f t="shared" ref="BF119" si="715">AB119/AB126</f>
        <v>5.5903225806451615E-2</v>
      </c>
      <c r="BG119" s="133">
        <f t="shared" ref="BG119" si="716">AC119/AC126</f>
        <v>6.1609691208947319E-2</v>
      </c>
    </row>
    <row r="120" spans="1:59">
      <c r="A120" s="143" t="s">
        <v>36</v>
      </c>
      <c r="B120" s="200">
        <v>252</v>
      </c>
      <c r="C120" s="194">
        <v>814</v>
      </c>
      <c r="D120" s="195">
        <v>49</v>
      </c>
      <c r="E120" s="196">
        <v>397</v>
      </c>
      <c r="F120" s="193">
        <v>26</v>
      </c>
      <c r="G120" s="197">
        <v>193</v>
      </c>
      <c r="H120" s="195">
        <v>523</v>
      </c>
      <c r="I120" s="196">
        <v>1088</v>
      </c>
      <c r="J120" s="193">
        <v>101</v>
      </c>
      <c r="K120" s="194">
        <v>91</v>
      </c>
      <c r="L120" s="195">
        <v>149</v>
      </c>
      <c r="M120" s="193">
        <v>142</v>
      </c>
      <c r="N120" s="198">
        <v>594</v>
      </c>
      <c r="O120" s="201">
        <v>717</v>
      </c>
      <c r="P120" s="193">
        <v>237</v>
      </c>
      <c r="Q120" s="194">
        <v>689</v>
      </c>
      <c r="R120" s="195">
        <v>349</v>
      </c>
      <c r="S120" s="196">
        <v>871</v>
      </c>
      <c r="T120" s="193">
        <v>71</v>
      </c>
      <c r="U120" s="197">
        <v>157</v>
      </c>
      <c r="V120" s="195">
        <v>1170</v>
      </c>
      <c r="W120" s="202">
        <v>374</v>
      </c>
      <c r="X120" s="193">
        <v>295</v>
      </c>
      <c r="Y120" s="197">
        <v>358</v>
      </c>
      <c r="Z120" s="195">
        <v>806</v>
      </c>
      <c r="AA120" s="193">
        <v>1670</v>
      </c>
      <c r="AB120" s="169">
        <f t="shared" si="338"/>
        <v>4622</v>
      </c>
      <c r="AC120" s="170">
        <f t="shared" si="256"/>
        <v>7561</v>
      </c>
      <c r="AE120" s="143" t="s">
        <v>36</v>
      </c>
      <c r="AF120" s="126">
        <f>B120/B126</f>
        <v>8.3377448385389095E-3</v>
      </c>
      <c r="AG120" s="127">
        <f t="shared" ref="AG120" si="717">C120/C126</f>
        <v>4.249765062128015E-2</v>
      </c>
      <c r="AH120" s="128">
        <f t="shared" ref="AH120" si="718">D120/D126</f>
        <v>5.3763440860215058E-3</v>
      </c>
      <c r="AI120" s="129">
        <f t="shared" ref="AI120" si="719">E120/E126</f>
        <v>5.4109308981872703E-2</v>
      </c>
      <c r="AJ120" s="126">
        <f t="shared" ref="AJ120" si="720">F120/F126</f>
        <v>6.6683765067966144E-3</v>
      </c>
      <c r="AK120" s="127">
        <f t="shared" ref="AK120" si="721">G120/G126</f>
        <v>6.213779781068899E-2</v>
      </c>
      <c r="AL120" s="128">
        <f t="shared" ref="AL120" si="722">H120/H126</f>
        <v>2.4486165082634955E-2</v>
      </c>
      <c r="AM120" s="129">
        <f t="shared" ref="AM120" si="723">I120/I126</f>
        <v>4.60431654676259E-2</v>
      </c>
      <c r="AN120" s="126">
        <f t="shared" ref="AN120" si="724">J120/J126</f>
        <v>5.0550550550550549E-2</v>
      </c>
      <c r="AO120" s="127">
        <f t="shared" ref="AO120" si="725">K120/K126</f>
        <v>3.2863849765258218E-2</v>
      </c>
      <c r="AP120" s="128">
        <f t="shared" ref="AP120" si="726">L120/L126</f>
        <v>4.5042321644498187E-2</v>
      </c>
      <c r="AQ120" s="126">
        <f t="shared" ref="AQ120" si="727">M120/M126</f>
        <v>1.7956499747091553E-2</v>
      </c>
      <c r="AR120" s="130">
        <f t="shared" ref="AR120" si="728">N120/N126</f>
        <v>4.4137316094516273E-2</v>
      </c>
      <c r="AS120" s="131">
        <f t="shared" ref="AS120" si="729">O120/O126</f>
        <v>4.1623127830024378E-2</v>
      </c>
      <c r="AT120" s="126">
        <f t="shared" ref="AT120" si="730">P120/P126</f>
        <v>2.9115479115479116E-2</v>
      </c>
      <c r="AU120" s="127">
        <f t="shared" ref="AU120" si="731">Q120/Q126</f>
        <v>7.3258904837852204E-2</v>
      </c>
      <c r="AV120" s="128">
        <f t="shared" ref="AV120" si="732">R120/R126</f>
        <v>2.4907222380816444E-2</v>
      </c>
      <c r="AW120" s="129">
        <f t="shared" ref="AW120" si="733">S120/S126</f>
        <v>5.6437504049763491E-2</v>
      </c>
      <c r="AX120" s="126">
        <f t="shared" ref="AX120" si="734">T120/T126</f>
        <v>4.1064198958935802E-2</v>
      </c>
      <c r="AY120" s="127">
        <f t="shared" ref="AY120" si="735">U120/U126</f>
        <v>6.4795707800247626E-2</v>
      </c>
      <c r="AZ120" s="128">
        <f t="shared" ref="AZ120" si="736">V120/V126</f>
        <v>0.10770505385252693</v>
      </c>
      <c r="BA120" s="129">
        <f t="shared" ref="BA120" si="737">W120/W126</f>
        <v>2.7607588395954823E-2</v>
      </c>
      <c r="BB120" s="126">
        <f t="shared" ref="BB120" si="738">X120/X126</f>
        <v>3.716769560287262E-2</v>
      </c>
      <c r="BC120" s="127">
        <f t="shared" ref="BC120" si="739">Y120/Y126</f>
        <v>6.3735089905643583E-2</v>
      </c>
      <c r="BD120" s="128">
        <f t="shared" ref="BD120" si="740">Z120/Z126</f>
        <v>2.783245277806554E-2</v>
      </c>
      <c r="BE120" s="126">
        <f t="shared" ref="BE120" si="741">AA120/AA126</f>
        <v>6.1156480023437217E-2</v>
      </c>
      <c r="BF120" s="132">
        <f t="shared" ref="BF120" si="742">AB120/AB126</f>
        <v>2.9819354838709677E-2</v>
      </c>
      <c r="BG120" s="133">
        <f t="shared" ref="BG120" si="743">AC120/AC126</f>
        <v>4.8824114372796427E-2</v>
      </c>
    </row>
    <row r="121" spans="1:59">
      <c r="A121" s="134" t="s">
        <v>37</v>
      </c>
      <c r="B121" s="203">
        <v>0</v>
      </c>
      <c r="C121" s="187">
        <v>585</v>
      </c>
      <c r="D121" s="188">
        <v>2</v>
      </c>
      <c r="E121" s="189">
        <v>194</v>
      </c>
      <c r="F121" s="186">
        <v>2</v>
      </c>
      <c r="G121" s="190">
        <v>74</v>
      </c>
      <c r="H121" s="188">
        <v>11</v>
      </c>
      <c r="I121" s="189">
        <v>551</v>
      </c>
      <c r="J121" s="186">
        <v>18</v>
      </c>
      <c r="K121" s="187">
        <v>29</v>
      </c>
      <c r="L121" s="188">
        <v>25</v>
      </c>
      <c r="M121" s="186">
        <v>24</v>
      </c>
      <c r="N121" s="191">
        <v>50</v>
      </c>
      <c r="O121" s="204">
        <v>92</v>
      </c>
      <c r="P121" s="186">
        <v>31</v>
      </c>
      <c r="Q121" s="187">
        <v>81</v>
      </c>
      <c r="R121" s="188">
        <v>47</v>
      </c>
      <c r="S121" s="189">
        <v>44</v>
      </c>
      <c r="T121" s="186">
        <v>5</v>
      </c>
      <c r="U121" s="190">
        <v>3</v>
      </c>
      <c r="V121" s="188">
        <v>28</v>
      </c>
      <c r="W121" s="205">
        <v>16</v>
      </c>
      <c r="X121" s="186">
        <v>40</v>
      </c>
      <c r="Y121" s="190">
        <v>6</v>
      </c>
      <c r="Z121" s="188">
        <v>41</v>
      </c>
      <c r="AA121" s="186">
        <v>165</v>
      </c>
      <c r="AB121" s="169">
        <f t="shared" si="338"/>
        <v>300</v>
      </c>
      <c r="AC121" s="170">
        <f t="shared" si="256"/>
        <v>1864</v>
      </c>
      <c r="AE121" s="134" t="s">
        <v>37</v>
      </c>
      <c r="AF121" s="126">
        <f>B121/B126</f>
        <v>0</v>
      </c>
      <c r="AG121" s="127">
        <f t="shared" ref="AG121" si="744">C121/C126</f>
        <v>3.0541923358045318E-2</v>
      </c>
      <c r="AH121" s="128">
        <f t="shared" ref="AH121" si="745">D121/D126</f>
        <v>2.1944261575597982E-4</v>
      </c>
      <c r="AI121" s="129">
        <f t="shared" ref="AI121" si="746">E121/E126</f>
        <v>2.644132479214938E-2</v>
      </c>
      <c r="AJ121" s="126">
        <f t="shared" ref="AJ121" si="747">F121/F126</f>
        <v>5.1295203898435492E-4</v>
      </c>
      <c r="AK121" s="127">
        <f t="shared" ref="AK121" si="748">G121/G126</f>
        <v>2.3824855119124275E-2</v>
      </c>
      <c r="AL121" s="128">
        <f t="shared" ref="AL121" si="749">H121/H126</f>
        <v>5.150053841471979E-4</v>
      </c>
      <c r="AM121" s="129">
        <f t="shared" ref="AM121" si="750">I121/I126</f>
        <v>2.331781633516716E-2</v>
      </c>
      <c r="AN121" s="126">
        <f t="shared" ref="AN121" si="751">J121/J126</f>
        <v>9.0090090090090089E-3</v>
      </c>
      <c r="AO121" s="127">
        <f t="shared" ref="AO121" si="752">K121/K126</f>
        <v>1.0473094980137234E-2</v>
      </c>
      <c r="AP121" s="128">
        <f t="shared" ref="AP121" si="753">L121/L126</f>
        <v>7.5574365175332531E-3</v>
      </c>
      <c r="AQ121" s="126">
        <f t="shared" ref="AQ121" si="754">M121/M126</f>
        <v>3.0349013657056147E-3</v>
      </c>
      <c r="AR121" s="130">
        <f t="shared" ref="AR121" si="755">N121/N126</f>
        <v>3.7152622975182049E-3</v>
      </c>
      <c r="AS121" s="131">
        <f t="shared" ref="AS121" si="756">O121/O126</f>
        <v>5.3407639614536165E-3</v>
      </c>
      <c r="AT121" s="126">
        <f t="shared" ref="AT121" si="757">P121/P126</f>
        <v>3.8083538083538084E-3</v>
      </c>
      <c r="AU121" s="127">
        <f t="shared" ref="AU121" si="758">Q121/Q126</f>
        <v>8.6124401913875593E-3</v>
      </c>
      <c r="AV121" s="128">
        <f t="shared" ref="AV121" si="759">R121/R126</f>
        <v>3.3542677704824437E-3</v>
      </c>
      <c r="AW121" s="129">
        <f t="shared" ref="AW121" si="760">S121/S126</f>
        <v>2.851033499643621E-3</v>
      </c>
      <c r="AX121" s="126">
        <f t="shared" ref="AX121" si="761">T121/T126</f>
        <v>2.8918449971081549E-3</v>
      </c>
      <c r="AY121" s="127">
        <f t="shared" ref="AY121" si="762">U121/U126</f>
        <v>1.2381345439537762E-3</v>
      </c>
      <c r="AZ121" s="128">
        <f t="shared" ref="AZ121" si="763">V121/V126</f>
        <v>2.5775568443339777E-3</v>
      </c>
      <c r="BA121" s="129">
        <f t="shared" ref="BA121" si="764">W121/W126</f>
        <v>1.1810733003617038E-3</v>
      </c>
      <c r="BB121" s="126">
        <f t="shared" ref="BB121" si="765">X121/X126</f>
        <v>5.0396875393725589E-3</v>
      </c>
      <c r="BC121" s="127">
        <f t="shared" ref="BC121" si="766">Y121/Y126</f>
        <v>1.0681858643403952E-3</v>
      </c>
      <c r="BD121" s="128">
        <f t="shared" ref="BD121" si="767">Z121/Z126</f>
        <v>1.4157947442936566E-3</v>
      </c>
      <c r="BE121" s="126">
        <f t="shared" ref="BE121" si="768">AA121/AA126</f>
        <v>6.0424067089024794E-3</v>
      </c>
      <c r="BF121" s="132">
        <f t="shared" ref="BF121" si="769">AB121/AB126</f>
        <v>1.9354838709677419E-3</v>
      </c>
      <c r="BG121" s="133">
        <f t="shared" ref="BG121" si="770">AC121/AC126</f>
        <v>1.2036522839689531E-2</v>
      </c>
    </row>
    <row r="122" spans="1:59">
      <c r="A122" s="143" t="s">
        <v>38</v>
      </c>
      <c r="B122" s="200">
        <v>0</v>
      </c>
      <c r="C122" s="194">
        <v>5</v>
      </c>
      <c r="D122" s="195">
        <v>0</v>
      </c>
      <c r="E122" s="196">
        <v>3</v>
      </c>
      <c r="F122" s="193">
        <v>0</v>
      </c>
      <c r="G122" s="197">
        <v>0</v>
      </c>
      <c r="H122" s="195">
        <v>0</v>
      </c>
      <c r="I122" s="196">
        <v>0</v>
      </c>
      <c r="J122" s="193">
        <v>0</v>
      </c>
      <c r="K122" s="197">
        <v>0</v>
      </c>
      <c r="L122" s="195">
        <v>0</v>
      </c>
      <c r="M122" s="193">
        <v>0</v>
      </c>
      <c r="N122" s="198">
        <v>0</v>
      </c>
      <c r="O122" s="201">
        <v>0</v>
      </c>
      <c r="P122" s="193">
        <v>0</v>
      </c>
      <c r="Q122" s="197">
        <v>0</v>
      </c>
      <c r="R122" s="195">
        <v>0</v>
      </c>
      <c r="S122" s="196">
        <v>0</v>
      </c>
      <c r="T122" s="193">
        <v>0</v>
      </c>
      <c r="U122" s="197">
        <v>0</v>
      </c>
      <c r="V122" s="195">
        <v>0</v>
      </c>
      <c r="W122" s="196">
        <v>0</v>
      </c>
      <c r="X122" s="193">
        <v>0</v>
      </c>
      <c r="Y122" s="197">
        <v>0</v>
      </c>
      <c r="Z122" s="195">
        <v>0</v>
      </c>
      <c r="AA122" s="193">
        <v>0</v>
      </c>
      <c r="AB122" s="169">
        <f t="shared" si="338"/>
        <v>0</v>
      </c>
      <c r="AC122" s="170">
        <f t="shared" si="256"/>
        <v>8</v>
      </c>
      <c r="AE122" s="143" t="s">
        <v>38</v>
      </c>
      <c r="AF122" s="126">
        <f>B122/B126</f>
        <v>0</v>
      </c>
      <c r="AG122" s="127">
        <f t="shared" ref="AG122" si="771">C122/C126</f>
        <v>2.6104207998329333E-4</v>
      </c>
      <c r="AH122" s="128">
        <f t="shared" ref="AH122" si="772">D122/D126</f>
        <v>0</v>
      </c>
      <c r="AI122" s="129">
        <f t="shared" ref="AI122" si="773">E122/E126</f>
        <v>4.0888646585798008E-4</v>
      </c>
      <c r="AJ122" s="126">
        <f t="shared" ref="AJ122" si="774">F122/F126</f>
        <v>0</v>
      </c>
      <c r="AK122" s="127">
        <f t="shared" ref="AK122" si="775">G122/G126</f>
        <v>0</v>
      </c>
      <c r="AL122" s="128">
        <f t="shared" ref="AL122" si="776">H122/H126</f>
        <v>0</v>
      </c>
      <c r="AM122" s="129">
        <f t="shared" ref="AM122" si="777">I122/I126</f>
        <v>0</v>
      </c>
      <c r="AN122" s="126">
        <f t="shared" ref="AN122" si="778">J122/J126</f>
        <v>0</v>
      </c>
      <c r="AO122" s="127">
        <f t="shared" ref="AO122" si="779">K122/K126</f>
        <v>0</v>
      </c>
      <c r="AP122" s="128">
        <f t="shared" ref="AP122" si="780">L122/L126</f>
        <v>0</v>
      </c>
      <c r="AQ122" s="126">
        <f t="shared" ref="AQ122" si="781">M122/M126</f>
        <v>0</v>
      </c>
      <c r="AR122" s="130">
        <f t="shared" ref="AR122" si="782">N122/N126</f>
        <v>0</v>
      </c>
      <c r="AS122" s="131">
        <f t="shared" ref="AS122" si="783">O122/O126</f>
        <v>0</v>
      </c>
      <c r="AT122" s="126">
        <f t="shared" ref="AT122" si="784">P122/P126</f>
        <v>0</v>
      </c>
      <c r="AU122" s="127">
        <f t="shared" ref="AU122" si="785">Q122/Q126</f>
        <v>0</v>
      </c>
      <c r="AV122" s="128">
        <f t="shared" ref="AV122" si="786">R122/R126</f>
        <v>0</v>
      </c>
      <c r="AW122" s="129">
        <f t="shared" ref="AW122" si="787">S122/S126</f>
        <v>0</v>
      </c>
      <c r="AX122" s="126">
        <f t="shared" ref="AX122" si="788">T122/T126</f>
        <v>0</v>
      </c>
      <c r="AY122" s="127">
        <f t="shared" ref="AY122" si="789">U122/U126</f>
        <v>0</v>
      </c>
      <c r="AZ122" s="128">
        <f t="shared" ref="AZ122" si="790">V122/V126</f>
        <v>0</v>
      </c>
      <c r="BA122" s="129">
        <f t="shared" ref="BA122" si="791">W122/W126</f>
        <v>0</v>
      </c>
      <c r="BB122" s="126">
        <f t="shared" ref="BB122" si="792">X122/X126</f>
        <v>0</v>
      </c>
      <c r="BC122" s="127">
        <f t="shared" ref="BC122" si="793">Y122/Y126</f>
        <v>0</v>
      </c>
      <c r="BD122" s="128">
        <f t="shared" ref="BD122" si="794">Z122/Z126</f>
        <v>0</v>
      </c>
      <c r="BE122" s="126">
        <f t="shared" ref="BE122" si="795">AA122/AA126</f>
        <v>0</v>
      </c>
      <c r="BF122" s="132">
        <f t="shared" ref="BF122" si="796">AB122/AB126</f>
        <v>0</v>
      </c>
      <c r="BG122" s="133">
        <f t="shared" ref="BG122" si="797">AC122/AC126</f>
        <v>5.1658896307680385E-5</v>
      </c>
    </row>
    <row r="123" spans="1:59">
      <c r="A123" s="134" t="s">
        <v>39</v>
      </c>
      <c r="B123" s="58"/>
      <c r="C123" s="59"/>
      <c r="D123" s="136"/>
      <c r="E123" s="137"/>
      <c r="F123" s="135"/>
      <c r="G123" s="138"/>
      <c r="H123" s="136"/>
      <c r="I123" s="137"/>
      <c r="J123" s="135"/>
      <c r="K123" s="138"/>
      <c r="L123" s="136"/>
      <c r="M123" s="135"/>
      <c r="N123" s="139"/>
      <c r="O123" s="140"/>
      <c r="P123" s="135"/>
      <c r="Q123" s="138"/>
      <c r="R123" s="136"/>
      <c r="S123" s="137"/>
      <c r="T123" s="135"/>
      <c r="U123" s="138"/>
      <c r="V123" s="136"/>
      <c r="W123" s="137"/>
      <c r="X123" s="135"/>
      <c r="Y123" s="138"/>
      <c r="Z123" s="141"/>
      <c r="AA123" s="142"/>
      <c r="AB123" s="169"/>
      <c r="AC123" s="170">
        <f t="shared" si="256"/>
        <v>0</v>
      </c>
      <c r="AE123" s="134" t="s">
        <v>39</v>
      </c>
      <c r="AF123" s="126">
        <f>B123/B126</f>
        <v>0</v>
      </c>
      <c r="AG123" s="127">
        <f t="shared" ref="AG123" si="798">C123/C126</f>
        <v>0</v>
      </c>
      <c r="AH123" s="128">
        <f t="shared" ref="AH123" si="799">D123/D126</f>
        <v>0</v>
      </c>
      <c r="AI123" s="129">
        <f t="shared" ref="AI123" si="800">E123/E126</f>
        <v>0</v>
      </c>
      <c r="AJ123" s="126">
        <f t="shared" ref="AJ123" si="801">F123/F126</f>
        <v>0</v>
      </c>
      <c r="AK123" s="127">
        <f t="shared" ref="AK123" si="802">G123/G126</f>
        <v>0</v>
      </c>
      <c r="AL123" s="128">
        <f t="shared" ref="AL123" si="803">H123/H126</f>
        <v>0</v>
      </c>
      <c r="AM123" s="129">
        <f t="shared" ref="AM123" si="804">I123/I126</f>
        <v>0</v>
      </c>
      <c r="AN123" s="126">
        <f t="shared" ref="AN123" si="805">J123/J126</f>
        <v>0</v>
      </c>
      <c r="AO123" s="127">
        <f t="shared" ref="AO123" si="806">K123/K126</f>
        <v>0</v>
      </c>
      <c r="AP123" s="128">
        <f t="shared" ref="AP123" si="807">L123/L126</f>
        <v>0</v>
      </c>
      <c r="AQ123" s="126">
        <f t="shared" ref="AQ123" si="808">M123/M126</f>
        <v>0</v>
      </c>
      <c r="AR123" s="130">
        <f t="shared" ref="AR123" si="809">N123/N126</f>
        <v>0</v>
      </c>
      <c r="AS123" s="131">
        <f t="shared" ref="AS123" si="810">O123/O126</f>
        <v>0</v>
      </c>
      <c r="AT123" s="126">
        <f t="shared" ref="AT123" si="811">P123/P126</f>
        <v>0</v>
      </c>
      <c r="AU123" s="127">
        <f t="shared" ref="AU123" si="812">Q123/Q126</f>
        <v>0</v>
      </c>
      <c r="AV123" s="128">
        <f t="shared" ref="AV123" si="813">R123/R126</f>
        <v>0</v>
      </c>
      <c r="AW123" s="129">
        <f t="shared" ref="AW123" si="814">S123/S126</f>
        <v>0</v>
      </c>
      <c r="AX123" s="126">
        <f t="shared" ref="AX123" si="815">T123/T126</f>
        <v>0</v>
      </c>
      <c r="AY123" s="127">
        <f t="shared" ref="AY123" si="816">U123/U126</f>
        <v>0</v>
      </c>
      <c r="AZ123" s="128">
        <f t="shared" ref="AZ123" si="817">V123/V126</f>
        <v>0</v>
      </c>
      <c r="BA123" s="129">
        <f t="shared" ref="BA123" si="818">W123/W126</f>
        <v>0</v>
      </c>
      <c r="BB123" s="126">
        <f t="shared" ref="BB123" si="819">X123/X126</f>
        <v>0</v>
      </c>
      <c r="BC123" s="127">
        <f t="shared" ref="BC123" si="820">Y123/Y126</f>
        <v>0</v>
      </c>
      <c r="BD123" s="128">
        <f t="shared" ref="BD123" si="821">Z123/Z126</f>
        <v>0</v>
      </c>
      <c r="BE123" s="126">
        <f t="shared" ref="BE123" si="822">AA123/AA126</f>
        <v>0</v>
      </c>
      <c r="BF123" s="132">
        <f t="shared" ref="BF123" si="823">AB123/AB126</f>
        <v>0</v>
      </c>
      <c r="BG123" s="133">
        <f t="shared" ref="BG123" si="824">AC123/AC126</f>
        <v>0</v>
      </c>
    </row>
    <row r="124" spans="1:59">
      <c r="A124" s="143" t="s">
        <v>40</v>
      </c>
      <c r="B124" s="56"/>
      <c r="C124" s="57"/>
      <c r="D124" s="149"/>
      <c r="E124" s="146"/>
      <c r="F124" s="147"/>
      <c r="G124" s="148"/>
      <c r="H124" s="149"/>
      <c r="I124" s="146"/>
      <c r="J124" s="147"/>
      <c r="K124" s="148"/>
      <c r="L124" s="149"/>
      <c r="M124" s="147"/>
      <c r="N124" s="151"/>
      <c r="O124" s="150"/>
      <c r="P124" s="147"/>
      <c r="Q124" s="148"/>
      <c r="R124" s="149"/>
      <c r="S124" s="146"/>
      <c r="T124" s="147"/>
      <c r="U124" s="148"/>
      <c r="V124" s="149"/>
      <c r="W124" s="146"/>
      <c r="X124" s="147"/>
      <c r="Y124" s="148"/>
      <c r="Z124" s="145"/>
      <c r="AA124" s="144"/>
      <c r="AB124" s="169"/>
      <c r="AC124" s="170"/>
      <c r="AE124" s="143" t="s">
        <v>40</v>
      </c>
      <c r="AF124" s="126">
        <f>B124/B126</f>
        <v>0</v>
      </c>
      <c r="AG124" s="127">
        <f t="shared" ref="AG124" si="825">C124/C126</f>
        <v>0</v>
      </c>
      <c r="AH124" s="128">
        <f t="shared" ref="AH124" si="826">D124/D126</f>
        <v>0</v>
      </c>
      <c r="AI124" s="129">
        <f t="shared" ref="AI124" si="827">E124/E126</f>
        <v>0</v>
      </c>
      <c r="AJ124" s="126">
        <f t="shared" ref="AJ124" si="828">F124/F126</f>
        <v>0</v>
      </c>
      <c r="AK124" s="127">
        <f t="shared" ref="AK124" si="829">G124/G126</f>
        <v>0</v>
      </c>
      <c r="AL124" s="128">
        <f t="shared" ref="AL124" si="830">H124/H126</f>
        <v>0</v>
      </c>
      <c r="AM124" s="129">
        <f t="shared" ref="AM124" si="831">I124/I126</f>
        <v>0</v>
      </c>
      <c r="AN124" s="126">
        <f t="shared" ref="AN124" si="832">J124/J126</f>
        <v>0</v>
      </c>
      <c r="AO124" s="127">
        <f t="shared" ref="AO124" si="833">K124/K126</f>
        <v>0</v>
      </c>
      <c r="AP124" s="128">
        <f t="shared" ref="AP124" si="834">L124/L126</f>
        <v>0</v>
      </c>
      <c r="AQ124" s="126">
        <f t="shared" ref="AQ124" si="835">M124/M126</f>
        <v>0</v>
      </c>
      <c r="AR124" s="130">
        <f t="shared" ref="AR124" si="836">N124/N126</f>
        <v>0</v>
      </c>
      <c r="AS124" s="131">
        <f t="shared" ref="AS124" si="837">O124/O126</f>
        <v>0</v>
      </c>
      <c r="AT124" s="126">
        <f t="shared" ref="AT124" si="838">P124/P126</f>
        <v>0</v>
      </c>
      <c r="AU124" s="127">
        <f t="shared" ref="AU124" si="839">Q124/Q126</f>
        <v>0</v>
      </c>
      <c r="AV124" s="128">
        <f t="shared" ref="AV124" si="840">R124/R126</f>
        <v>0</v>
      </c>
      <c r="AW124" s="129">
        <f t="shared" ref="AW124" si="841">S124/S126</f>
        <v>0</v>
      </c>
      <c r="AX124" s="126">
        <f t="shared" ref="AX124" si="842">T124/T126</f>
        <v>0</v>
      </c>
      <c r="AY124" s="127">
        <f t="shared" ref="AY124" si="843">U124/U126</f>
        <v>0</v>
      </c>
      <c r="AZ124" s="128">
        <f t="shared" ref="AZ124" si="844">V124/V126</f>
        <v>0</v>
      </c>
      <c r="BA124" s="129">
        <f t="shared" ref="BA124" si="845">W124/W126</f>
        <v>0</v>
      </c>
      <c r="BB124" s="126">
        <f t="shared" ref="BB124" si="846">X124/X126</f>
        <v>0</v>
      </c>
      <c r="BC124" s="127">
        <f t="shared" ref="BC124" si="847">Y124/Y126</f>
        <v>0</v>
      </c>
      <c r="BD124" s="128">
        <f t="shared" ref="BD124" si="848">Z124/Z126</f>
        <v>0</v>
      </c>
      <c r="BE124" s="126">
        <f t="shared" ref="BE124" si="849">AA124/AA126</f>
        <v>0</v>
      </c>
      <c r="BF124" s="132">
        <f t="shared" ref="BF124" si="850">AB124/AB126</f>
        <v>0</v>
      </c>
      <c r="BG124" s="133">
        <f t="shared" ref="BG124" si="851">AC124/AC126</f>
        <v>0</v>
      </c>
    </row>
    <row r="125" spans="1:59" ht="14.1" thickBot="1">
      <c r="A125" s="134" t="s">
        <v>41</v>
      </c>
      <c r="B125" s="58"/>
      <c r="C125" s="59"/>
      <c r="D125" s="136"/>
      <c r="E125" s="137"/>
      <c r="F125" s="135"/>
      <c r="G125" s="138"/>
      <c r="H125" s="136"/>
      <c r="I125" s="137"/>
      <c r="J125" s="135"/>
      <c r="K125" s="138"/>
      <c r="L125" s="136"/>
      <c r="M125" s="135"/>
      <c r="N125" s="139"/>
      <c r="O125" s="140"/>
      <c r="P125" s="135"/>
      <c r="Q125" s="138"/>
      <c r="R125" s="136"/>
      <c r="S125" s="137"/>
      <c r="T125" s="135"/>
      <c r="U125" s="138"/>
      <c r="V125" s="136"/>
      <c r="W125" s="137"/>
      <c r="X125" s="135"/>
      <c r="Y125" s="138"/>
      <c r="Z125" s="141"/>
      <c r="AA125" s="142"/>
      <c r="AB125" s="169"/>
      <c r="AC125" s="170"/>
      <c r="AE125" s="134" t="s">
        <v>41</v>
      </c>
      <c r="AF125" s="126">
        <f>B125/B126</f>
        <v>0</v>
      </c>
      <c r="AG125" s="127">
        <f t="shared" ref="AG125" si="852">C125/C126</f>
        <v>0</v>
      </c>
      <c r="AH125" s="128">
        <f t="shared" ref="AH125" si="853">D125/D126</f>
        <v>0</v>
      </c>
      <c r="AI125" s="129">
        <f t="shared" ref="AI125" si="854">E125/E126</f>
        <v>0</v>
      </c>
      <c r="AJ125" s="126">
        <f t="shared" ref="AJ125" si="855">F125/F126</f>
        <v>0</v>
      </c>
      <c r="AK125" s="127">
        <f t="shared" ref="AK125" si="856">G125/G126</f>
        <v>0</v>
      </c>
      <c r="AL125" s="128">
        <f t="shared" ref="AL125" si="857">H125/H126</f>
        <v>0</v>
      </c>
      <c r="AM125" s="129">
        <f t="shared" ref="AM125" si="858">I125/I126</f>
        <v>0</v>
      </c>
      <c r="AN125" s="126">
        <f t="shared" ref="AN125" si="859">J125/J126</f>
        <v>0</v>
      </c>
      <c r="AO125" s="127">
        <f t="shared" ref="AO125" si="860">K125/K126</f>
        <v>0</v>
      </c>
      <c r="AP125" s="128">
        <f t="shared" ref="AP125" si="861">L125/L126</f>
        <v>0</v>
      </c>
      <c r="AQ125" s="126">
        <f t="shared" ref="AQ125" si="862">M125/M126</f>
        <v>0</v>
      </c>
      <c r="AR125" s="130">
        <f t="shared" ref="AR125" si="863">N125/N126</f>
        <v>0</v>
      </c>
      <c r="AS125" s="131">
        <f t="shared" ref="AS125" si="864">O125/O126</f>
        <v>0</v>
      </c>
      <c r="AT125" s="126">
        <f t="shared" ref="AT125" si="865">P125/P126</f>
        <v>0</v>
      </c>
      <c r="AU125" s="127">
        <f t="shared" ref="AU125" si="866">Q125/Q126</f>
        <v>0</v>
      </c>
      <c r="AV125" s="128">
        <f t="shared" ref="AV125" si="867">R125/R126</f>
        <v>0</v>
      </c>
      <c r="AW125" s="129">
        <f t="shared" ref="AW125" si="868">S125/S126</f>
        <v>0</v>
      </c>
      <c r="AX125" s="126">
        <f t="shared" ref="AX125" si="869">T125/T126</f>
        <v>0</v>
      </c>
      <c r="AY125" s="127">
        <f t="shared" ref="AY125" si="870">U125/U126</f>
        <v>0</v>
      </c>
      <c r="AZ125" s="128">
        <f t="shared" ref="AZ125" si="871">V125/V126</f>
        <v>0</v>
      </c>
      <c r="BA125" s="129">
        <f t="shared" ref="BA125" si="872">W125/W126</f>
        <v>0</v>
      </c>
      <c r="BB125" s="126">
        <f t="shared" ref="BB125" si="873">X125/X126</f>
        <v>0</v>
      </c>
      <c r="BC125" s="127">
        <f t="shared" ref="BC125" si="874">Y125/Y126</f>
        <v>0</v>
      </c>
      <c r="BD125" s="128">
        <f t="shared" ref="BD125" si="875">Z125/Z126</f>
        <v>0</v>
      </c>
      <c r="BE125" s="126">
        <f t="shared" ref="BE125" si="876">AA125/AA126</f>
        <v>0</v>
      </c>
      <c r="BF125" s="132">
        <f t="shared" ref="BF125" si="877">AB125/AB126</f>
        <v>0</v>
      </c>
      <c r="BG125" s="133">
        <f t="shared" ref="BG125" si="878">AC125/AC126</f>
        <v>0</v>
      </c>
    </row>
    <row r="126" spans="1:59" ht="15" thickTop="1" thickBot="1">
      <c r="A126" s="241" t="s">
        <v>42</v>
      </c>
      <c r="B126" s="18">
        <f t="shared" ref="B126" si="879">SUM(B103:B125)</f>
        <v>30224</v>
      </c>
      <c r="C126" s="19">
        <f t="shared" ref="C126" si="880">SUM(C103:C125)</f>
        <v>19154</v>
      </c>
      <c r="D126" s="18">
        <f t="shared" ref="D126" si="881">SUM(D103:D125)</f>
        <v>9114</v>
      </c>
      <c r="E126" s="19">
        <f t="shared" ref="E126" si="882">SUM(E103:E125)</f>
        <v>7337</v>
      </c>
      <c r="F126" s="18">
        <f t="shared" ref="F126" si="883">SUM(F103:F125)</f>
        <v>3899</v>
      </c>
      <c r="G126" s="19">
        <f t="shared" ref="G126" si="884">SUM(G103:G125)</f>
        <v>3106</v>
      </c>
      <c r="H126" s="18">
        <f t="shared" ref="H126" si="885">SUM(H103:H125)</f>
        <v>21359</v>
      </c>
      <c r="I126" s="19">
        <f t="shared" ref="I126" si="886">SUM(I103:I125)</f>
        <v>23630</v>
      </c>
      <c r="J126" s="18">
        <f t="shared" ref="J126" si="887">SUM(J103:J125)</f>
        <v>1998</v>
      </c>
      <c r="K126" s="19">
        <f t="shared" ref="K126" si="888">SUM(K103:K125)</f>
        <v>2769</v>
      </c>
      <c r="L126" s="18">
        <f t="shared" ref="L126" si="889">SUM(L103:L125)</f>
        <v>3308</v>
      </c>
      <c r="M126" s="19">
        <f t="shared" ref="M126" si="890">SUM(M103:M125)</f>
        <v>7908</v>
      </c>
      <c r="N126" s="18">
        <f t="shared" ref="N126" si="891">SUM(N103:N125)</f>
        <v>13458</v>
      </c>
      <c r="O126" s="19">
        <f t="shared" ref="O126" si="892">SUM(O103:O125)</f>
        <v>17226</v>
      </c>
      <c r="P126" s="18">
        <f t="shared" ref="P126" si="893">SUM(P103:P125)</f>
        <v>8140</v>
      </c>
      <c r="Q126" s="19">
        <f t="shared" ref="Q126" si="894">SUM(Q103:Q125)</f>
        <v>9405</v>
      </c>
      <c r="R126" s="18">
        <f t="shared" ref="R126" si="895">SUM(R103:R125)</f>
        <v>14012</v>
      </c>
      <c r="S126" s="19">
        <f t="shared" ref="S126" si="896">SUM(S103:S125)</f>
        <v>15433</v>
      </c>
      <c r="T126" s="18">
        <f t="shared" ref="T126" si="897">SUM(T103:T125)</f>
        <v>1729</v>
      </c>
      <c r="U126" s="19">
        <f t="shared" ref="U126" si="898">SUM(U103:U125)</f>
        <v>2423</v>
      </c>
      <c r="V126" s="18">
        <f t="shared" ref="V126" si="899">SUM(V103:V125)</f>
        <v>10863</v>
      </c>
      <c r="W126" s="19">
        <f t="shared" ref="W126" si="900">SUM(W103:W125)</f>
        <v>13547</v>
      </c>
      <c r="X126" s="18">
        <f t="shared" ref="X126" si="901">SUM(X103:X125)</f>
        <v>7937</v>
      </c>
      <c r="Y126" s="19">
        <f t="shared" ref="Y126" si="902">SUM(Y103:Y125)</f>
        <v>5617</v>
      </c>
      <c r="Z126" s="18">
        <f t="shared" ref="Z126" si="903">SUM(Z103:Z125)</f>
        <v>28959</v>
      </c>
      <c r="AA126" s="19">
        <f t="shared" ref="AA126" si="904">SUM(AA103:AA125)</f>
        <v>27307</v>
      </c>
      <c r="AB126" s="171">
        <f t="shared" ref="AB126:AC126" si="905">SUM(AB102:AB125)</f>
        <v>155000</v>
      </c>
      <c r="AC126" s="172">
        <f t="shared" si="905"/>
        <v>154862</v>
      </c>
      <c r="AE126" s="241" t="s">
        <v>42</v>
      </c>
      <c r="AF126" s="152">
        <f>SUM(AF102:AF125)</f>
        <v>1</v>
      </c>
      <c r="AG126" s="153">
        <f t="shared" ref="AG126:BG126" si="906">SUM(AG102:AG125)</f>
        <v>1</v>
      </c>
      <c r="AH126" s="152">
        <f t="shared" si="906"/>
        <v>1</v>
      </c>
      <c r="AI126" s="153">
        <f t="shared" si="906"/>
        <v>0.99999999999999978</v>
      </c>
      <c r="AJ126" s="152">
        <f t="shared" si="906"/>
        <v>1</v>
      </c>
      <c r="AK126" s="153">
        <f t="shared" si="906"/>
        <v>1</v>
      </c>
      <c r="AL126" s="152">
        <f t="shared" si="906"/>
        <v>0.99999999999999989</v>
      </c>
      <c r="AM126" s="153">
        <f t="shared" si="906"/>
        <v>0.99999999999999989</v>
      </c>
      <c r="AN126" s="152">
        <f t="shared" si="906"/>
        <v>1</v>
      </c>
      <c r="AO126" s="153">
        <f t="shared" si="906"/>
        <v>1</v>
      </c>
      <c r="AP126" s="152">
        <f t="shared" si="906"/>
        <v>1</v>
      </c>
      <c r="AQ126" s="153">
        <f t="shared" si="906"/>
        <v>1</v>
      </c>
      <c r="AR126" s="152">
        <f t="shared" si="906"/>
        <v>1.0000000000000002</v>
      </c>
      <c r="AS126" s="153">
        <f t="shared" si="906"/>
        <v>1.0000000000000002</v>
      </c>
      <c r="AT126" s="152">
        <f t="shared" si="906"/>
        <v>0.99999999999999989</v>
      </c>
      <c r="AU126" s="153">
        <f t="shared" si="906"/>
        <v>1.0000000000000002</v>
      </c>
      <c r="AV126" s="152">
        <f t="shared" si="906"/>
        <v>0.99999999999999989</v>
      </c>
      <c r="AW126" s="153">
        <f t="shared" si="906"/>
        <v>0.99999999999999978</v>
      </c>
      <c r="AX126" s="152">
        <f t="shared" si="906"/>
        <v>1.0000000000000002</v>
      </c>
      <c r="AY126" s="153">
        <f t="shared" si="906"/>
        <v>1</v>
      </c>
      <c r="AZ126" s="152">
        <f t="shared" si="906"/>
        <v>1</v>
      </c>
      <c r="BA126" s="153">
        <f t="shared" si="906"/>
        <v>0.99999999999999978</v>
      </c>
      <c r="BB126" s="152">
        <f t="shared" si="906"/>
        <v>0.99999999999999989</v>
      </c>
      <c r="BC126" s="153">
        <f t="shared" si="906"/>
        <v>1</v>
      </c>
      <c r="BD126" s="152">
        <f t="shared" si="906"/>
        <v>1</v>
      </c>
      <c r="BE126" s="153">
        <f t="shared" si="906"/>
        <v>0.99999999999999978</v>
      </c>
      <c r="BF126" s="152">
        <f t="shared" si="906"/>
        <v>0.99999999999999989</v>
      </c>
      <c r="BG126" s="153">
        <f t="shared" si="906"/>
        <v>0.99999999999999989</v>
      </c>
    </row>
    <row r="127" spans="1:59" ht="14.1" thickTop="1">
      <c r="A127" s="184"/>
    </row>
    <row r="129" spans="1:59">
      <c r="A129" s="252">
        <f>+A98+1</f>
        <v>43682</v>
      </c>
      <c r="B129" s="252"/>
      <c r="C129" s="252"/>
      <c r="D129" s="252"/>
      <c r="AE129" s="249">
        <f>+AE98+1</f>
        <v>43682</v>
      </c>
      <c r="AF129" s="249"/>
      <c r="AG129" s="249"/>
      <c r="AH129" s="249"/>
    </row>
    <row r="130" spans="1:59" ht="14.1" thickBot="1"/>
    <row r="131" spans="1:59" ht="15" thickTop="1" thickBot="1">
      <c r="A131" s="247" t="s">
        <v>1</v>
      </c>
      <c r="B131" s="243" t="s">
        <v>2</v>
      </c>
      <c r="C131" s="244"/>
      <c r="D131" s="243" t="s">
        <v>3</v>
      </c>
      <c r="E131" s="244"/>
      <c r="F131" s="243" t="s">
        <v>4</v>
      </c>
      <c r="G131" s="244"/>
      <c r="H131" s="243" t="s">
        <v>5</v>
      </c>
      <c r="I131" s="244"/>
      <c r="J131" s="243" t="s">
        <v>6</v>
      </c>
      <c r="K131" s="244"/>
      <c r="L131" s="243" t="s">
        <v>7</v>
      </c>
      <c r="M131" s="244"/>
      <c r="N131" s="243" t="s">
        <v>8</v>
      </c>
      <c r="O131" s="244"/>
      <c r="P131" s="243" t="s">
        <v>9</v>
      </c>
      <c r="Q131" s="244"/>
      <c r="R131" s="243" t="s">
        <v>10</v>
      </c>
      <c r="S131" s="244"/>
      <c r="T131" s="243" t="s">
        <v>11</v>
      </c>
      <c r="U131" s="244"/>
      <c r="V131" s="243" t="s">
        <v>12</v>
      </c>
      <c r="W131" s="244"/>
      <c r="X131" s="243" t="s">
        <v>13</v>
      </c>
      <c r="Y131" s="244"/>
      <c r="Z131" s="245" t="s">
        <v>14</v>
      </c>
      <c r="AA131" s="246"/>
      <c r="AB131" s="250" t="s">
        <v>15</v>
      </c>
      <c r="AC131" s="251"/>
      <c r="AE131" s="247" t="s">
        <v>1</v>
      </c>
      <c r="AF131" s="243" t="s">
        <v>2</v>
      </c>
      <c r="AG131" s="244"/>
      <c r="AH131" s="243" t="s">
        <v>3</v>
      </c>
      <c r="AI131" s="244"/>
      <c r="AJ131" s="243" t="s">
        <v>4</v>
      </c>
      <c r="AK131" s="244"/>
      <c r="AL131" s="243" t="s">
        <v>5</v>
      </c>
      <c r="AM131" s="244"/>
      <c r="AN131" s="243" t="s">
        <v>6</v>
      </c>
      <c r="AO131" s="244"/>
      <c r="AP131" s="243" t="s">
        <v>7</v>
      </c>
      <c r="AQ131" s="244"/>
      <c r="AR131" s="243" t="s">
        <v>8</v>
      </c>
      <c r="AS131" s="244"/>
      <c r="AT131" s="243" t="s">
        <v>9</v>
      </c>
      <c r="AU131" s="244"/>
      <c r="AV131" s="243" t="s">
        <v>10</v>
      </c>
      <c r="AW131" s="244"/>
      <c r="AX131" s="243" t="s">
        <v>11</v>
      </c>
      <c r="AY131" s="244"/>
      <c r="AZ131" s="243" t="s">
        <v>12</v>
      </c>
      <c r="BA131" s="244"/>
      <c r="BB131" s="243" t="s">
        <v>13</v>
      </c>
      <c r="BC131" s="244"/>
      <c r="BD131" s="245" t="s">
        <v>14</v>
      </c>
      <c r="BE131" s="246"/>
      <c r="BF131" s="243" t="s">
        <v>15</v>
      </c>
      <c r="BG131" s="244"/>
    </row>
    <row r="132" spans="1:59" ht="15" thickTop="1" thickBot="1">
      <c r="A132" s="248"/>
      <c r="B132" s="113" t="s">
        <v>16</v>
      </c>
      <c r="C132" s="114" t="s">
        <v>17</v>
      </c>
      <c r="D132" s="115" t="s">
        <v>16</v>
      </c>
      <c r="E132" s="116" t="s">
        <v>17</v>
      </c>
      <c r="F132" s="113" t="s">
        <v>16</v>
      </c>
      <c r="G132" s="114" t="s">
        <v>17</v>
      </c>
      <c r="H132" s="115" t="s">
        <v>16</v>
      </c>
      <c r="I132" s="116" t="s">
        <v>17</v>
      </c>
      <c r="J132" s="113" t="s">
        <v>16</v>
      </c>
      <c r="K132" s="114" t="s">
        <v>17</v>
      </c>
      <c r="L132" s="115" t="s">
        <v>16</v>
      </c>
      <c r="M132" s="113" t="s">
        <v>17</v>
      </c>
      <c r="N132" s="117" t="s">
        <v>16</v>
      </c>
      <c r="O132" s="118" t="s">
        <v>17</v>
      </c>
      <c r="P132" s="113" t="s">
        <v>16</v>
      </c>
      <c r="Q132" s="114" t="s">
        <v>17</v>
      </c>
      <c r="R132" s="115" t="s">
        <v>16</v>
      </c>
      <c r="S132" s="116" t="s">
        <v>17</v>
      </c>
      <c r="T132" s="113" t="s">
        <v>16</v>
      </c>
      <c r="U132" s="114" t="s">
        <v>17</v>
      </c>
      <c r="V132" s="115" t="s">
        <v>16</v>
      </c>
      <c r="W132" s="116" t="s">
        <v>17</v>
      </c>
      <c r="X132" s="113" t="s">
        <v>16</v>
      </c>
      <c r="Y132" s="114" t="s">
        <v>17</v>
      </c>
      <c r="Z132" s="26" t="s">
        <v>16</v>
      </c>
      <c r="AA132" s="119" t="s">
        <v>17</v>
      </c>
      <c r="AB132" s="173" t="s">
        <v>16</v>
      </c>
      <c r="AC132" s="174" t="s">
        <v>17</v>
      </c>
      <c r="AE132" s="248"/>
      <c r="AF132" s="113" t="s">
        <v>16</v>
      </c>
      <c r="AG132" s="114" t="s">
        <v>17</v>
      </c>
      <c r="AH132" s="115" t="s">
        <v>16</v>
      </c>
      <c r="AI132" s="116" t="s">
        <v>17</v>
      </c>
      <c r="AJ132" s="113" t="s">
        <v>16</v>
      </c>
      <c r="AK132" s="114" t="s">
        <v>17</v>
      </c>
      <c r="AL132" s="115" t="s">
        <v>16</v>
      </c>
      <c r="AM132" s="116" t="s">
        <v>17</v>
      </c>
      <c r="AN132" s="113" t="s">
        <v>16</v>
      </c>
      <c r="AO132" s="114" t="s">
        <v>17</v>
      </c>
      <c r="AP132" s="115" t="s">
        <v>16</v>
      </c>
      <c r="AQ132" s="113" t="s">
        <v>17</v>
      </c>
      <c r="AR132" s="117" t="s">
        <v>16</v>
      </c>
      <c r="AS132" s="118" t="s">
        <v>17</v>
      </c>
      <c r="AT132" s="113" t="s">
        <v>16</v>
      </c>
      <c r="AU132" s="114" t="s">
        <v>17</v>
      </c>
      <c r="AV132" s="115" t="s">
        <v>16</v>
      </c>
      <c r="AW132" s="116" t="s">
        <v>17</v>
      </c>
      <c r="AX132" s="113" t="s">
        <v>16</v>
      </c>
      <c r="AY132" s="114" t="s">
        <v>17</v>
      </c>
      <c r="AZ132" s="115" t="s">
        <v>16</v>
      </c>
      <c r="BA132" s="116" t="s">
        <v>17</v>
      </c>
      <c r="BB132" s="113" t="s">
        <v>16</v>
      </c>
      <c r="BC132" s="114" t="s">
        <v>17</v>
      </c>
      <c r="BD132" s="26" t="s">
        <v>16</v>
      </c>
      <c r="BE132" s="119" t="s">
        <v>17</v>
      </c>
      <c r="BF132" s="117" t="s">
        <v>16</v>
      </c>
      <c r="BG132" s="118" t="s">
        <v>17</v>
      </c>
    </row>
    <row r="133" spans="1:59" ht="14.1" thickTop="1">
      <c r="A133" s="122" t="s">
        <v>18</v>
      </c>
      <c r="B133" s="123"/>
      <c r="C133" s="183"/>
      <c r="D133" s="124"/>
      <c r="E133" s="177"/>
      <c r="F133" s="123"/>
      <c r="G133" s="125"/>
      <c r="H133" s="124"/>
      <c r="I133" s="177"/>
      <c r="J133" s="123"/>
      <c r="K133" s="125"/>
      <c r="L133" s="124"/>
      <c r="M133" s="123"/>
      <c r="N133" s="176"/>
      <c r="O133" s="178"/>
      <c r="P133" s="123"/>
      <c r="Q133" s="125"/>
      <c r="R133" s="124"/>
      <c r="S133" s="177"/>
      <c r="T133" s="123"/>
      <c r="U133" s="125"/>
      <c r="V133" s="124"/>
      <c r="W133" s="177"/>
      <c r="X133" s="123"/>
      <c r="Y133" s="125"/>
      <c r="Z133" s="181"/>
      <c r="AA133" s="182"/>
      <c r="AB133" s="167">
        <f>B133+D133+F133+H133+J133+L133+N133+P133+R133+T133+V133+X133+Z133</f>
        <v>0</v>
      </c>
      <c r="AC133" s="168">
        <f>C133+E133+G133+I133+K133+M133+O133+Q133+S133+U133+W133+Y133+AA133</f>
        <v>0</v>
      </c>
      <c r="AE133" s="122" t="s">
        <v>18</v>
      </c>
      <c r="AF133" s="126">
        <f>B133/B157</f>
        <v>0</v>
      </c>
      <c r="AG133" s="127">
        <f t="shared" ref="AG133" si="907">C133/C157</f>
        <v>0</v>
      </c>
      <c r="AH133" s="128">
        <f t="shared" ref="AH133" si="908">D133/D157</f>
        <v>0</v>
      </c>
      <c r="AI133" s="129">
        <f t="shared" ref="AI133" si="909">E133/E157</f>
        <v>0</v>
      </c>
      <c r="AJ133" s="126">
        <f t="shared" ref="AJ133" si="910">F133/F157</f>
        <v>0</v>
      </c>
      <c r="AK133" s="127">
        <f t="shared" ref="AK133" si="911">G133/G157</f>
        <v>0</v>
      </c>
      <c r="AL133" s="128">
        <f t="shared" ref="AL133" si="912">H133/H157</f>
        <v>0</v>
      </c>
      <c r="AM133" s="129">
        <f t="shared" ref="AM133" si="913">I133/I157</f>
        <v>0</v>
      </c>
      <c r="AN133" s="126">
        <f t="shared" ref="AN133" si="914">J133/J157</f>
        <v>0</v>
      </c>
      <c r="AO133" s="127">
        <f t="shared" ref="AO133" si="915">K133/K157</f>
        <v>0</v>
      </c>
      <c r="AP133" s="128">
        <f t="shared" ref="AP133" si="916">L133/L157</f>
        <v>0</v>
      </c>
      <c r="AQ133" s="126">
        <f t="shared" ref="AQ133" si="917">M133/M157</f>
        <v>0</v>
      </c>
      <c r="AR133" s="130">
        <f t="shared" ref="AR133" si="918">N133/N157</f>
        <v>0</v>
      </c>
      <c r="AS133" s="131">
        <f t="shared" ref="AS133" si="919">O133/O157</f>
        <v>0</v>
      </c>
      <c r="AT133" s="126">
        <f t="shared" ref="AT133" si="920">P133/P157</f>
        <v>0</v>
      </c>
      <c r="AU133" s="127">
        <f t="shared" ref="AU133" si="921">Q133/Q157</f>
        <v>0</v>
      </c>
      <c r="AV133" s="128">
        <f t="shared" ref="AV133" si="922">R133/R157</f>
        <v>0</v>
      </c>
      <c r="AW133" s="129">
        <f t="shared" ref="AW133" si="923">S133/S157</f>
        <v>0</v>
      </c>
      <c r="AX133" s="126">
        <f t="shared" ref="AX133" si="924">T133/T157</f>
        <v>0</v>
      </c>
      <c r="AY133" s="127">
        <f t="shared" ref="AY133" si="925">U133/U157</f>
        <v>0</v>
      </c>
      <c r="AZ133" s="128">
        <f t="shared" ref="AZ133" si="926">V133/V157</f>
        <v>0</v>
      </c>
      <c r="BA133" s="129">
        <f t="shared" ref="BA133" si="927">W133/W157</f>
        <v>0</v>
      </c>
      <c r="BB133" s="126">
        <f t="shared" ref="BB133" si="928">X133/X157</f>
        <v>0</v>
      </c>
      <c r="BC133" s="127">
        <f t="shared" ref="BC133" si="929">Y133/Y157</f>
        <v>0</v>
      </c>
      <c r="BD133" s="128">
        <f t="shared" ref="BD133" si="930">Z133/Z157</f>
        <v>0</v>
      </c>
      <c r="BE133" s="126">
        <f t="shared" ref="BE133" si="931">AA133/AA157</f>
        <v>0</v>
      </c>
      <c r="BF133" s="132">
        <f t="shared" ref="BF133" si="932">AB133/AB157</f>
        <v>0</v>
      </c>
      <c r="BG133" s="133">
        <f t="shared" ref="BG133" si="933">AC133/AC157</f>
        <v>0</v>
      </c>
    </row>
    <row r="134" spans="1:59">
      <c r="A134" s="134" t="s">
        <v>19</v>
      </c>
      <c r="B134" s="186">
        <v>756</v>
      </c>
      <c r="C134" s="187">
        <v>0</v>
      </c>
      <c r="D134" s="188">
        <v>166</v>
      </c>
      <c r="E134" s="189">
        <v>0</v>
      </c>
      <c r="F134" s="186">
        <v>58</v>
      </c>
      <c r="G134" s="190">
        <v>0</v>
      </c>
      <c r="H134" s="188">
        <v>287</v>
      </c>
      <c r="I134" s="189">
        <v>10</v>
      </c>
      <c r="J134" s="186">
        <v>3</v>
      </c>
      <c r="K134" s="190">
        <v>5</v>
      </c>
      <c r="L134" s="188">
        <v>3</v>
      </c>
      <c r="M134" s="186">
        <v>0</v>
      </c>
      <c r="N134" s="191">
        <v>38</v>
      </c>
      <c r="O134" s="192">
        <v>0</v>
      </c>
      <c r="P134" s="186">
        <v>8</v>
      </c>
      <c r="Q134" s="190">
        <v>0</v>
      </c>
      <c r="R134" s="188">
        <v>0</v>
      </c>
      <c r="S134" s="189">
        <v>0</v>
      </c>
      <c r="T134" s="186">
        <v>0</v>
      </c>
      <c r="U134" s="190">
        <v>0</v>
      </c>
      <c r="V134" s="188">
        <v>0</v>
      </c>
      <c r="W134" s="189">
        <v>0</v>
      </c>
      <c r="X134" s="186">
        <v>0</v>
      </c>
      <c r="Y134" s="190">
        <v>0</v>
      </c>
      <c r="Z134" s="188">
        <v>0</v>
      </c>
      <c r="AA134" s="186">
        <v>0</v>
      </c>
      <c r="AB134" s="169">
        <f t="shared" ref="AB134:AB135" si="934">B134+D134+F134+H134+J134+L134+N134+P134+R134+T134+V134+X134+Z134</f>
        <v>1319</v>
      </c>
      <c r="AC134" s="170">
        <f t="shared" ref="AC134:AC154" si="935">C134+E134+G134+I134+K134+M134+O134+Q134+S134+U134+W134+Y134+AA134</f>
        <v>15</v>
      </c>
      <c r="AE134" s="134" t="s">
        <v>19</v>
      </c>
      <c r="AF134" s="126">
        <f>B134/B157</f>
        <v>1.3705086835140132E-2</v>
      </c>
      <c r="AG134" s="127">
        <f t="shared" ref="AG134" si="936">C134/C157</f>
        <v>0</v>
      </c>
      <c r="AH134" s="128">
        <f t="shared" ref="AH134" si="937">D134/D157</f>
        <v>7.5723017972812697E-3</v>
      </c>
      <c r="AI134" s="129">
        <f t="shared" ref="AI134" si="938">E134/E157</f>
        <v>0</v>
      </c>
      <c r="AJ134" s="126">
        <f t="shared" ref="AJ134" si="939">F134/F157</f>
        <v>4.6355498721227621E-3</v>
      </c>
      <c r="AK134" s="127">
        <f t="shared" ref="AK134" si="940">G134/G157</f>
        <v>0</v>
      </c>
      <c r="AL134" s="128">
        <f t="shared" ref="AL134" si="941">H134/H157</f>
        <v>1.0960892147876565E-2</v>
      </c>
      <c r="AM134" s="129">
        <f t="shared" ref="AM134" si="942">I134/I157</f>
        <v>2.6596452033298757E-4</v>
      </c>
      <c r="AN134" s="126">
        <f t="shared" ref="AN134" si="943">J134/J157</f>
        <v>4.4431279620853079E-4</v>
      </c>
      <c r="AO134" s="127">
        <f t="shared" ref="AO134" si="944">K134/K157</f>
        <v>6.459113809585325E-4</v>
      </c>
      <c r="AP134" s="128">
        <f t="shared" ref="AP134" si="945">L134/L157</f>
        <v>2.5862068965517242E-4</v>
      </c>
      <c r="AQ134" s="126">
        <f t="shared" ref="AQ134" si="946">M134/M157</f>
        <v>0</v>
      </c>
      <c r="AR134" s="130">
        <f t="shared" ref="AR134" si="947">N134/N157</f>
        <v>1.507936507936508E-3</v>
      </c>
      <c r="AS134" s="131">
        <f t="shared" ref="AS134" si="948">O134/O157</f>
        <v>0</v>
      </c>
      <c r="AT134" s="126">
        <f t="shared" ref="AT134" si="949">P134/P157</f>
        <v>4.9140049140049139E-4</v>
      </c>
      <c r="AU134" s="127">
        <f t="shared" ref="AU134" si="950">Q134/Q157</f>
        <v>0</v>
      </c>
      <c r="AV134" s="128">
        <f t="shared" ref="AV134" si="951">R134/R157</f>
        <v>0</v>
      </c>
      <c r="AW134" s="129">
        <f t="shared" ref="AW134" si="952">S134/S157</f>
        <v>0</v>
      </c>
      <c r="AX134" s="126">
        <f t="shared" ref="AX134" si="953">T134/T157</f>
        <v>0</v>
      </c>
      <c r="AY134" s="127">
        <f t="shared" ref="AY134" si="954">U134/U157</f>
        <v>0</v>
      </c>
      <c r="AZ134" s="128">
        <f t="shared" ref="AZ134" si="955">V134/V157</f>
        <v>0</v>
      </c>
      <c r="BA134" s="129">
        <f t="shared" ref="BA134" si="956">W134/W157</f>
        <v>0</v>
      </c>
      <c r="BB134" s="126">
        <f t="shared" ref="BB134" si="957">X134/X157</f>
        <v>0</v>
      </c>
      <c r="BC134" s="127">
        <f t="shared" ref="BC134" si="958">Y134/Y157</f>
        <v>0</v>
      </c>
      <c r="BD134" s="128">
        <f t="shared" ref="BD134" si="959">Z134/Z157</f>
        <v>0</v>
      </c>
      <c r="BE134" s="126">
        <f t="shared" ref="BE134" si="960">AA134/AA157</f>
        <v>0</v>
      </c>
      <c r="BF134" s="132">
        <f t="shared" ref="BF134" si="961">AB134/AB157</f>
        <v>4.3060810744635358E-3</v>
      </c>
      <c r="BG134" s="133">
        <f t="shared" ref="BG134" si="962">AC134/AC157</f>
        <v>4.9057282553595079E-5</v>
      </c>
    </row>
    <row r="135" spans="1:59">
      <c r="A135" s="143" t="s">
        <v>20</v>
      </c>
      <c r="B135" s="193">
        <v>3409</v>
      </c>
      <c r="C135" s="194">
        <v>2</v>
      </c>
      <c r="D135" s="195">
        <v>1183</v>
      </c>
      <c r="E135" s="196">
        <v>6</v>
      </c>
      <c r="F135" s="193">
        <v>358</v>
      </c>
      <c r="G135" s="197">
        <v>0</v>
      </c>
      <c r="H135" s="195">
        <v>1411</v>
      </c>
      <c r="I135" s="196">
        <v>68</v>
      </c>
      <c r="J135" s="193">
        <v>104</v>
      </c>
      <c r="K135" s="197">
        <v>64</v>
      </c>
      <c r="L135" s="195">
        <v>66</v>
      </c>
      <c r="M135" s="193">
        <v>334</v>
      </c>
      <c r="N135" s="198">
        <v>510</v>
      </c>
      <c r="O135" s="199">
        <v>545</v>
      </c>
      <c r="P135" s="193">
        <v>267</v>
      </c>
      <c r="Q135" s="197">
        <v>298</v>
      </c>
      <c r="R135" s="195">
        <v>382</v>
      </c>
      <c r="S135" s="196">
        <v>523</v>
      </c>
      <c r="T135" s="193">
        <v>62</v>
      </c>
      <c r="U135" s="197">
        <v>267</v>
      </c>
      <c r="V135" s="195">
        <v>126</v>
      </c>
      <c r="W135" s="196">
        <v>689</v>
      </c>
      <c r="X135" s="193">
        <v>378</v>
      </c>
      <c r="Y135" s="197">
        <v>481</v>
      </c>
      <c r="Z135" s="195">
        <v>1345</v>
      </c>
      <c r="AA135" s="193">
        <v>601</v>
      </c>
      <c r="AB135" s="169">
        <f t="shared" si="934"/>
        <v>9601</v>
      </c>
      <c r="AC135" s="170">
        <f t="shared" si="935"/>
        <v>3878</v>
      </c>
      <c r="AE135" s="143" t="s">
        <v>20</v>
      </c>
      <c r="AF135" s="126">
        <f>B135/B157</f>
        <v>6.179978971030782E-2</v>
      </c>
      <c r="AG135" s="127">
        <f t="shared" ref="AG135" si="963">C135/C157</f>
        <v>6.2627211523406926E-5</v>
      </c>
      <c r="AH135" s="128">
        <f t="shared" ref="AH135" si="964">D135/D157</f>
        <v>5.3964054374600855E-2</v>
      </c>
      <c r="AI135" s="129">
        <f t="shared" ref="AI135" si="965">E135/E157</f>
        <v>3.2185387833923401E-4</v>
      </c>
      <c r="AJ135" s="126">
        <f t="shared" ref="AJ135" si="966">F135/F157</f>
        <v>2.8612531969309463E-2</v>
      </c>
      <c r="AK135" s="127">
        <f t="shared" ref="AK135" si="967">G135/G157</f>
        <v>0</v>
      </c>
      <c r="AL135" s="128">
        <f t="shared" ref="AL135" si="968">H135/H157</f>
        <v>5.3887870455239843E-2</v>
      </c>
      <c r="AM135" s="129">
        <f t="shared" ref="AM135" si="969">I135/I157</f>
        <v>1.8085587382643156E-3</v>
      </c>
      <c r="AN135" s="126">
        <f t="shared" ref="AN135" si="970">J135/J157</f>
        <v>1.5402843601895734E-2</v>
      </c>
      <c r="AO135" s="127">
        <f t="shared" ref="AO135" si="971">K135/K157</f>
        <v>8.2676656762692164E-3</v>
      </c>
      <c r="AP135" s="128">
        <f t="shared" ref="AP135" si="972">L135/L157</f>
        <v>5.6896551724137934E-3</v>
      </c>
      <c r="AQ135" s="126">
        <f t="shared" ref="AQ135" si="973">M135/M157</f>
        <v>1.5959480122324159E-2</v>
      </c>
      <c r="AR135" s="130">
        <f t="shared" ref="AR135" si="974">N135/N157</f>
        <v>2.0238095238095239E-2</v>
      </c>
      <c r="AS135" s="131">
        <f t="shared" ref="AS135" si="975">O135/O157</f>
        <v>1.5553209097913872E-2</v>
      </c>
      <c r="AT135" s="126">
        <f t="shared" ref="AT135" si="976">P135/P157</f>
        <v>1.64004914004914E-2</v>
      </c>
      <c r="AU135" s="127">
        <f t="shared" ref="AU135" si="977">Q135/Q157</f>
        <v>1.4243380173979543E-2</v>
      </c>
      <c r="AV135" s="128">
        <f t="shared" ref="AV135" si="978">R135/R157</f>
        <v>1.9500740211343102E-2</v>
      </c>
      <c r="AW135" s="129">
        <f t="shared" ref="AW135" si="979">S135/S157</f>
        <v>2.2348517220750364E-2</v>
      </c>
      <c r="AX135" s="126">
        <f t="shared" ref="AX135" si="980">T135/T157</f>
        <v>7.4843070980202802E-3</v>
      </c>
      <c r="AY135" s="127">
        <f t="shared" ref="AY135" si="981">U135/U157</f>
        <v>2.3538746363395927E-2</v>
      </c>
      <c r="AZ135" s="128">
        <f t="shared" ref="AZ135" si="982">V135/V157</f>
        <v>5.3421521241414395E-3</v>
      </c>
      <c r="BA135" s="129">
        <f t="shared" ref="BA135" si="983">W135/W157</f>
        <v>2.3461708720672863E-2</v>
      </c>
      <c r="BB135" s="126">
        <f t="shared" ref="BB135" si="984">X135/X157</f>
        <v>1.6570952610582612E-2</v>
      </c>
      <c r="BC135" s="127">
        <f t="shared" ref="BC135" si="985">Y135/Y157</f>
        <v>2.9920378203533216E-2</v>
      </c>
      <c r="BD135" s="128">
        <f t="shared" ref="BD135" si="986">Z135/Z157</f>
        <v>2.3835262010668275E-2</v>
      </c>
      <c r="BE135" s="126">
        <f t="shared" ref="BE135" si="987">AA135/AA157</f>
        <v>1.3249851187195485E-2</v>
      </c>
      <c r="BF135" s="132">
        <f t="shared" ref="BF135" si="988">AB135/AB157</f>
        <v>3.1343960876364221E-2</v>
      </c>
      <c r="BG135" s="133">
        <f t="shared" ref="BG135" si="989">AC135/AC157</f>
        <v>1.2682942782856114E-2</v>
      </c>
    </row>
    <row r="136" spans="1:59">
      <c r="A136" s="134" t="s">
        <v>21</v>
      </c>
      <c r="B136" s="186">
        <v>4700</v>
      </c>
      <c r="C136" s="187">
        <v>416</v>
      </c>
      <c r="D136" s="188">
        <v>2020</v>
      </c>
      <c r="E136" s="189">
        <v>630</v>
      </c>
      <c r="F136" s="186">
        <v>849</v>
      </c>
      <c r="G136" s="190">
        <v>347</v>
      </c>
      <c r="H136" s="188">
        <v>1440</v>
      </c>
      <c r="I136" s="189">
        <v>947</v>
      </c>
      <c r="J136" s="186">
        <v>304</v>
      </c>
      <c r="K136" s="190">
        <v>459</v>
      </c>
      <c r="L136" s="188">
        <v>286</v>
      </c>
      <c r="M136" s="186">
        <v>933</v>
      </c>
      <c r="N136" s="191">
        <v>1098</v>
      </c>
      <c r="O136" s="192">
        <v>1897</v>
      </c>
      <c r="P136" s="186">
        <v>970</v>
      </c>
      <c r="Q136" s="190">
        <v>915</v>
      </c>
      <c r="R136" s="188">
        <v>1229</v>
      </c>
      <c r="S136" s="189">
        <v>1128</v>
      </c>
      <c r="T136" s="186">
        <v>178</v>
      </c>
      <c r="U136" s="190">
        <v>884</v>
      </c>
      <c r="V136" s="188">
        <v>399</v>
      </c>
      <c r="W136" s="189">
        <v>1718</v>
      </c>
      <c r="X136" s="186">
        <v>1009</v>
      </c>
      <c r="Y136" s="190">
        <v>1214</v>
      </c>
      <c r="Z136" s="188">
        <v>3716</v>
      </c>
      <c r="AA136" s="186">
        <v>1477</v>
      </c>
      <c r="AB136" s="169">
        <f>B136+D136+F136+H136+J136+L136+N136+P136+R136+T136+V136+X136+Z136</f>
        <v>18198</v>
      </c>
      <c r="AC136" s="170">
        <f t="shared" si="935"/>
        <v>12965</v>
      </c>
      <c r="AE136" s="134" t="s">
        <v>21</v>
      </c>
      <c r="AF136" s="126">
        <f>B136/B157</f>
        <v>8.5203582176135745E-2</v>
      </c>
      <c r="AG136" s="127">
        <f t="shared" ref="AG136" si="990">C136/C157</f>
        <v>1.3026459996868639E-2</v>
      </c>
      <c r="AH136" s="128">
        <f t="shared" ref="AH136" si="991">D136/D157</f>
        <v>9.2144877292217861E-2</v>
      </c>
      <c r="AI136" s="129">
        <f t="shared" ref="AI136" si="992">E136/E157</f>
        <v>3.379465722561957E-2</v>
      </c>
      <c r="AJ136" s="126">
        <f t="shared" ref="AJ136" si="993">F136/F157</f>
        <v>6.7854859335038362E-2</v>
      </c>
      <c r="AK136" s="127">
        <f t="shared" ref="AK136" si="994">G136/G157</f>
        <v>4.6828609986504725E-2</v>
      </c>
      <c r="AL136" s="128">
        <f t="shared" ref="AL136" si="995">H136/H157</f>
        <v>5.4995417048579284E-2</v>
      </c>
      <c r="AM136" s="129">
        <f t="shared" ref="AM136" si="996">I136/I157</f>
        <v>2.5186840075533925E-2</v>
      </c>
      <c r="AN136" s="126">
        <f t="shared" ref="AN136" si="997">J136/J157</f>
        <v>4.5023696682464455E-2</v>
      </c>
      <c r="AO136" s="127">
        <f t="shared" ref="AO136" si="998">K136/K157</f>
        <v>5.9294664771993286E-2</v>
      </c>
      <c r="AP136" s="128">
        <f t="shared" ref="AP136" si="999">L136/L157</f>
        <v>2.4655172413793103E-2</v>
      </c>
      <c r="AQ136" s="126">
        <f t="shared" ref="AQ136" si="1000">M136/M157</f>
        <v>4.4581422018348624E-2</v>
      </c>
      <c r="AR136" s="130">
        <f t="shared" ref="AR136" si="1001">N136/N157</f>
        <v>4.3571428571428573E-2</v>
      </c>
      <c r="AS136" s="131">
        <f t="shared" ref="AS136" si="1002">O136/O157</f>
        <v>5.4136582860078192E-2</v>
      </c>
      <c r="AT136" s="126">
        <f t="shared" ref="AT136" si="1003">P136/P157</f>
        <v>5.9582309582309582E-2</v>
      </c>
      <c r="AU136" s="127">
        <f t="shared" ref="AU136" si="1004">Q136/Q157</f>
        <v>4.3733868655004303E-2</v>
      </c>
      <c r="AV136" s="128">
        <f t="shared" ref="AV136" si="1005">R136/R157</f>
        <v>6.2739292460054108E-2</v>
      </c>
      <c r="AW136" s="129">
        <f t="shared" ref="AW136" si="1006">S136/S157</f>
        <v>4.8201008460815313E-2</v>
      </c>
      <c r="AX136" s="126">
        <f t="shared" ref="AX136" si="1007">T136/T157</f>
        <v>2.1487204249154998E-2</v>
      </c>
      <c r="AY136" s="127">
        <f t="shared" ref="AY136" si="1008">U136/U157</f>
        <v>7.7933527285550558E-2</v>
      </c>
      <c r="AZ136" s="128">
        <f t="shared" ref="AZ136" si="1009">V136/V157</f>
        <v>1.6916815059781227E-2</v>
      </c>
      <c r="BA136" s="129">
        <f t="shared" ref="BA136" si="1010">W136/W157</f>
        <v>5.8501038580719852E-2</v>
      </c>
      <c r="BB136" s="126">
        <f t="shared" ref="BB136" si="1011">X136/X157</f>
        <v>4.4233045460523431E-2</v>
      </c>
      <c r="BC136" s="127">
        <f t="shared" ref="BC136" si="1012">Y136/Y157</f>
        <v>7.551629758646429E-2</v>
      </c>
      <c r="BD136" s="128">
        <f t="shared" ref="BD136" si="1013">Z136/Z157</f>
        <v>6.5852664410143716E-2</v>
      </c>
      <c r="BE136" s="126">
        <f t="shared" ref="BE136" si="1014">AA136/AA157</f>
        <v>3.2562446262042813E-2</v>
      </c>
      <c r="BF136" s="132">
        <f t="shared" ref="BF136" si="1015">AB136/AB157</f>
        <v>5.9410207273000316E-2</v>
      </c>
      <c r="BG136" s="133">
        <f t="shared" ref="BG136" si="1016">AC136/AC157</f>
        <v>4.2401844553824015E-2</v>
      </c>
    </row>
    <row r="137" spans="1:59">
      <c r="A137" s="143" t="s">
        <v>22</v>
      </c>
      <c r="B137" s="193">
        <v>5698</v>
      </c>
      <c r="C137" s="194">
        <v>836</v>
      </c>
      <c r="D137" s="195">
        <v>1423</v>
      </c>
      <c r="E137" s="196">
        <v>1224</v>
      </c>
      <c r="F137" s="193">
        <v>561</v>
      </c>
      <c r="G137" s="197">
        <v>558</v>
      </c>
      <c r="H137" s="195">
        <v>402</v>
      </c>
      <c r="I137" s="196">
        <v>1170</v>
      </c>
      <c r="J137" s="193">
        <v>441</v>
      </c>
      <c r="K137" s="197">
        <v>610</v>
      </c>
      <c r="L137" s="195">
        <v>382</v>
      </c>
      <c r="M137" s="193">
        <v>1773</v>
      </c>
      <c r="N137" s="198">
        <v>1433</v>
      </c>
      <c r="O137" s="199">
        <v>2286</v>
      </c>
      <c r="P137" s="193">
        <v>1488</v>
      </c>
      <c r="Q137" s="197">
        <v>1268</v>
      </c>
      <c r="R137" s="195">
        <v>1634</v>
      </c>
      <c r="S137" s="196">
        <v>1207</v>
      </c>
      <c r="T137" s="193">
        <v>243</v>
      </c>
      <c r="U137" s="197">
        <v>1509</v>
      </c>
      <c r="V137" s="195">
        <v>571</v>
      </c>
      <c r="W137" s="196">
        <v>2463</v>
      </c>
      <c r="X137" s="193">
        <v>1211</v>
      </c>
      <c r="Y137" s="197">
        <v>1487</v>
      </c>
      <c r="Z137" s="195">
        <v>4641</v>
      </c>
      <c r="AA137" s="193">
        <v>1715</v>
      </c>
      <c r="AB137" s="169">
        <f t="shared" ref="AB137:AB153" si="1017">B137+D137+F137+H137+J137+L137+N137+P137+R137+T137+V137+X137+Z137</f>
        <v>20128</v>
      </c>
      <c r="AC137" s="170">
        <f t="shared" si="935"/>
        <v>18106</v>
      </c>
      <c r="AE137" s="143" t="s">
        <v>22</v>
      </c>
      <c r="AF137" s="126">
        <f>B137/B157</f>
        <v>0.10329574707225989</v>
      </c>
      <c r="AG137" s="127">
        <f t="shared" ref="AG137" si="1018">C137/C157</f>
        <v>2.6178174416784092E-2</v>
      </c>
      <c r="AH137" s="128">
        <f t="shared" ref="AH137" si="1019">D137/D157</f>
        <v>6.4911960587537634E-2</v>
      </c>
      <c r="AI137" s="129">
        <f t="shared" ref="AI137" si="1020">E137/E157</f>
        <v>6.5658191181203737E-2</v>
      </c>
      <c r="AJ137" s="126">
        <f t="shared" ref="AJ137" si="1021">F137/F157</f>
        <v>4.4836956521739128E-2</v>
      </c>
      <c r="AK137" s="127">
        <f t="shared" ref="AK137" si="1022">G137/G157</f>
        <v>7.5303643724696362E-2</v>
      </c>
      <c r="AL137" s="128">
        <f t="shared" ref="AL137" si="1023">H137/H157</f>
        <v>1.535288725939505E-2</v>
      </c>
      <c r="AM137" s="129">
        <f t="shared" ref="AM137" si="1024">I137/I157</f>
        <v>3.1117848878959548E-2</v>
      </c>
      <c r="AN137" s="126">
        <f t="shared" ref="AN137" si="1025">J137/J157</f>
        <v>6.5313981042654026E-2</v>
      </c>
      <c r="AO137" s="127">
        <f t="shared" ref="AO137" si="1026">K137/K157</f>
        <v>7.8801188476940967E-2</v>
      </c>
      <c r="AP137" s="128">
        <f t="shared" ref="AP137" si="1027">L137/L157</f>
        <v>3.2931034482758623E-2</v>
      </c>
      <c r="AQ137" s="126">
        <f t="shared" ref="AQ137" si="1028">M137/M157</f>
        <v>8.4719036697247702E-2</v>
      </c>
      <c r="AR137" s="130">
        <f t="shared" ref="AR137" si="1029">N137/N157</f>
        <v>5.6865079365079368E-2</v>
      </c>
      <c r="AS137" s="131">
        <f t="shared" ref="AS137" si="1030">O137/O157</f>
        <v>6.5237864216203881E-2</v>
      </c>
      <c r="AT137" s="126">
        <f t="shared" ref="AT137" si="1031">P137/P157</f>
        <v>9.1400491400491404E-2</v>
      </c>
      <c r="AU137" s="127">
        <f t="shared" ref="AU137" si="1032">Q137/Q157</f>
        <v>6.0606060606060608E-2</v>
      </c>
      <c r="AV137" s="128">
        <f t="shared" ref="AV137" si="1033">R137/R157</f>
        <v>8.3414161008729393E-2</v>
      </c>
      <c r="AW137" s="129">
        <f t="shared" ref="AW137" si="1034">S137/S157</f>
        <v>5.1576788308691564E-2</v>
      </c>
      <c r="AX137" s="126">
        <f t="shared" ref="AX137" si="1035">T137/T157</f>
        <v>2.9333655239014968E-2</v>
      </c>
      <c r="AY137" s="127">
        <f t="shared" ref="AY137" si="1036">U137/U157</f>
        <v>0.13303358899761969</v>
      </c>
      <c r="AZ137" s="128">
        <f t="shared" ref="AZ137" si="1037">V137/V157</f>
        <v>2.4209276689561604E-2</v>
      </c>
      <c r="BA137" s="129">
        <f t="shared" ref="BA137" si="1038">W137/W157</f>
        <v>8.3869649606701402E-2</v>
      </c>
      <c r="BB137" s="126">
        <f t="shared" ref="BB137" si="1039">X137/X157</f>
        <v>5.3088422252422079E-2</v>
      </c>
      <c r="BC137" s="127">
        <f t="shared" ref="BC137" si="1040">Y137/Y157</f>
        <v>9.2498133864145307E-2</v>
      </c>
      <c r="BD137" s="128">
        <f t="shared" ref="BD137" si="1041">Z137/Z157</f>
        <v>8.2244944975101458E-2</v>
      </c>
      <c r="BE137" s="126">
        <f t="shared" ref="BE137" si="1042">AA137/AA157</f>
        <v>3.7809475517537862E-2</v>
      </c>
      <c r="BF137" s="132">
        <f t="shared" ref="BF137" si="1043">AB137/AB157</f>
        <v>6.5710993075664928E-2</v>
      </c>
      <c r="BG137" s="133">
        <f t="shared" ref="BG137" si="1044">AC137/AC157</f>
        <v>5.9215410527692837E-2</v>
      </c>
    </row>
    <row r="138" spans="1:59">
      <c r="A138" s="134" t="s">
        <v>23</v>
      </c>
      <c r="B138" s="186">
        <v>5100</v>
      </c>
      <c r="C138" s="187">
        <v>971</v>
      </c>
      <c r="D138" s="188">
        <v>1398</v>
      </c>
      <c r="E138" s="189">
        <v>1065</v>
      </c>
      <c r="F138" s="186">
        <v>1067</v>
      </c>
      <c r="G138" s="190">
        <v>522</v>
      </c>
      <c r="H138" s="188">
        <v>1102</v>
      </c>
      <c r="I138" s="189">
        <v>1645</v>
      </c>
      <c r="J138" s="186">
        <v>477</v>
      </c>
      <c r="K138" s="190">
        <v>999</v>
      </c>
      <c r="L138" s="188">
        <v>470</v>
      </c>
      <c r="M138" s="186">
        <v>2139</v>
      </c>
      <c r="N138" s="191">
        <v>1461</v>
      </c>
      <c r="O138" s="192">
        <v>2792</v>
      </c>
      <c r="P138" s="186">
        <v>1210</v>
      </c>
      <c r="Q138" s="190">
        <v>1526</v>
      </c>
      <c r="R138" s="188">
        <v>1504</v>
      </c>
      <c r="S138" s="189">
        <v>1350</v>
      </c>
      <c r="T138" s="186">
        <v>195</v>
      </c>
      <c r="U138" s="190">
        <v>1443</v>
      </c>
      <c r="V138" s="188">
        <v>551</v>
      </c>
      <c r="W138" s="189">
        <v>2453</v>
      </c>
      <c r="X138" s="186">
        <v>1034</v>
      </c>
      <c r="Y138" s="190">
        <v>1671</v>
      </c>
      <c r="Z138" s="188">
        <v>4775</v>
      </c>
      <c r="AA138" s="186">
        <v>2012</v>
      </c>
      <c r="AB138" s="169">
        <f t="shared" si="1017"/>
        <v>20344</v>
      </c>
      <c r="AC138" s="170">
        <f t="shared" si="935"/>
        <v>20588</v>
      </c>
      <c r="AE138" s="134" t="s">
        <v>23</v>
      </c>
      <c r="AF138" s="126">
        <f>B138/B157</f>
        <v>9.2454950871977082E-2</v>
      </c>
      <c r="AG138" s="127">
        <f t="shared" ref="AG138" si="1045">C138/C157</f>
        <v>3.0405511194614061E-2</v>
      </c>
      <c r="AH138" s="128">
        <f t="shared" ref="AH138" si="1046">D138/D157</f>
        <v>6.3771553690356725E-2</v>
      </c>
      <c r="AI138" s="129">
        <f t="shared" ref="AI138" si="1047">E138/E157</f>
        <v>5.712906340521403E-2</v>
      </c>
      <c r="AJ138" s="126">
        <f t="shared" ref="AJ138" si="1048">F138/F157</f>
        <v>8.5278132992327366E-2</v>
      </c>
      <c r="AK138" s="127">
        <f t="shared" ref="AK138" si="1049">G138/G157</f>
        <v>7.0445344129554652E-2</v>
      </c>
      <c r="AL138" s="128">
        <f t="shared" ref="AL138" si="1050">H138/H157</f>
        <v>4.2086770546898869E-2</v>
      </c>
      <c r="AM138" s="129">
        <f t="shared" ref="AM138" si="1051">I138/I157</f>
        <v>4.375116359477646E-2</v>
      </c>
      <c r="AN138" s="126">
        <f t="shared" ref="AN138" si="1052">J138/J157</f>
        <v>7.0645734597156395E-2</v>
      </c>
      <c r="AO138" s="127">
        <f t="shared" ref="AO138" si="1053">K138/K157</f>
        <v>0.12905309391551478</v>
      </c>
      <c r="AP138" s="128">
        <f t="shared" ref="AP138" si="1054">L138/L157</f>
        <v>4.0517241379310343E-2</v>
      </c>
      <c r="AQ138" s="126">
        <f t="shared" ref="AQ138" si="1055">M138/M157</f>
        <v>0.10220756880733944</v>
      </c>
      <c r="AR138" s="130">
        <f t="shared" ref="AR138" si="1056">N138/N157</f>
        <v>5.7976190476190473E-2</v>
      </c>
      <c r="AS138" s="131">
        <f t="shared" ref="AS138" si="1057">O138/O157</f>
        <v>7.9678091378670698E-2</v>
      </c>
      <c r="AT138" s="126">
        <f t="shared" ref="AT138" si="1058">P138/P157</f>
        <v>7.4324324324324328E-2</v>
      </c>
      <c r="AU138" s="127">
        <f t="shared" ref="AU138" si="1059">Q138/Q157</f>
        <v>7.2937577669438869E-2</v>
      </c>
      <c r="AV138" s="128">
        <f t="shared" ref="AV138" si="1060">R138/R157</f>
        <v>7.6777783449895345E-2</v>
      </c>
      <c r="AW138" s="129">
        <f t="shared" ref="AW138" si="1061">S138/S157</f>
        <v>5.7687377147252375E-2</v>
      </c>
      <c r="AX138" s="126">
        <f t="shared" ref="AX138" si="1062">T138/T157</f>
        <v>2.3539352969579912E-2</v>
      </c>
      <c r="AY138" s="127">
        <f t="shared" ref="AY138" si="1063">U138/U157</f>
        <v>0.12721502248082517</v>
      </c>
      <c r="AZ138" s="128">
        <f t="shared" ref="AZ138" si="1064">V138/V157</f>
        <v>2.3361316034935978E-2</v>
      </c>
      <c r="BA138" s="129">
        <f t="shared" ref="BA138" si="1065">W138/W157</f>
        <v>8.3529131337896273E-2</v>
      </c>
      <c r="BB138" s="126">
        <f t="shared" ref="BB138" si="1066">X138/X157</f>
        <v>4.5329007934768316E-2</v>
      </c>
      <c r="BC138" s="127">
        <f t="shared" ref="BC138" si="1067">Y138/Y157</f>
        <v>0.10394376710624534</v>
      </c>
      <c r="BD138" s="128">
        <f t="shared" ref="BD138" si="1068">Z138/Z157</f>
        <v>8.4619610483971014E-2</v>
      </c>
      <c r="BE138" s="126">
        <f t="shared" ref="BE138" si="1069">AA138/AA157</f>
        <v>4.4357238916201858E-2</v>
      </c>
      <c r="BF138" s="132">
        <f t="shared" ref="BF138" si="1070">AB138/AB157</f>
        <v>6.6416158740626355E-2</v>
      </c>
      <c r="BG138" s="133">
        <f t="shared" ref="BG138" si="1071">AC138/AC157</f>
        <v>6.7332755547561032E-2</v>
      </c>
    </row>
    <row r="139" spans="1:59">
      <c r="A139" s="143" t="s">
        <v>24</v>
      </c>
      <c r="B139" s="193">
        <v>4483</v>
      </c>
      <c r="C139" s="194">
        <v>881</v>
      </c>
      <c r="D139" s="195">
        <v>1313</v>
      </c>
      <c r="E139" s="196">
        <v>935</v>
      </c>
      <c r="F139" s="193">
        <v>879</v>
      </c>
      <c r="G139" s="197">
        <v>546</v>
      </c>
      <c r="H139" s="195">
        <v>1080</v>
      </c>
      <c r="I139" s="196">
        <v>1579</v>
      </c>
      <c r="J139" s="193">
        <v>385</v>
      </c>
      <c r="K139" s="197">
        <v>1005</v>
      </c>
      <c r="L139" s="195">
        <v>574</v>
      </c>
      <c r="M139" s="193">
        <v>2348</v>
      </c>
      <c r="N139" s="198">
        <v>1170</v>
      </c>
      <c r="O139" s="199">
        <v>3216</v>
      </c>
      <c r="P139" s="193">
        <v>919</v>
      </c>
      <c r="Q139" s="197">
        <v>1565</v>
      </c>
      <c r="R139" s="195">
        <v>1401</v>
      </c>
      <c r="S139" s="196">
        <v>1573</v>
      </c>
      <c r="T139" s="193">
        <v>206</v>
      </c>
      <c r="U139" s="197">
        <v>1297</v>
      </c>
      <c r="V139" s="195">
        <v>547</v>
      </c>
      <c r="W139" s="196">
        <v>2964</v>
      </c>
      <c r="X139" s="193">
        <v>1036</v>
      </c>
      <c r="Y139" s="197">
        <v>1530</v>
      </c>
      <c r="Z139" s="195">
        <v>4320</v>
      </c>
      <c r="AA139" s="193">
        <v>1796</v>
      </c>
      <c r="AB139" s="169">
        <f t="shared" si="1017"/>
        <v>18313</v>
      </c>
      <c r="AC139" s="170">
        <f t="shared" si="935"/>
        <v>21235</v>
      </c>
      <c r="AE139" s="143" t="s">
        <v>24</v>
      </c>
      <c r="AF139" s="126">
        <f>B139/B157</f>
        <v>8.1269714658641815E-2</v>
      </c>
      <c r="AG139" s="127">
        <f t="shared" ref="AG139" si="1072">C139/C157</f>
        <v>2.7587286676060748E-2</v>
      </c>
      <c r="AH139" s="128">
        <f t="shared" ref="AH139" si="1073">D139/D157</f>
        <v>5.9894170239941612E-2</v>
      </c>
      <c r="AI139" s="129">
        <f t="shared" ref="AI139" si="1074">E139/E157</f>
        <v>5.0155562707863963E-2</v>
      </c>
      <c r="AJ139" s="126">
        <f t="shared" ref="AJ139" si="1075">F139/F157</f>
        <v>7.0252557544757038E-2</v>
      </c>
      <c r="AK139" s="127">
        <f t="shared" ref="AK139" si="1076">G139/G157</f>
        <v>7.3684210526315783E-2</v>
      </c>
      <c r="AL139" s="128">
        <f t="shared" ref="AL139" si="1077">H139/H157</f>
        <v>4.1246562786434467E-2</v>
      </c>
      <c r="AM139" s="129">
        <f t="shared" ref="AM139" si="1078">I139/I157</f>
        <v>4.199579776057874E-2</v>
      </c>
      <c r="AN139" s="126">
        <f t="shared" ref="AN139" si="1079">J139/J157</f>
        <v>5.7020142180094789E-2</v>
      </c>
      <c r="AO139" s="127">
        <f t="shared" ref="AO139" si="1080">K139/K157</f>
        <v>0.12982818757266504</v>
      </c>
      <c r="AP139" s="128">
        <f t="shared" ref="AP139" si="1081">L139/L157</f>
        <v>4.9482758620689654E-2</v>
      </c>
      <c r="AQ139" s="126">
        <f t="shared" ref="AQ139" si="1082">M139/M157</f>
        <v>0.11219418960244648</v>
      </c>
      <c r="AR139" s="130">
        <f t="shared" ref="AR139" si="1083">N139/N157</f>
        <v>4.642857142857143E-2</v>
      </c>
      <c r="AS139" s="131">
        <f t="shared" ref="AS139" si="1084">O139/O157</f>
        <v>9.1778202676864248E-2</v>
      </c>
      <c r="AT139" s="126">
        <f t="shared" ref="AT139" si="1085">P139/P157</f>
        <v>5.644963144963145E-2</v>
      </c>
      <c r="AU139" s="127">
        <f t="shared" ref="AU139" si="1086">Q139/Q157</f>
        <v>7.4801644202275114E-2</v>
      </c>
      <c r="AV139" s="128">
        <f t="shared" ref="AV139" si="1087">R139/R157</f>
        <v>7.1519730460972999E-2</v>
      </c>
      <c r="AW139" s="129">
        <f t="shared" ref="AW139" si="1088">S139/S157</f>
        <v>6.7216477224168875E-2</v>
      </c>
      <c r="AX139" s="126">
        <f t="shared" ref="AX139" si="1089">T139/T157</f>
        <v>2.4867213906325448E-2</v>
      </c>
      <c r="AY139" s="127">
        <f t="shared" ref="AY139" si="1090">U139/U157</f>
        <v>0.11434364806488584</v>
      </c>
      <c r="AZ139" s="128">
        <f t="shared" ref="AZ139" si="1091">V139/V157</f>
        <v>2.3191723904010853E-2</v>
      </c>
      <c r="BA139" s="129">
        <f t="shared" ref="BA139" si="1092">W139/W157</f>
        <v>0.10092961487383798</v>
      </c>
      <c r="BB139" s="126">
        <f t="shared" ref="BB139" si="1093">X139/X157</f>
        <v>4.5416684932707903E-2</v>
      </c>
      <c r="BC139" s="127">
        <f t="shared" ref="BC139" si="1094">Y139/Y157</f>
        <v>9.5172928589201289E-2</v>
      </c>
      <c r="BD139" s="128">
        <f t="shared" ref="BD139" si="1095">Z139/Z157</f>
        <v>7.6556380584451258E-2</v>
      </c>
      <c r="BE139" s="126">
        <f t="shared" ref="BE139" si="1096">AA139/AA157</f>
        <v>3.9595229171718954E-2</v>
      </c>
      <c r="BF139" s="132">
        <f t="shared" ref="BF139" si="1097">AB139/AB157</f>
        <v>5.9785642696475148E-2</v>
      </c>
      <c r="BG139" s="133">
        <f t="shared" ref="BG139" si="1098">AC139/AC157</f>
        <v>6.9448759668372773E-2</v>
      </c>
    </row>
    <row r="140" spans="1:59">
      <c r="A140" s="134" t="s">
        <v>25</v>
      </c>
      <c r="B140" s="186">
        <v>3999</v>
      </c>
      <c r="C140" s="187">
        <v>1118</v>
      </c>
      <c r="D140" s="188">
        <v>1717</v>
      </c>
      <c r="E140" s="189">
        <v>828</v>
      </c>
      <c r="F140" s="186">
        <v>1012</v>
      </c>
      <c r="G140" s="190">
        <v>534</v>
      </c>
      <c r="H140" s="188">
        <v>1516</v>
      </c>
      <c r="I140" s="189">
        <v>1689</v>
      </c>
      <c r="J140" s="186">
        <v>335</v>
      </c>
      <c r="K140" s="190">
        <v>928</v>
      </c>
      <c r="L140" s="188">
        <v>489</v>
      </c>
      <c r="M140" s="186">
        <v>1981</v>
      </c>
      <c r="N140" s="191">
        <v>1165</v>
      </c>
      <c r="O140" s="192">
        <v>2518</v>
      </c>
      <c r="P140" s="186">
        <v>784</v>
      </c>
      <c r="Q140" s="190">
        <v>1285</v>
      </c>
      <c r="R140" s="188">
        <v>1262</v>
      </c>
      <c r="S140" s="189">
        <v>1151</v>
      </c>
      <c r="T140" s="186">
        <v>309</v>
      </c>
      <c r="U140" s="190">
        <v>863</v>
      </c>
      <c r="V140" s="188">
        <v>560</v>
      </c>
      <c r="W140" s="189">
        <v>2129</v>
      </c>
      <c r="X140" s="186">
        <v>933</v>
      </c>
      <c r="Y140" s="190">
        <v>1031</v>
      </c>
      <c r="Z140" s="188">
        <v>3481</v>
      </c>
      <c r="AA140" s="186">
        <v>1844</v>
      </c>
      <c r="AB140" s="169">
        <f t="shared" si="1017"/>
        <v>17562</v>
      </c>
      <c r="AC140" s="170">
        <f t="shared" si="935"/>
        <v>17899</v>
      </c>
      <c r="AE140" s="134" t="s">
        <v>25</v>
      </c>
      <c r="AF140" s="126">
        <f>B140/B157</f>
        <v>7.249555853667379E-2</v>
      </c>
      <c r="AG140" s="127">
        <f t="shared" ref="AG140" si="1099">C140/C157</f>
        <v>3.500861124158447E-2</v>
      </c>
      <c r="AH140" s="128">
        <f t="shared" ref="AH140" si="1100">D140/D157</f>
        <v>7.832314569838518E-2</v>
      </c>
      <c r="AI140" s="129">
        <f t="shared" ref="AI140" si="1101">E140/E157</f>
        <v>4.441583521081429E-2</v>
      </c>
      <c r="AJ140" s="126">
        <f t="shared" ref="AJ140" si="1102">F140/F157</f>
        <v>8.0882352941176475E-2</v>
      </c>
      <c r="AK140" s="127">
        <f t="shared" ref="AK140" si="1103">G140/G157</f>
        <v>7.2064777327935217E-2</v>
      </c>
      <c r="AL140" s="128">
        <f t="shared" ref="AL140" si="1104">H140/H157</f>
        <v>5.7897952948365417E-2</v>
      </c>
      <c r="AM140" s="129">
        <f t="shared" ref="AM140" si="1105">I140/I157</f>
        <v>4.4921407484241602E-2</v>
      </c>
      <c r="AN140" s="126">
        <f t="shared" ref="AN140" si="1106">J140/J157</f>
        <v>4.9614928909952609E-2</v>
      </c>
      <c r="AO140" s="127">
        <f t="shared" ref="AO140" si="1107">K140/K157</f>
        <v>0.11988115230590363</v>
      </c>
      <c r="AP140" s="128">
        <f t="shared" ref="AP140" si="1108">L140/L157</f>
        <v>4.2155172413793102E-2</v>
      </c>
      <c r="AQ140" s="126">
        <f t="shared" ref="AQ140" si="1109">M140/M157</f>
        <v>9.4657874617737003E-2</v>
      </c>
      <c r="AR140" s="130">
        <f t="shared" ref="AR140" si="1110">N140/N157</f>
        <v>4.6230158730158732E-2</v>
      </c>
      <c r="AS140" s="131">
        <f t="shared" ref="AS140" si="1111">O140/O157</f>
        <v>7.185867983219657E-2</v>
      </c>
      <c r="AT140" s="126">
        <f t="shared" ref="AT140" si="1112">P140/P157</f>
        <v>4.8157248157248159E-2</v>
      </c>
      <c r="AU140" s="127">
        <f t="shared" ref="AU140" si="1113">Q140/Q157</f>
        <v>6.1418602428066148E-2</v>
      </c>
      <c r="AV140" s="128">
        <f t="shared" ref="AV140" si="1114">R140/R157</f>
        <v>6.4423911378835061E-2</v>
      </c>
      <c r="AW140" s="129">
        <f t="shared" ref="AW140" si="1115">S140/S157</f>
        <v>4.9183830441842574E-2</v>
      </c>
      <c r="AX140" s="126">
        <f t="shared" ref="AX140" si="1116">T140/T157</f>
        <v>3.7300820859488167E-2</v>
      </c>
      <c r="AY140" s="127">
        <f t="shared" ref="AY140" si="1117">U140/U157</f>
        <v>7.6082165212025044E-2</v>
      </c>
      <c r="AZ140" s="128">
        <f t="shared" ref="AZ140" si="1118">V140/V157</f>
        <v>2.3742898329517509E-2</v>
      </c>
      <c r="BA140" s="129">
        <f t="shared" ref="BA140" si="1119">W140/W157</f>
        <v>7.2496339428610349E-2</v>
      </c>
      <c r="BB140" s="126">
        <f t="shared" ref="BB140" si="1120">X140/X157</f>
        <v>4.0901319538818988E-2</v>
      </c>
      <c r="BC140" s="127">
        <f t="shared" ref="BC140" si="1121">Y140/Y157</f>
        <v>6.4132868872853938E-2</v>
      </c>
      <c r="BD140" s="128">
        <f t="shared" ref="BD140" si="1122">Z140/Z157</f>
        <v>6.1688139077424729E-2</v>
      </c>
      <c r="BE140" s="126">
        <f t="shared" ref="BE140" si="1123">AA140/AA157</f>
        <v>4.0653453559381818E-2</v>
      </c>
      <c r="BF140" s="132">
        <f t="shared" ref="BF140" si="1124">AB140/AB157</f>
        <v>5.7333886148391668E-2</v>
      </c>
      <c r="BG140" s="133">
        <f t="shared" ref="BG140" si="1125">AC140/AC157</f>
        <v>5.8538420028453227E-2</v>
      </c>
    </row>
    <row r="141" spans="1:59">
      <c r="A141" s="143" t="s">
        <v>26</v>
      </c>
      <c r="B141" s="200">
        <v>3704</v>
      </c>
      <c r="C141" s="194">
        <v>904</v>
      </c>
      <c r="D141" s="195">
        <v>1441</v>
      </c>
      <c r="E141" s="196">
        <v>730</v>
      </c>
      <c r="F141" s="193">
        <v>1227</v>
      </c>
      <c r="G141" s="197">
        <v>489</v>
      </c>
      <c r="H141" s="195">
        <v>1297</v>
      </c>
      <c r="I141" s="196">
        <v>1993</v>
      </c>
      <c r="J141" s="193">
        <v>337</v>
      </c>
      <c r="K141" s="197">
        <v>585</v>
      </c>
      <c r="L141" s="195">
        <v>498</v>
      </c>
      <c r="M141" s="193">
        <v>1708</v>
      </c>
      <c r="N141" s="198">
        <v>1356</v>
      </c>
      <c r="O141" s="201">
        <v>2350</v>
      </c>
      <c r="P141" s="193">
        <v>804</v>
      </c>
      <c r="Q141" s="197">
        <v>1218</v>
      </c>
      <c r="R141" s="195">
        <v>1106</v>
      </c>
      <c r="S141" s="196">
        <v>1260</v>
      </c>
      <c r="T141" s="193">
        <v>348</v>
      </c>
      <c r="U141" s="197">
        <v>702</v>
      </c>
      <c r="V141" s="195">
        <v>733</v>
      </c>
      <c r="W141" s="202">
        <v>2155</v>
      </c>
      <c r="X141" s="193">
        <v>1013</v>
      </c>
      <c r="Y141" s="197">
        <v>1015</v>
      </c>
      <c r="Z141" s="195">
        <v>2900</v>
      </c>
      <c r="AA141" s="193">
        <v>2751</v>
      </c>
      <c r="AB141" s="169">
        <f t="shared" si="1017"/>
        <v>16764</v>
      </c>
      <c r="AC141" s="170">
        <f t="shared" si="935"/>
        <v>17860</v>
      </c>
      <c r="AE141" s="143" t="s">
        <v>26</v>
      </c>
      <c r="AF141" s="126">
        <f>B141/B157</f>
        <v>6.7147674123490805E-2</v>
      </c>
      <c r="AG141" s="127">
        <f t="shared" ref="AG141" si="1126">C141/C157</f>
        <v>2.8307499608579929E-2</v>
      </c>
      <c r="AH141" s="128">
        <f t="shared" ref="AH141" si="1127">D141/D157</f>
        <v>6.5733053553507892E-2</v>
      </c>
      <c r="AI141" s="129">
        <f t="shared" ref="AI141" si="1128">E141/E157</f>
        <v>3.9158888531273466E-2</v>
      </c>
      <c r="AJ141" s="126">
        <f t="shared" ref="AJ141" si="1129">F141/F157</f>
        <v>9.8065856777493604E-2</v>
      </c>
      <c r="AK141" s="127">
        <f t="shared" ref="AK141" si="1130">G141/G157</f>
        <v>6.5991902834008104E-2</v>
      </c>
      <c r="AL141" s="128">
        <f t="shared" ref="AL141" si="1131">H141/H157</f>
        <v>4.9534066605560645E-2</v>
      </c>
      <c r="AM141" s="129">
        <f t="shared" ref="AM141" si="1132">I141/I157</f>
        <v>5.3006728902364422E-2</v>
      </c>
      <c r="AN141" s="126">
        <f t="shared" ref="AN141" si="1133">J141/J157</f>
        <v>4.9911137440758292E-2</v>
      </c>
      <c r="AO141" s="127">
        <f t="shared" ref="AO141" si="1134">K141/K157</f>
        <v>7.5571631572148301E-2</v>
      </c>
      <c r="AP141" s="128">
        <f t="shared" ref="AP141" si="1135">L141/L157</f>
        <v>4.2931034482758618E-2</v>
      </c>
      <c r="AQ141" s="126">
        <f t="shared" ref="AQ141" si="1136">M141/M157</f>
        <v>8.1613149847094807E-2</v>
      </c>
      <c r="AR141" s="130">
        <f t="shared" ref="AR141" si="1137">N141/N157</f>
        <v>5.3809523809523807E-2</v>
      </c>
      <c r="AS141" s="131">
        <f t="shared" ref="AS141" si="1138">O141/O157</f>
        <v>6.706429611027083E-2</v>
      </c>
      <c r="AT141" s="126">
        <f t="shared" ref="AT141" si="1139">P141/P157</f>
        <v>4.9385749385749383E-2</v>
      </c>
      <c r="AU141" s="127">
        <f t="shared" ref="AU141" si="1140">Q141/Q157</f>
        <v>5.8216231717809007E-2</v>
      </c>
      <c r="AV141" s="128">
        <f t="shared" ref="AV141" si="1141">R141/R157</f>
        <v>5.6460258308234215E-2</v>
      </c>
      <c r="AW141" s="129">
        <f t="shared" ref="AW141" si="1142">S141/S157</f>
        <v>5.3841552004102212E-2</v>
      </c>
      <c r="AX141" s="126">
        <f t="shared" ref="AX141" si="1143">T141/T157</f>
        <v>4.2008691453404155E-2</v>
      </c>
      <c r="AY141" s="127">
        <f t="shared" ref="AY141" si="1144">U141/U157</f>
        <v>6.1888389314996031E-2</v>
      </c>
      <c r="AZ141" s="128">
        <f t="shared" ref="AZ141" si="1145">V141/V157</f>
        <v>3.1077757992029168E-2</v>
      </c>
      <c r="BA141" s="129">
        <f t="shared" ref="BA141" si="1146">W141/W157</f>
        <v>7.3381686927503659E-2</v>
      </c>
      <c r="BB141" s="126">
        <f t="shared" ref="BB141" si="1147">X141/X157</f>
        <v>4.4408399456402611E-2</v>
      </c>
      <c r="BC141" s="127">
        <f t="shared" ref="BC141" si="1148">Y141/Y157</f>
        <v>6.3137596417019159E-2</v>
      </c>
      <c r="BD141" s="128">
        <f t="shared" ref="BD141" si="1149">Z141/Z157</f>
        <v>5.1392014744191819E-2</v>
      </c>
      <c r="BE141" s="126">
        <f t="shared" ref="BE141" si="1150">AA141/AA157</f>
        <v>6.0649485217928088E-2</v>
      </c>
      <c r="BF141" s="132">
        <f t="shared" ref="BF141" si="1151">AB141/AB157</f>
        <v>5.4728690775061949E-2</v>
      </c>
      <c r="BG141" s="133">
        <f t="shared" ref="BG141" si="1152">AC141/AC157</f>
        <v>5.8410871093813876E-2</v>
      </c>
    </row>
    <row r="142" spans="1:59">
      <c r="A142" s="134" t="s">
        <v>27</v>
      </c>
      <c r="B142" s="203">
        <v>3671</v>
      </c>
      <c r="C142" s="187">
        <v>1504</v>
      </c>
      <c r="D142" s="188">
        <v>1408</v>
      </c>
      <c r="E142" s="189">
        <v>895</v>
      </c>
      <c r="F142" s="186">
        <v>1054</v>
      </c>
      <c r="G142" s="190">
        <v>443</v>
      </c>
      <c r="H142" s="188">
        <v>1756</v>
      </c>
      <c r="I142" s="189">
        <v>1925</v>
      </c>
      <c r="J142" s="186">
        <v>412</v>
      </c>
      <c r="K142" s="187">
        <v>493</v>
      </c>
      <c r="L142" s="188">
        <v>497</v>
      </c>
      <c r="M142" s="186">
        <v>1488</v>
      </c>
      <c r="N142" s="191">
        <v>1338</v>
      </c>
      <c r="O142" s="204">
        <v>2242</v>
      </c>
      <c r="P142" s="186">
        <v>861</v>
      </c>
      <c r="Q142" s="187">
        <v>1057</v>
      </c>
      <c r="R142" s="188">
        <v>1161</v>
      </c>
      <c r="S142" s="189">
        <v>1305</v>
      </c>
      <c r="T142" s="195">
        <v>376</v>
      </c>
      <c r="U142" s="186">
        <v>481</v>
      </c>
      <c r="V142" s="188">
        <v>905</v>
      </c>
      <c r="W142" s="205">
        <v>1899</v>
      </c>
      <c r="X142" s="186">
        <v>1052</v>
      </c>
      <c r="Y142" s="190">
        <v>763</v>
      </c>
      <c r="Z142" s="188">
        <v>3021</v>
      </c>
      <c r="AA142" s="186">
        <v>2322</v>
      </c>
      <c r="AB142" s="169">
        <f t="shared" si="1017"/>
        <v>17512</v>
      </c>
      <c r="AC142" s="170">
        <f t="shared" si="935"/>
        <v>16817</v>
      </c>
      <c r="AE142" s="134" t="s">
        <v>27</v>
      </c>
      <c r="AF142" s="126">
        <f>B142/B157</f>
        <v>6.6549436206083903E-2</v>
      </c>
      <c r="AG142" s="127">
        <f t="shared" ref="AG142" si="1153">C142/C157</f>
        <v>4.7095663065602006E-2</v>
      </c>
      <c r="AH142" s="128">
        <f t="shared" ref="AH142" si="1154">D142/D157</f>
        <v>6.4227716449229089E-2</v>
      </c>
      <c r="AI142" s="129">
        <f t="shared" ref="AI142" si="1155">E142/E157</f>
        <v>4.8009870185602405E-2</v>
      </c>
      <c r="AJ142" s="126">
        <f t="shared" ref="AJ142" si="1156">F142/F157</f>
        <v>8.4239130434782608E-2</v>
      </c>
      <c r="AK142" s="127">
        <f t="shared" ref="AK142" si="1157">G142/G157</f>
        <v>5.9784075573549256E-2</v>
      </c>
      <c r="AL142" s="128">
        <f t="shared" ref="AL142" si="1158">H142/H157</f>
        <v>6.706385578979529E-2</v>
      </c>
      <c r="AM142" s="129">
        <f t="shared" ref="AM142" si="1159">I142/I157</f>
        <v>5.119817016410011E-2</v>
      </c>
      <c r="AN142" s="126">
        <f t="shared" ref="AN142" si="1160">J142/J157</f>
        <v>6.1018957345971563E-2</v>
      </c>
      <c r="AO142" s="127">
        <f t="shared" ref="AO142" si="1161">K142/K157</f>
        <v>6.3686862162511307E-2</v>
      </c>
      <c r="AP142" s="128">
        <f t="shared" ref="AP142" si="1162">L142/L157</f>
        <v>4.2844827586206898E-2</v>
      </c>
      <c r="AQ142" s="126">
        <f t="shared" ref="AQ142" si="1163">M142/M157</f>
        <v>7.1100917431192664E-2</v>
      </c>
      <c r="AR142" s="130">
        <f t="shared" ref="AR142" si="1164">N142/N157</f>
        <v>5.3095238095238098E-2</v>
      </c>
      <c r="AS142" s="131">
        <f t="shared" ref="AS142" si="1165">O142/O157</f>
        <v>6.3982192289032846E-2</v>
      </c>
      <c r="AT142" s="126">
        <f t="shared" ref="AT142" si="1166">P142/P157</f>
        <v>5.2886977886977889E-2</v>
      </c>
      <c r="AU142" s="127">
        <f t="shared" ref="AU142" si="1167">Q142/Q157</f>
        <v>5.0520982697638848E-2</v>
      </c>
      <c r="AV142" s="128">
        <f t="shared" ref="AV142" si="1168">R142/R157</f>
        <v>5.9267956506202459E-2</v>
      </c>
      <c r="AW142" s="129">
        <f t="shared" ref="AW142" si="1169">S142/S157</f>
        <v>5.576446457567729E-2</v>
      </c>
      <c r="AX142" s="126">
        <f t="shared" ref="AX142" si="1170">T142/T157</f>
        <v>4.5388701110574602E-2</v>
      </c>
      <c r="AY142" s="127">
        <f t="shared" ref="AY142" si="1171">U142/U157</f>
        <v>4.2405007493608392E-2</v>
      </c>
      <c r="AZ142" s="128">
        <f t="shared" ref="AZ142" si="1172">V142/V157</f>
        <v>3.8370219621809545E-2</v>
      </c>
      <c r="BA142" s="129">
        <f t="shared" ref="BA142" si="1173">W142/W157</f>
        <v>6.466441924609255E-2</v>
      </c>
      <c r="BB142" s="126">
        <f t="shared" ref="BB142" si="1174">X142/X157</f>
        <v>4.6118100916224626E-2</v>
      </c>
      <c r="BC142" s="127">
        <f t="shared" ref="BC142" si="1175">Y142/Y157</f>
        <v>4.7462055237621301E-2</v>
      </c>
      <c r="BD142" s="128">
        <f t="shared" ref="BD142" si="1176">Z142/Z157</f>
        <v>5.3536302255932235E-2</v>
      </c>
      <c r="BE142" s="126">
        <f t="shared" ref="BE142" si="1177">AA142/AA157</f>
        <v>5.1191604753191206E-2</v>
      </c>
      <c r="BF142" s="132">
        <f t="shared" ref="BF142" si="1178">AB142/AB157</f>
        <v>5.7170653355576521E-2</v>
      </c>
      <c r="BG142" s="133">
        <f t="shared" ref="BG142" si="1179">AC142/AC157</f>
        <v>5.4999754713587229E-2</v>
      </c>
    </row>
    <row r="143" spans="1:59">
      <c r="A143" s="143" t="s">
        <v>28</v>
      </c>
      <c r="B143" s="200">
        <v>2912</v>
      </c>
      <c r="C143" s="194">
        <v>1242</v>
      </c>
      <c r="D143" s="195">
        <v>1154</v>
      </c>
      <c r="E143" s="196">
        <v>666</v>
      </c>
      <c r="F143" s="193">
        <v>569</v>
      </c>
      <c r="G143" s="197">
        <v>344</v>
      </c>
      <c r="H143" s="195">
        <v>2150</v>
      </c>
      <c r="I143" s="196">
        <v>1698</v>
      </c>
      <c r="J143" s="193">
        <v>335</v>
      </c>
      <c r="K143" s="194">
        <v>451</v>
      </c>
      <c r="L143" s="195">
        <v>512</v>
      </c>
      <c r="M143" s="193">
        <v>1288</v>
      </c>
      <c r="N143" s="198">
        <v>1411</v>
      </c>
      <c r="O143" s="201">
        <v>1989</v>
      </c>
      <c r="P143" s="193">
        <v>821</v>
      </c>
      <c r="Q143" s="194">
        <v>1091</v>
      </c>
      <c r="R143" s="195">
        <v>1067</v>
      </c>
      <c r="S143" s="196">
        <v>1436</v>
      </c>
      <c r="T143" s="193">
        <v>363</v>
      </c>
      <c r="U143" s="197">
        <v>704</v>
      </c>
      <c r="V143" s="195">
        <v>938</v>
      </c>
      <c r="W143" s="202">
        <v>1968</v>
      </c>
      <c r="X143" s="193">
        <v>900</v>
      </c>
      <c r="Y143" s="197">
        <v>929</v>
      </c>
      <c r="Z143" s="195">
        <v>2899</v>
      </c>
      <c r="AA143" s="193">
        <v>2747</v>
      </c>
      <c r="AB143" s="169">
        <f t="shared" si="1017"/>
        <v>16031</v>
      </c>
      <c r="AC143" s="170">
        <f t="shared" si="935"/>
        <v>16553</v>
      </c>
      <c r="AE143" s="143" t="s">
        <v>28</v>
      </c>
      <c r="AF143" s="126">
        <f>B143/B157</f>
        <v>5.2789964105724958E-2</v>
      </c>
      <c r="AG143" s="127">
        <f t="shared" ref="AG143" si="1180">C143/C157</f>
        <v>3.8891498356035697E-2</v>
      </c>
      <c r="AH143" s="128">
        <f t="shared" ref="AH143" si="1181">D143/D157</f>
        <v>5.2641182373870998E-2</v>
      </c>
      <c r="AI143" s="129">
        <f t="shared" ref="AI143" si="1182">E143/E157</f>
        <v>3.5725780495654974E-2</v>
      </c>
      <c r="AJ143" s="126">
        <f t="shared" ref="AJ143" si="1183">F143/F157</f>
        <v>4.5476342710997444E-2</v>
      </c>
      <c r="AK143" s="127">
        <f t="shared" ref="AK143" si="1184">G143/G157</f>
        <v>4.6423751686909584E-2</v>
      </c>
      <c r="AL143" s="128">
        <f t="shared" ref="AL143" si="1185">H143/H157</f>
        <v>8.2111212954476015E-2</v>
      </c>
      <c r="AM143" s="129">
        <f t="shared" ref="AM143" si="1186">I143/I157</f>
        <v>4.5160775552541291E-2</v>
      </c>
      <c r="AN143" s="126">
        <f t="shared" ref="AN143" si="1187">J143/J157</f>
        <v>4.9614928909952609E-2</v>
      </c>
      <c r="AO143" s="127">
        <f t="shared" ref="AO143" si="1188">K143/K157</f>
        <v>5.826120656245963E-2</v>
      </c>
      <c r="AP143" s="128">
        <f t="shared" ref="AP143" si="1189">L143/L157</f>
        <v>4.4137931034482755E-2</v>
      </c>
      <c r="AQ143" s="126">
        <f t="shared" ref="AQ143" si="1190">M143/M157</f>
        <v>6.1544342507645261E-2</v>
      </c>
      <c r="AR143" s="130">
        <f t="shared" ref="AR143" si="1191">N143/N157</f>
        <v>5.5992063492063489E-2</v>
      </c>
      <c r="AS143" s="131">
        <f t="shared" ref="AS143" si="1192">O143/O157</f>
        <v>5.6762078707799438E-2</v>
      </c>
      <c r="AT143" s="126">
        <f t="shared" ref="AT143" si="1193">P143/P157</f>
        <v>5.0429975429975432E-2</v>
      </c>
      <c r="AU143" s="127">
        <f t="shared" ref="AU143" si="1194">Q143/Q157</f>
        <v>5.2146066341649935E-2</v>
      </c>
      <c r="AV143" s="128">
        <f t="shared" ref="AV143" si="1195">R143/R157</f>
        <v>5.4469345040584004E-2</v>
      </c>
      <c r="AW143" s="129">
        <f t="shared" ref="AW143" si="1196">S143/S157</f>
        <v>6.1362276728484745E-2</v>
      </c>
      <c r="AX143" s="126">
        <f t="shared" ref="AX143" si="1197">T143/T157</f>
        <v>4.3819410912602608E-2</v>
      </c>
      <c r="AY143" s="127">
        <f t="shared" ref="AY143" si="1198">U143/U157</f>
        <v>6.2064709512474656E-2</v>
      </c>
      <c r="AZ143" s="128">
        <f t="shared" ref="AZ143" si="1199">V143/V157</f>
        <v>3.9769354701941831E-2</v>
      </c>
      <c r="BA143" s="129">
        <f t="shared" ref="BA143" si="1200">W143/W157</f>
        <v>6.7013995300847895E-2</v>
      </c>
      <c r="BB143" s="126">
        <f t="shared" ref="BB143" si="1201">X143/X157</f>
        <v>3.9454649072815748E-2</v>
      </c>
      <c r="BC143" s="127">
        <f t="shared" ref="BC143" si="1202">Y143/Y157</f>
        <v>5.7788006966907189E-2</v>
      </c>
      <c r="BD143" s="128">
        <f t="shared" ref="BD143" si="1203">Z143/Z157</f>
        <v>5.137429335979727E-2</v>
      </c>
      <c r="BE143" s="126">
        <f t="shared" ref="BE143" si="1204">AA143/AA157</f>
        <v>6.0561299852289516E-2</v>
      </c>
      <c r="BF143" s="132">
        <f t="shared" ref="BF143" si="1205">AB143/AB157</f>
        <v>5.2335698032391915E-2</v>
      </c>
      <c r="BG143" s="133">
        <f t="shared" ref="BG143" si="1206">AC143/AC157</f>
        <v>5.4136346540643962E-2</v>
      </c>
    </row>
    <row r="144" spans="1:59">
      <c r="A144" s="134" t="s">
        <v>29</v>
      </c>
      <c r="B144" s="203">
        <v>2439</v>
      </c>
      <c r="C144" s="187">
        <v>1523</v>
      </c>
      <c r="D144" s="188">
        <v>1069</v>
      </c>
      <c r="E144" s="189">
        <v>907</v>
      </c>
      <c r="F144" s="186">
        <v>620</v>
      </c>
      <c r="G144" s="190">
        <v>416</v>
      </c>
      <c r="H144" s="188">
        <v>1790</v>
      </c>
      <c r="I144" s="189">
        <v>2313</v>
      </c>
      <c r="J144" s="186">
        <v>394</v>
      </c>
      <c r="K144" s="187">
        <v>360</v>
      </c>
      <c r="L144" s="188">
        <v>630</v>
      </c>
      <c r="M144" s="186">
        <v>1099</v>
      </c>
      <c r="N144" s="191">
        <v>1492</v>
      </c>
      <c r="O144" s="204">
        <v>1790</v>
      </c>
      <c r="P144" s="186">
        <v>848</v>
      </c>
      <c r="Q144" s="187">
        <v>999</v>
      </c>
      <c r="R144" s="188">
        <v>1101</v>
      </c>
      <c r="S144" s="189">
        <v>1128</v>
      </c>
      <c r="T144" s="186">
        <v>550</v>
      </c>
      <c r="U144" s="190">
        <v>487</v>
      </c>
      <c r="V144" s="188">
        <v>1251</v>
      </c>
      <c r="W144" s="205">
        <v>1518</v>
      </c>
      <c r="X144" s="186">
        <v>1107</v>
      </c>
      <c r="Y144" s="190">
        <v>629</v>
      </c>
      <c r="Z144" s="188">
        <v>3084</v>
      </c>
      <c r="AA144" s="186">
        <v>2242</v>
      </c>
      <c r="AB144" s="169">
        <f t="shared" si="1017"/>
        <v>16375</v>
      </c>
      <c r="AC144" s="170">
        <f t="shared" si="935"/>
        <v>15411</v>
      </c>
      <c r="AE144" s="134" t="s">
        <v>29</v>
      </c>
      <c r="AF144" s="126">
        <f>B144/B157</f>
        <v>4.421522062289257E-2</v>
      </c>
      <c r="AG144" s="127">
        <f t="shared" ref="AG144" si="1207">C144/C157</f>
        <v>4.7690621575074373E-2</v>
      </c>
      <c r="AH144" s="128">
        <f t="shared" ref="AH144" si="1208">D144/D157</f>
        <v>4.8763798923455892E-2</v>
      </c>
      <c r="AI144" s="129">
        <f t="shared" ref="AI144" si="1209">E144/E157</f>
        <v>4.8653577942280868E-2</v>
      </c>
      <c r="AJ144" s="126">
        <f t="shared" ref="AJ144" si="1210">F144/F157</f>
        <v>4.9552429667519181E-2</v>
      </c>
      <c r="AK144" s="127">
        <f t="shared" ref="AK144" si="1211">G144/G157</f>
        <v>5.6140350877192984E-2</v>
      </c>
      <c r="AL144" s="128">
        <f t="shared" ref="AL144" si="1212">H144/H157</f>
        <v>6.836235869233119E-2</v>
      </c>
      <c r="AM144" s="129">
        <f t="shared" ref="AM144" si="1213">I144/I157</f>
        <v>6.1517593553020028E-2</v>
      </c>
      <c r="AN144" s="126">
        <f t="shared" ref="AN144" si="1214">J144/J157</f>
        <v>5.8353080568720378E-2</v>
      </c>
      <c r="AO144" s="127">
        <f t="shared" ref="AO144" si="1215">K144/K157</f>
        <v>4.6505619429014336E-2</v>
      </c>
      <c r="AP144" s="128">
        <f t="shared" ref="AP144" si="1216">L144/L157</f>
        <v>5.4310344827586204E-2</v>
      </c>
      <c r="AQ144" s="126">
        <f t="shared" ref="AQ144" si="1217">M144/M157</f>
        <v>5.251337920489297E-2</v>
      </c>
      <c r="AR144" s="130">
        <f t="shared" ref="AR144" si="1218">N144/N157</f>
        <v>5.9206349206349207E-2</v>
      </c>
      <c r="AS144" s="131">
        <f t="shared" ref="AS144" si="1219">O144/O157</f>
        <v>5.1083017037185013E-2</v>
      </c>
      <c r="AT144" s="126">
        <f t="shared" ref="AT144" si="1220">P144/P157</f>
        <v>5.2088452088452086E-2</v>
      </c>
      <c r="AU144" s="127">
        <f t="shared" ref="AU144" si="1221">Q144/Q157</f>
        <v>4.7748781187266991E-2</v>
      </c>
      <c r="AV144" s="128">
        <f t="shared" ref="AV144" si="1222">R144/R157</f>
        <v>5.6205013017509825E-2</v>
      </c>
      <c r="AW144" s="129">
        <f t="shared" ref="AW144" si="1223">S144/S157</f>
        <v>4.8201008460815313E-2</v>
      </c>
      <c r="AX144" s="126">
        <f t="shared" ref="AX144" si="1224">T144/T157</f>
        <v>6.6393046837276676E-2</v>
      </c>
      <c r="AY144" s="127">
        <f t="shared" ref="AY144" si="1225">U144/U157</f>
        <v>4.2933968086044258E-2</v>
      </c>
      <c r="AZ144" s="128">
        <f t="shared" ref="AZ144" si="1226">V144/V157</f>
        <v>5.3039938946832864E-2</v>
      </c>
      <c r="BA144" s="129">
        <f t="shared" ref="BA144" si="1227">W144/W157</f>
        <v>5.1690673204617427E-2</v>
      </c>
      <c r="BB144" s="126">
        <f t="shared" ref="BB144" si="1228">X144/X157</f>
        <v>4.8529218359563371E-2</v>
      </c>
      <c r="BC144" s="127">
        <f t="shared" ref="BC144" si="1229">Y144/Y157</f>
        <v>3.9126648420004975E-2</v>
      </c>
      <c r="BD144" s="128">
        <f t="shared" ref="BD144" si="1230">Z144/Z157</f>
        <v>5.4652749472788816E-2</v>
      </c>
      <c r="BE144" s="126">
        <f t="shared" ref="BE144" si="1231">AA144/AA157</f>
        <v>4.9427897440419762E-2</v>
      </c>
      <c r="BF144" s="132">
        <f t="shared" ref="BF144" si="1232">AB144/AB157</f>
        <v>5.3458739646960116E-2</v>
      </c>
      <c r="BG144" s="133">
        <f t="shared" ref="BG144" si="1233">AC144/AC157</f>
        <v>5.0401452095563584E-2</v>
      </c>
    </row>
    <row r="145" spans="1:59">
      <c r="A145" s="143" t="s">
        <v>30</v>
      </c>
      <c r="B145" s="200">
        <v>1940</v>
      </c>
      <c r="C145" s="194">
        <v>1854</v>
      </c>
      <c r="D145" s="195">
        <v>1018</v>
      </c>
      <c r="E145" s="196">
        <v>1143</v>
      </c>
      <c r="F145" s="193">
        <v>556</v>
      </c>
      <c r="G145" s="197">
        <v>451</v>
      </c>
      <c r="H145" s="195">
        <v>1775</v>
      </c>
      <c r="I145" s="196">
        <v>2415</v>
      </c>
      <c r="J145" s="193">
        <v>445</v>
      </c>
      <c r="K145" s="194">
        <v>284</v>
      </c>
      <c r="L145" s="195">
        <v>816</v>
      </c>
      <c r="M145" s="193">
        <v>990</v>
      </c>
      <c r="N145" s="198">
        <v>1623</v>
      </c>
      <c r="O145" s="201">
        <v>1673</v>
      </c>
      <c r="P145" s="193">
        <v>827</v>
      </c>
      <c r="Q145" s="194">
        <v>969</v>
      </c>
      <c r="R145" s="195">
        <v>1079</v>
      </c>
      <c r="S145" s="196">
        <v>1284</v>
      </c>
      <c r="T145" s="193">
        <v>614</v>
      </c>
      <c r="U145" s="197">
        <v>456</v>
      </c>
      <c r="V145" s="195">
        <v>1839</v>
      </c>
      <c r="W145" s="202">
        <v>1422</v>
      </c>
      <c r="X145" s="193">
        <v>1301</v>
      </c>
      <c r="Y145" s="197">
        <v>657</v>
      </c>
      <c r="Z145" s="195">
        <v>3077</v>
      </c>
      <c r="AA145" s="193">
        <v>3007</v>
      </c>
      <c r="AB145" s="169">
        <f t="shared" si="1017"/>
        <v>16910</v>
      </c>
      <c r="AC145" s="170">
        <f t="shared" si="935"/>
        <v>16605</v>
      </c>
      <c r="AE145" s="143" t="s">
        <v>30</v>
      </c>
      <c r="AF145" s="126">
        <f>B145/B157</f>
        <v>3.51691381748305E-2</v>
      </c>
      <c r="AG145" s="127">
        <f t="shared" ref="AG145" si="1234">C145/C157</f>
        <v>5.8055425082198214E-2</v>
      </c>
      <c r="AH145" s="128">
        <f t="shared" ref="AH145" si="1235">D145/D157</f>
        <v>4.6437368853206824E-2</v>
      </c>
      <c r="AI145" s="129">
        <f t="shared" ref="AI145" si="1236">E145/E157</f>
        <v>6.1313163823624076E-2</v>
      </c>
      <c r="AJ145" s="126">
        <f t="shared" ref="AJ145" si="1237">F145/F157</f>
        <v>4.4437340153452687E-2</v>
      </c>
      <c r="AK145" s="127">
        <f t="shared" ref="AK145" si="1238">G145/G157</f>
        <v>6.0863697705802966E-2</v>
      </c>
      <c r="AL145" s="128">
        <f t="shared" ref="AL145" si="1239">H145/H157</f>
        <v>6.7789489764741834E-2</v>
      </c>
      <c r="AM145" s="129">
        <f t="shared" ref="AM145" si="1240">I145/I157</f>
        <v>6.4230431660416504E-2</v>
      </c>
      <c r="AN145" s="126">
        <f t="shared" ref="AN145" si="1241">J145/J157</f>
        <v>6.5906398104265407E-2</v>
      </c>
      <c r="AO145" s="127">
        <f t="shared" ref="AO145" si="1242">K145/K157</f>
        <v>3.6687766438444645E-2</v>
      </c>
      <c r="AP145" s="128">
        <f t="shared" ref="AP145" si="1243">L145/L157</f>
        <v>7.0344827586206901E-2</v>
      </c>
      <c r="AQ145" s="126">
        <f t="shared" ref="AQ145" si="1244">M145/M157</f>
        <v>4.7305045871559634E-2</v>
      </c>
      <c r="AR145" s="130">
        <f t="shared" ref="AR145" si="1245">N145/N157</f>
        <v>6.4404761904761909E-2</v>
      </c>
      <c r="AS145" s="131">
        <f t="shared" ref="AS145" si="1246">O145/O157</f>
        <v>4.7744071230843871E-2</v>
      </c>
      <c r="AT145" s="126">
        <f t="shared" ref="AT145" si="1247">P145/P157</f>
        <v>5.0798525798525798E-2</v>
      </c>
      <c r="AU145" s="127">
        <f t="shared" ref="AU145" si="1248">Q145/Q157</f>
        <v>4.6314883854316029E-2</v>
      </c>
      <c r="AV145" s="128">
        <f t="shared" ref="AV145" si="1249">R145/R157</f>
        <v>5.5081933738322528E-2</v>
      </c>
      <c r="AW145" s="129">
        <f t="shared" ref="AW145" si="1250">S145/S157</f>
        <v>5.4867105375608925E-2</v>
      </c>
      <c r="AX145" s="126">
        <f t="shared" ref="AX145" si="1251">T145/T157</f>
        <v>7.4118783196523416E-2</v>
      </c>
      <c r="AY145" s="127">
        <f t="shared" ref="AY145" si="1252">U145/U157</f>
        <v>4.0201005025125629E-2</v>
      </c>
      <c r="AZ145" s="128">
        <f t="shared" ref="AZ145" si="1253">V145/V157</f>
        <v>7.7969982192826248E-2</v>
      </c>
      <c r="BA145" s="129">
        <f t="shared" ref="BA145" si="1254">W145/W157</f>
        <v>4.8421697824088263E-2</v>
      </c>
      <c r="BB145" s="126">
        <f t="shared" ref="BB145" si="1255">X145/X157</f>
        <v>5.7033887159703651E-2</v>
      </c>
      <c r="BC145" s="127">
        <f t="shared" ref="BC145" si="1256">Y145/Y157</f>
        <v>4.0868375217715851E-2</v>
      </c>
      <c r="BD145" s="128">
        <f t="shared" ref="BD145" si="1257">Z145/Z157</f>
        <v>5.4528699782026971E-2</v>
      </c>
      <c r="BE145" s="126">
        <f t="shared" ref="BE145" si="1258">AA145/AA157</f>
        <v>6.629334861879671E-2</v>
      </c>
      <c r="BF145" s="132">
        <f t="shared" ref="BF145" si="1259">AB145/AB157</f>
        <v>5.520533053008217E-2</v>
      </c>
      <c r="BG145" s="133">
        <f t="shared" ref="BG145" si="1260">AC145/AC157</f>
        <v>5.4306411786829753E-2</v>
      </c>
    </row>
    <row r="146" spans="1:59">
      <c r="A146" s="134" t="s">
        <v>31</v>
      </c>
      <c r="B146" s="203">
        <v>2207</v>
      </c>
      <c r="C146" s="187">
        <v>2502</v>
      </c>
      <c r="D146" s="188">
        <v>1235</v>
      </c>
      <c r="E146" s="189">
        <v>1289</v>
      </c>
      <c r="F146" s="186">
        <v>870</v>
      </c>
      <c r="G146" s="190">
        <v>426</v>
      </c>
      <c r="H146" s="188">
        <v>1888</v>
      </c>
      <c r="I146" s="189">
        <v>2715</v>
      </c>
      <c r="J146" s="186">
        <v>530</v>
      </c>
      <c r="K146" s="187">
        <v>259</v>
      </c>
      <c r="L146" s="188">
        <v>943</v>
      </c>
      <c r="M146" s="186">
        <v>800</v>
      </c>
      <c r="N146" s="191">
        <v>1894</v>
      </c>
      <c r="O146" s="204">
        <v>1666</v>
      </c>
      <c r="P146" s="186">
        <v>1014</v>
      </c>
      <c r="Q146" s="187">
        <v>1067</v>
      </c>
      <c r="R146" s="188">
        <v>1180</v>
      </c>
      <c r="S146" s="189">
        <v>1666</v>
      </c>
      <c r="T146" s="186">
        <v>890</v>
      </c>
      <c r="U146" s="190">
        <v>367</v>
      </c>
      <c r="V146" s="188">
        <v>2225</v>
      </c>
      <c r="W146" s="205">
        <v>1277</v>
      </c>
      <c r="X146" s="186">
        <v>1812</v>
      </c>
      <c r="Y146" s="190">
        <v>642</v>
      </c>
      <c r="Z146" s="188">
        <v>3737</v>
      </c>
      <c r="AA146" s="186">
        <v>3419</v>
      </c>
      <c r="AB146" s="169">
        <f t="shared" si="1017"/>
        <v>20425</v>
      </c>
      <c r="AC146" s="170">
        <f t="shared" si="935"/>
        <v>18095</v>
      </c>
      <c r="AE146" s="134" t="s">
        <v>31</v>
      </c>
      <c r="AF146" s="126">
        <f>B146/B157</f>
        <v>4.0009426779304594E-2</v>
      </c>
      <c r="AG146" s="127">
        <f t="shared" ref="AG146" si="1261">C146/C157</f>
        <v>7.8346641615782059E-2</v>
      </c>
      <c r="AH146" s="128">
        <f t="shared" ref="AH146" si="1262">D146/D157</f>
        <v>5.6336100720737158E-2</v>
      </c>
      <c r="AI146" s="129">
        <f t="shared" ref="AI146" si="1263">E146/E157</f>
        <v>6.9144941529878767E-2</v>
      </c>
      <c r="AJ146" s="126">
        <f t="shared" ref="AJ146" si="1264">F146/F157</f>
        <v>6.9533248081841428E-2</v>
      </c>
      <c r="AK146" s="127">
        <f t="shared" ref="AK146" si="1265">G146/G157</f>
        <v>5.7489878542510121E-2</v>
      </c>
      <c r="AL146" s="128">
        <f t="shared" ref="AL146" si="1266">H146/H157</f>
        <v>7.2105102352581732E-2</v>
      </c>
      <c r="AM146" s="129">
        <f t="shared" ref="AM146" si="1267">I146/I157</f>
        <v>7.2209367270406125E-2</v>
      </c>
      <c r="AN146" s="126">
        <f t="shared" ref="AN146" si="1268">J146/J157</f>
        <v>7.8495260663507108E-2</v>
      </c>
      <c r="AO146" s="127">
        <f t="shared" ref="AO146" si="1269">K146/K157</f>
        <v>3.3458209533651986E-2</v>
      </c>
      <c r="AP146" s="128">
        <f t="shared" ref="AP146" si="1270">L146/L157</f>
        <v>8.1293103448275866E-2</v>
      </c>
      <c r="AQ146" s="126">
        <f t="shared" ref="AQ146" si="1271">M146/M157</f>
        <v>3.82262996941896E-2</v>
      </c>
      <c r="AR146" s="130">
        <f t="shared" ref="AR146" si="1272">N146/N157</f>
        <v>7.5158730158730161E-2</v>
      </c>
      <c r="AS146" s="131">
        <f t="shared" ref="AS146" si="1273">O146/O157</f>
        <v>4.7544305242430293E-2</v>
      </c>
      <c r="AT146" s="126">
        <f t="shared" ref="AT146" si="1274">P146/P157</f>
        <v>6.2285012285012285E-2</v>
      </c>
      <c r="AU146" s="127">
        <f t="shared" ref="AU146" si="1275">Q146/Q157</f>
        <v>5.0998948475289171E-2</v>
      </c>
      <c r="AV146" s="128">
        <f t="shared" ref="AV146" si="1276">R146/R157</f>
        <v>6.023788861095513E-2</v>
      </c>
      <c r="AW146" s="129">
        <f t="shared" ref="AW146" si="1277">S146/S157</f>
        <v>7.1190496538757378E-2</v>
      </c>
      <c r="AX146" s="126">
        <f t="shared" ref="AX146" si="1278">T146/T157</f>
        <v>0.10743602124577499</v>
      </c>
      <c r="AY146" s="127">
        <f t="shared" ref="AY146" si="1279">U146/U157</f>
        <v>3.2354756237326983E-2</v>
      </c>
      <c r="AZ146" s="128">
        <f t="shared" ref="AZ146" si="1280">V146/V157</f>
        <v>9.4335622827100826E-2</v>
      </c>
      <c r="BA146" s="129">
        <f t="shared" ref="BA146" si="1281">W146/W157</f>
        <v>4.3484182926414004E-2</v>
      </c>
      <c r="BB146" s="126">
        <f t="shared" ref="BB146" si="1282">X146/X157</f>
        <v>7.9435360133269031E-2</v>
      </c>
      <c r="BC146" s="127">
        <f t="shared" ref="BC146" si="1283">Y146/Y157</f>
        <v>3.9935307290370738E-2</v>
      </c>
      <c r="BD146" s="128">
        <f t="shared" ref="BD146" si="1284">Z146/Z157</f>
        <v>6.6224813482429243E-2</v>
      </c>
      <c r="BE146" s="126">
        <f t="shared" ref="BE146" si="1285">AA146/AA157</f>
        <v>7.5376441279569661E-2</v>
      </c>
      <c r="BF146" s="132">
        <f t="shared" ref="BF146" si="1286">AB146/AB157</f>
        <v>6.6680595864986897E-2</v>
      </c>
      <c r="BG146" s="133">
        <f t="shared" ref="BG146" si="1287">AC146/AC157</f>
        <v>5.9179435187153531E-2</v>
      </c>
    </row>
    <row r="147" spans="1:59">
      <c r="A147" s="143" t="s">
        <v>32</v>
      </c>
      <c r="B147" s="200">
        <v>2442</v>
      </c>
      <c r="C147" s="194">
        <v>3371</v>
      </c>
      <c r="D147" s="195">
        <v>1661</v>
      </c>
      <c r="E147" s="196">
        <v>1409</v>
      </c>
      <c r="F147" s="193">
        <v>1092</v>
      </c>
      <c r="G147" s="197">
        <v>433</v>
      </c>
      <c r="H147" s="195">
        <v>1882</v>
      </c>
      <c r="I147" s="196">
        <v>3075</v>
      </c>
      <c r="J147" s="193">
        <v>821</v>
      </c>
      <c r="K147" s="194">
        <v>307</v>
      </c>
      <c r="L147" s="195">
        <v>1554</v>
      </c>
      <c r="M147" s="193">
        <v>985</v>
      </c>
      <c r="N147" s="198">
        <v>2250</v>
      </c>
      <c r="O147" s="201">
        <v>2085</v>
      </c>
      <c r="P147" s="193">
        <v>1254</v>
      </c>
      <c r="Q147" s="194">
        <v>1292</v>
      </c>
      <c r="R147" s="195">
        <v>1241</v>
      </c>
      <c r="S147" s="196">
        <v>1844</v>
      </c>
      <c r="T147" s="193">
        <v>934</v>
      </c>
      <c r="U147" s="197">
        <v>369</v>
      </c>
      <c r="V147" s="195">
        <v>2155</v>
      </c>
      <c r="W147" s="202">
        <v>1384</v>
      </c>
      <c r="X147" s="193">
        <v>2773</v>
      </c>
      <c r="Y147" s="197">
        <v>755</v>
      </c>
      <c r="Z147" s="195">
        <v>4302</v>
      </c>
      <c r="AA147" s="193">
        <v>3758</v>
      </c>
      <c r="AB147" s="169">
        <f t="shared" si="1017"/>
        <v>24361</v>
      </c>
      <c r="AC147" s="170">
        <f t="shared" si="935"/>
        <v>21067</v>
      </c>
      <c r="AE147" s="143" t="s">
        <v>32</v>
      </c>
      <c r="AF147" s="126">
        <f>B147/B157</f>
        <v>4.426960588811138E-2</v>
      </c>
      <c r="AG147" s="127">
        <f t="shared" ref="AG147" si="1288">C147/C157</f>
        <v>0.10555816502270236</v>
      </c>
      <c r="AH147" s="128">
        <f t="shared" ref="AH147" si="1289">D147/D157</f>
        <v>7.5768634248699937E-2</v>
      </c>
      <c r="AI147" s="129">
        <f t="shared" ref="AI147" si="1290">E147/E157</f>
        <v>7.5582019096663441E-2</v>
      </c>
      <c r="AJ147" s="126">
        <f t="shared" ref="AJ147" si="1291">F147/F157</f>
        <v>8.7276214833759594E-2</v>
      </c>
      <c r="AK147" s="127">
        <f t="shared" ref="AK147" si="1292">G147/G157</f>
        <v>5.8434547908232118E-2</v>
      </c>
      <c r="AL147" s="128">
        <f t="shared" ref="AL147" si="1293">H147/H157</f>
        <v>7.1875954781545986E-2</v>
      </c>
      <c r="AM147" s="129">
        <f t="shared" ref="AM147" si="1294">I147/I157</f>
        <v>8.1784090002393686E-2</v>
      </c>
      <c r="AN147" s="126">
        <f t="shared" ref="AN147" si="1295">J147/J157</f>
        <v>0.12159360189573459</v>
      </c>
      <c r="AO147" s="127">
        <f t="shared" ref="AO147" si="1296">K147/K157</f>
        <v>3.9658958790853897E-2</v>
      </c>
      <c r="AP147" s="128">
        <f t="shared" ref="AP147" si="1297">L147/L157</f>
        <v>0.13396551724137931</v>
      </c>
      <c r="AQ147" s="126">
        <f t="shared" ref="AQ147" si="1298">M147/M157</f>
        <v>4.7066131498470949E-2</v>
      </c>
      <c r="AR147" s="130">
        <f t="shared" ref="AR147" si="1299">N147/N157</f>
        <v>8.9285714285714288E-2</v>
      </c>
      <c r="AS147" s="131">
        <f t="shared" ref="AS147" si="1300">O147/O157</f>
        <v>5.9501726548899861E-2</v>
      </c>
      <c r="AT147" s="126">
        <f t="shared" ref="AT147" si="1301">P147/P157</f>
        <v>7.7027027027027031E-2</v>
      </c>
      <c r="AU147" s="127">
        <f t="shared" ref="AU147" si="1302">Q147/Q157</f>
        <v>6.1753178472421372E-2</v>
      </c>
      <c r="AV147" s="128">
        <f t="shared" ref="AV147" si="1303">R147/R157</f>
        <v>6.3351881157792639E-2</v>
      </c>
      <c r="AW147" s="129">
        <f t="shared" ref="AW147" si="1304">S147/S157</f>
        <v>7.87966840440988E-2</v>
      </c>
      <c r="AX147" s="126">
        <f t="shared" ref="AX147" si="1305">T147/T157</f>
        <v>0.11274746499275712</v>
      </c>
      <c r="AY147" s="127">
        <f t="shared" ref="AY147" si="1306">U147/U157</f>
        <v>3.2531076434805607E-2</v>
      </c>
      <c r="AZ147" s="128">
        <f t="shared" ref="AZ147" si="1307">V147/V157</f>
        <v>9.1367760535911127E-2</v>
      </c>
      <c r="BA147" s="129">
        <f t="shared" ref="BA147" si="1308">W147/W157</f>
        <v>4.7127728402628799E-2</v>
      </c>
      <c r="BB147" s="126">
        <f t="shared" ref="BB147" si="1309">X147/X157</f>
        <v>0.1215641576432423</v>
      </c>
      <c r="BC147" s="127">
        <f t="shared" ref="BC147" si="1310">Y147/Y157</f>
        <v>4.6964419009703905E-2</v>
      </c>
      <c r="BD147" s="128">
        <f t="shared" ref="BD147" si="1311">Z147/Z157</f>
        <v>7.6237395665349372E-2</v>
      </c>
      <c r="BE147" s="126">
        <f t="shared" ref="BE147" si="1312">AA147/AA157</f>
        <v>8.2850151017438659E-2</v>
      </c>
      <c r="BF147" s="132">
        <f t="shared" ref="BF147" si="1313">AB147/AB157</f>
        <v>7.9530281315395135E-2</v>
      </c>
      <c r="BG147" s="133">
        <f t="shared" ref="BG147" si="1314">AC147/AC157</f>
        <v>6.8899318103772506E-2</v>
      </c>
    </row>
    <row r="148" spans="1:59">
      <c r="A148" s="134" t="s">
        <v>33</v>
      </c>
      <c r="B148" s="203">
        <v>2925</v>
      </c>
      <c r="C148" s="187">
        <v>4208</v>
      </c>
      <c r="D148" s="188">
        <v>1620</v>
      </c>
      <c r="E148" s="189">
        <v>1893</v>
      </c>
      <c r="F148" s="186">
        <v>776</v>
      </c>
      <c r="G148" s="190">
        <v>469</v>
      </c>
      <c r="H148" s="188">
        <v>2311</v>
      </c>
      <c r="I148" s="189">
        <v>4066</v>
      </c>
      <c r="J148" s="186">
        <v>621</v>
      </c>
      <c r="K148" s="187">
        <v>281</v>
      </c>
      <c r="L148" s="188">
        <v>1518</v>
      </c>
      <c r="M148" s="186">
        <v>951</v>
      </c>
      <c r="N148" s="191">
        <v>2289</v>
      </c>
      <c r="O148" s="204">
        <v>2226</v>
      </c>
      <c r="P148" s="186">
        <v>1252</v>
      </c>
      <c r="Q148" s="187">
        <v>1361</v>
      </c>
      <c r="R148" s="188">
        <v>1285</v>
      </c>
      <c r="S148" s="189">
        <v>1809</v>
      </c>
      <c r="T148" s="186">
        <v>922</v>
      </c>
      <c r="U148" s="190">
        <v>402</v>
      </c>
      <c r="V148" s="188">
        <v>2973</v>
      </c>
      <c r="W148" s="205">
        <v>1467</v>
      </c>
      <c r="X148" s="186">
        <v>2010</v>
      </c>
      <c r="Y148" s="190">
        <v>748</v>
      </c>
      <c r="Z148" s="188">
        <v>3261</v>
      </c>
      <c r="AA148" s="186">
        <v>3437</v>
      </c>
      <c r="AB148" s="169">
        <f t="shared" si="1017"/>
        <v>23763</v>
      </c>
      <c r="AC148" s="170">
        <f t="shared" si="935"/>
        <v>23318</v>
      </c>
      <c r="AE148" s="134" t="s">
        <v>33</v>
      </c>
      <c r="AF148" s="126">
        <f>B148/B157</f>
        <v>5.3025633588339796E-2</v>
      </c>
      <c r="AG148" s="127">
        <f t="shared" ref="AG148" si="1315">C148/C157</f>
        <v>0.13176765304524815</v>
      </c>
      <c r="AH148" s="128">
        <f t="shared" ref="AH148" si="1316">D148/D157</f>
        <v>7.389836693732324E-2</v>
      </c>
      <c r="AI148" s="129">
        <f t="shared" ref="AI148" si="1317">E148/E157</f>
        <v>0.10154489861602832</v>
      </c>
      <c r="AJ148" s="126">
        <f t="shared" ref="AJ148" si="1318">F148/F157</f>
        <v>6.2020460358056265E-2</v>
      </c>
      <c r="AK148" s="127">
        <f t="shared" ref="AK148" si="1319">G148/G157</f>
        <v>6.3292847503373814E-2</v>
      </c>
      <c r="AL148" s="128">
        <f t="shared" ref="AL148" si="1320">H148/H157</f>
        <v>8.8260006110601891E-2</v>
      </c>
      <c r="AM148" s="129">
        <f t="shared" ref="AM148" si="1321">I148/I157</f>
        <v>0.10814117396739276</v>
      </c>
      <c r="AN148" s="126">
        <f t="shared" ref="AN148" si="1322">J148/J157</f>
        <v>9.1972748815165872E-2</v>
      </c>
      <c r="AO148" s="127">
        <f t="shared" ref="AO148" si="1323">K148/K157</f>
        <v>3.6300219609869525E-2</v>
      </c>
      <c r="AP148" s="128">
        <f t="shared" ref="AP148" si="1324">L148/L157</f>
        <v>0.13086206896551725</v>
      </c>
      <c r="AQ148" s="126">
        <f t="shared" ref="AQ148" si="1325">M148/M157</f>
        <v>4.5441513761467892E-2</v>
      </c>
      <c r="AR148" s="130">
        <f t="shared" ref="AR148" si="1326">N148/N157</f>
        <v>9.0833333333333335E-2</v>
      </c>
      <c r="AS148" s="131">
        <f t="shared" ref="AS148" si="1327">O148/O157</f>
        <v>6.3525584315516109E-2</v>
      </c>
      <c r="AT148" s="126">
        <f t="shared" ref="AT148" si="1328">P148/P157</f>
        <v>7.6904176904176905E-2</v>
      </c>
      <c r="AU148" s="127">
        <f t="shared" ref="AU148" si="1329">Q148/Q157</f>
        <v>6.5051142338208578E-2</v>
      </c>
      <c r="AV148" s="128">
        <f t="shared" ref="AV148" si="1330">R148/R157</f>
        <v>6.5598039716167234E-2</v>
      </c>
      <c r="AW148" s="129">
        <f t="shared" ref="AW148" si="1331">S148/S157</f>
        <v>7.7301085377318182E-2</v>
      </c>
      <c r="AX148" s="126">
        <f t="shared" ref="AX148" si="1332">T148/T157</f>
        <v>0.11129888942539835</v>
      </c>
      <c r="AY148" s="127">
        <f t="shared" ref="AY148" si="1333">U148/U157</f>
        <v>3.5440359693202854E-2</v>
      </c>
      <c r="AZ148" s="128">
        <f t="shared" ref="AZ148" si="1334">V148/V157</f>
        <v>0.1260493513100992</v>
      </c>
      <c r="BA148" s="129">
        <f t="shared" ref="BA148" si="1335">W148/W157</f>
        <v>4.9954030033711308E-2</v>
      </c>
      <c r="BB148" s="126">
        <f t="shared" ref="BB148" si="1336">X148/X157</f>
        <v>8.8115382929288499E-2</v>
      </c>
      <c r="BC148" s="127">
        <f t="shared" ref="BC148" si="1337">Y148/Y157</f>
        <v>4.6528987310276188E-2</v>
      </c>
      <c r="BD148" s="128">
        <f t="shared" ref="BD148" si="1338">Z148/Z157</f>
        <v>5.7789434510623967E-2</v>
      </c>
      <c r="BE148" s="126">
        <f t="shared" ref="BE148" si="1339">AA148/AA157</f>
        <v>7.5773275424943234E-2</v>
      </c>
      <c r="BF148" s="132">
        <f t="shared" ref="BF148" si="1340">AB148/AB157</f>
        <v>7.7578017113326E-2</v>
      </c>
      <c r="BG148" s="133">
        <f t="shared" ref="BG148" si="1341">AC148/AC157</f>
        <v>7.6261180972315337E-2</v>
      </c>
    </row>
    <row r="149" spans="1:59">
      <c r="A149" s="143" t="s">
        <v>34</v>
      </c>
      <c r="B149" s="200">
        <v>2185</v>
      </c>
      <c r="C149" s="194">
        <v>2636</v>
      </c>
      <c r="D149" s="195">
        <v>991</v>
      </c>
      <c r="E149" s="196">
        <v>1164</v>
      </c>
      <c r="F149" s="193">
        <v>511</v>
      </c>
      <c r="G149" s="197">
        <v>341</v>
      </c>
      <c r="H149" s="195">
        <v>1908</v>
      </c>
      <c r="I149" s="196">
        <v>3309</v>
      </c>
      <c r="J149" s="193">
        <v>339</v>
      </c>
      <c r="K149" s="194">
        <v>189</v>
      </c>
      <c r="L149" s="195">
        <v>944</v>
      </c>
      <c r="M149" s="193">
        <v>708</v>
      </c>
      <c r="N149" s="198">
        <v>1819</v>
      </c>
      <c r="O149" s="201">
        <v>1971</v>
      </c>
      <c r="P149" s="193">
        <v>1143</v>
      </c>
      <c r="Q149" s="194">
        <v>1744</v>
      </c>
      <c r="R149" s="195">
        <v>1072</v>
      </c>
      <c r="S149" s="196">
        <v>1822</v>
      </c>
      <c r="T149" s="193">
        <v>760</v>
      </c>
      <c r="U149" s="197">
        <v>432</v>
      </c>
      <c r="V149" s="195">
        <v>2683</v>
      </c>
      <c r="W149" s="202">
        <v>1595</v>
      </c>
      <c r="X149" s="193">
        <v>2412</v>
      </c>
      <c r="Y149" s="197">
        <v>976</v>
      </c>
      <c r="Z149" s="195">
        <v>3238</v>
      </c>
      <c r="AA149" s="193">
        <v>5553</v>
      </c>
      <c r="AB149" s="169">
        <f t="shared" si="1017"/>
        <v>20005</v>
      </c>
      <c r="AC149" s="170">
        <f t="shared" si="935"/>
        <v>22440</v>
      </c>
      <c r="AE149" s="143" t="s">
        <v>34</v>
      </c>
      <c r="AF149" s="126">
        <f>B149/B157</f>
        <v>3.9610601501033321E-2</v>
      </c>
      <c r="AG149" s="127">
        <f t="shared" ref="AG149" si="1342">C149/C157</f>
        <v>8.2542664787850314E-2</v>
      </c>
      <c r="AH149" s="128">
        <f t="shared" ref="AH149" si="1343">D149/D157</f>
        <v>4.5205729404251438E-2</v>
      </c>
      <c r="AI149" s="129">
        <f t="shared" ref="AI149" si="1344">E149/E157</f>
        <v>6.2439652397811393E-2</v>
      </c>
      <c r="AJ149" s="126">
        <f t="shared" ref="AJ149" si="1345">F149/F157</f>
        <v>4.0840792838874679E-2</v>
      </c>
      <c r="AK149" s="127">
        <f t="shared" ref="AK149" si="1346">G149/G157</f>
        <v>4.6018893387314443E-2</v>
      </c>
      <c r="AL149" s="128">
        <f t="shared" ref="AL149" si="1347">H149/H157</f>
        <v>7.2868927589367555E-2</v>
      </c>
      <c r="AM149" s="129">
        <f t="shared" ref="AM149" si="1348">I149/I157</f>
        <v>8.8007659778185587E-2</v>
      </c>
      <c r="AN149" s="126">
        <f t="shared" ref="AN149" si="1349">J149/J157</f>
        <v>5.0207345971563982E-2</v>
      </c>
      <c r="AO149" s="127">
        <f t="shared" ref="AO149" si="1350">K149/K157</f>
        <v>2.4415450200232527E-2</v>
      </c>
      <c r="AP149" s="128">
        <f t="shared" ref="AP149" si="1351">L149/L157</f>
        <v>8.137931034482758E-2</v>
      </c>
      <c r="AQ149" s="126">
        <f t="shared" ref="AQ149" si="1352">M149/M157</f>
        <v>3.3830275229357797E-2</v>
      </c>
      <c r="AR149" s="130">
        <f t="shared" ref="AR149" si="1353">N149/N157</f>
        <v>7.2182539682539681E-2</v>
      </c>
      <c r="AS149" s="131">
        <f t="shared" ref="AS149" si="1354">O149/O157</f>
        <v>5.6248394737593105E-2</v>
      </c>
      <c r="AT149" s="126">
        <f t="shared" ref="AT149" si="1355">P149/P157</f>
        <v>7.0208845208845211E-2</v>
      </c>
      <c r="AU149" s="127">
        <f t="shared" ref="AU149" si="1356">Q149/Q157</f>
        <v>8.3357231622215852E-2</v>
      </c>
      <c r="AV149" s="128">
        <f t="shared" ref="AV149" si="1357">R149/R157</f>
        <v>5.4724590331308387E-2</v>
      </c>
      <c r="AW149" s="129">
        <f t="shared" ref="AW149" si="1358">S149/S157</f>
        <v>7.7856593453550976E-2</v>
      </c>
      <c r="AX149" s="126">
        <f t="shared" ref="AX149" si="1359">T149/T157</f>
        <v>9.1743119266055051E-2</v>
      </c>
      <c r="AY149" s="127">
        <f t="shared" ref="AY149" si="1360">U149/U157</f>
        <v>3.8085162655382171E-2</v>
      </c>
      <c r="AZ149" s="128">
        <f t="shared" ref="AZ149" si="1361">V149/V157</f>
        <v>0.11375392181802764</v>
      </c>
      <c r="BA149" s="129">
        <f t="shared" ref="BA149" si="1362">W149/W157</f>
        <v>5.4312663874416862E-2</v>
      </c>
      <c r="BB149" s="126">
        <f t="shared" ref="BB149" si="1363">X149/X157</f>
        <v>0.1057384595151462</v>
      </c>
      <c r="BC149" s="127">
        <f t="shared" ref="BC149" si="1364">Y149/Y157</f>
        <v>6.0711619805921872E-2</v>
      </c>
      <c r="BD149" s="128">
        <f t="shared" ref="BD149" si="1365">Z149/Z157</f>
        <v>5.7381842669549342E-2</v>
      </c>
      <c r="BE149" s="126">
        <f t="shared" ref="BE149" si="1366">AA149/AA157</f>
        <v>0.12242333384774796</v>
      </c>
      <c r="BF149" s="132">
        <f t="shared" ref="BF149" si="1367">AB149/AB157</f>
        <v>6.5309440405339675E-2</v>
      </c>
      <c r="BG149" s="133">
        <f t="shared" ref="BG149" si="1368">AC149/AC157</f>
        <v>7.338969470017824E-2</v>
      </c>
    </row>
    <row r="150" spans="1:59">
      <c r="A150" s="134" t="s">
        <v>35</v>
      </c>
      <c r="B150" s="203">
        <v>2165</v>
      </c>
      <c r="C150" s="187">
        <v>4234</v>
      </c>
      <c r="D150" s="188">
        <v>899</v>
      </c>
      <c r="E150" s="189">
        <v>1795</v>
      </c>
      <c r="F150" s="186">
        <v>362</v>
      </c>
      <c r="G150" s="190">
        <v>491</v>
      </c>
      <c r="H150" s="188">
        <v>1560</v>
      </c>
      <c r="I150" s="189">
        <v>3497</v>
      </c>
      <c r="J150" s="186">
        <v>275</v>
      </c>
      <c r="K150" s="187">
        <v>229</v>
      </c>
      <c r="L150" s="188">
        <v>930</v>
      </c>
      <c r="M150" s="186">
        <v>805</v>
      </c>
      <c r="N150" s="191">
        <v>1655</v>
      </c>
      <c r="O150" s="204">
        <v>1973</v>
      </c>
      <c r="P150" s="186">
        <v>990</v>
      </c>
      <c r="Q150" s="187">
        <v>1731</v>
      </c>
      <c r="R150" s="188">
        <v>1010</v>
      </c>
      <c r="S150" s="189">
        <v>1634</v>
      </c>
      <c r="T150" s="186">
        <v>711</v>
      </c>
      <c r="U150" s="190">
        <v>361</v>
      </c>
      <c r="V150" s="188">
        <v>2655</v>
      </c>
      <c r="W150" s="205">
        <v>1115</v>
      </c>
      <c r="X150" s="186">
        <v>1668</v>
      </c>
      <c r="Y150" s="190">
        <v>573</v>
      </c>
      <c r="Z150" s="188">
        <v>2682</v>
      </c>
      <c r="AA150" s="186">
        <v>3312</v>
      </c>
      <c r="AB150" s="169">
        <f t="shared" si="1017"/>
        <v>17562</v>
      </c>
      <c r="AC150" s="170">
        <f t="shared" si="935"/>
        <v>21750</v>
      </c>
      <c r="AE150" s="134" t="s">
        <v>35</v>
      </c>
      <c r="AF150" s="126">
        <f>B150/B157</f>
        <v>3.924803306624125E-2</v>
      </c>
      <c r="AG150" s="127">
        <f t="shared" ref="AG150" si="1369">C150/C157</f>
        <v>0.13258180679505244</v>
      </c>
      <c r="AH150" s="128">
        <f t="shared" ref="AH150" si="1370">D150/D157</f>
        <v>4.1009032022625673E-2</v>
      </c>
      <c r="AI150" s="129">
        <f t="shared" ref="AI150" si="1371">E150/E157</f>
        <v>9.6287951936487495E-2</v>
      </c>
      <c r="AJ150" s="126">
        <f t="shared" ref="AJ150" si="1372">F150/F157</f>
        <v>2.8932225063938617E-2</v>
      </c>
      <c r="AK150" s="127">
        <f t="shared" ref="AK150" si="1373">G150/G157</f>
        <v>6.6261808367071531E-2</v>
      </c>
      <c r="AL150" s="128">
        <f t="shared" ref="AL150" si="1374">H150/H157</f>
        <v>5.9578368469294228E-2</v>
      </c>
      <c r="AM150" s="129">
        <f t="shared" ref="AM150" si="1375">I150/I157</f>
        <v>9.3007792760445754E-2</v>
      </c>
      <c r="AN150" s="126">
        <f t="shared" ref="AN150" si="1376">J150/J157</f>
        <v>4.0728672985781991E-2</v>
      </c>
      <c r="AO150" s="127">
        <f t="shared" ref="AO150" si="1377">K150/K157</f>
        <v>2.9582741247900789E-2</v>
      </c>
      <c r="AP150" s="128">
        <f t="shared" ref="AP150" si="1378">L150/L157</f>
        <v>8.0172413793103442E-2</v>
      </c>
      <c r="AQ150" s="126">
        <f t="shared" ref="AQ150" si="1379">M150/M157</f>
        <v>3.8465214067278285E-2</v>
      </c>
      <c r="AR150" s="130">
        <f t="shared" ref="AR150" si="1380">N150/N157</f>
        <v>6.5674603174603177E-2</v>
      </c>
      <c r="AS150" s="131">
        <f t="shared" ref="AS150" si="1381">O150/O157</f>
        <v>5.63054707342827E-2</v>
      </c>
      <c r="AT150" s="126">
        <f t="shared" ref="AT150" si="1382">P150/P157</f>
        <v>6.0810810810810814E-2</v>
      </c>
      <c r="AU150" s="127">
        <f t="shared" ref="AU150" si="1383">Q150/Q157</f>
        <v>8.2735876111270437E-2</v>
      </c>
      <c r="AV150" s="128">
        <f t="shared" ref="AV150" si="1384">R150/R157</f>
        <v>5.1559548726325996E-2</v>
      </c>
      <c r="AW150" s="129">
        <f t="shared" ref="AW150" si="1385">S150/S157</f>
        <v>6.9823092043415094E-2</v>
      </c>
      <c r="AX150" s="126">
        <f t="shared" ref="AX150" si="1386">T150/T157</f>
        <v>8.5828102366006756E-2</v>
      </c>
      <c r="AY150" s="127">
        <f t="shared" ref="AY150" si="1387">U150/U157</f>
        <v>3.1825795644891124E-2</v>
      </c>
      <c r="AZ150" s="128">
        <f t="shared" ref="AZ150" si="1388">V150/V157</f>
        <v>0.11256677690155177</v>
      </c>
      <c r="BA150" s="129">
        <f t="shared" ref="BA150" si="1389">W150/W157</f>
        <v>3.7967786971771035E-2</v>
      </c>
      <c r="BB150" s="126">
        <f t="shared" ref="BB150" si="1390">X150/X157</f>
        <v>7.3122616281618522E-2</v>
      </c>
      <c r="BC150" s="127">
        <f t="shared" ref="BC150" si="1391">Y150/Y157</f>
        <v>3.5643194824583231E-2</v>
      </c>
      <c r="BD150" s="128">
        <f t="shared" ref="BD150" si="1392">Z150/Z157</f>
        <v>4.7528752946180156E-2</v>
      </c>
      <c r="BE150" s="126">
        <f t="shared" ref="BE150" si="1393">AA150/AA157</f>
        <v>7.3017482748737844E-2</v>
      </c>
      <c r="BF150" s="132">
        <f t="shared" ref="BF150" si="1394">AB150/AB157</f>
        <v>5.7333886148391668E-2</v>
      </c>
      <c r="BG150" s="133">
        <f t="shared" ref="BG150" si="1395">AC150/AC157</f>
        <v>7.1133059702712872E-2</v>
      </c>
    </row>
    <row r="151" spans="1:59">
      <c r="A151" s="143" t="s">
        <v>36</v>
      </c>
      <c r="B151" s="200">
        <v>427</v>
      </c>
      <c r="C151" s="194">
        <v>2027</v>
      </c>
      <c r="D151" s="195">
        <v>200</v>
      </c>
      <c r="E151" s="196">
        <v>1167</v>
      </c>
      <c r="F151" s="193">
        <v>85</v>
      </c>
      <c r="G151" s="197">
        <v>324</v>
      </c>
      <c r="H151" s="195">
        <v>591</v>
      </c>
      <c r="I151" s="196">
        <v>2059</v>
      </c>
      <c r="J151" s="193">
        <v>174</v>
      </c>
      <c r="K151" s="194">
        <v>169</v>
      </c>
      <c r="L151" s="195">
        <v>417</v>
      </c>
      <c r="M151" s="193">
        <v>480</v>
      </c>
      <c r="N151" s="198">
        <v>1055</v>
      </c>
      <c r="O151" s="201">
        <v>1540</v>
      </c>
      <c r="P151" s="193">
        <v>660</v>
      </c>
      <c r="Q151" s="194">
        <v>1321</v>
      </c>
      <c r="R151" s="195">
        <v>731</v>
      </c>
      <c r="S151" s="196">
        <v>1172</v>
      </c>
      <c r="T151" s="193">
        <v>561</v>
      </c>
      <c r="U151" s="197">
        <v>300</v>
      </c>
      <c r="V151" s="195">
        <v>2338</v>
      </c>
      <c r="W151" s="202">
        <v>1114</v>
      </c>
      <c r="X151" s="193">
        <v>1035</v>
      </c>
      <c r="Y151" s="197">
        <v>952</v>
      </c>
      <c r="Z151" s="195">
        <v>1845</v>
      </c>
      <c r="AA151" s="193">
        <v>3198</v>
      </c>
      <c r="AB151" s="169">
        <f t="shared" si="1017"/>
        <v>10119</v>
      </c>
      <c r="AC151" s="170">
        <f t="shared" si="935"/>
        <v>15823</v>
      </c>
      <c r="AE151" s="143" t="s">
        <v>36</v>
      </c>
      <c r="AF151" s="126">
        <f>B151/B157</f>
        <v>7.7408360828106308E-3</v>
      </c>
      <c r="AG151" s="127">
        <f t="shared" ref="AG151" si="1396">C151/C157</f>
        <v>6.3472678878972913E-2</v>
      </c>
      <c r="AH151" s="128">
        <f t="shared" ref="AH151" si="1397">D151/D157</f>
        <v>9.123255177447314E-3</v>
      </c>
      <c r="AI151" s="129">
        <f t="shared" ref="AI151" si="1398">E151/E157</f>
        <v>6.2600579336981016E-2</v>
      </c>
      <c r="AJ151" s="126">
        <f t="shared" ref="AJ151" si="1399">F151/F157</f>
        <v>6.793478260869565E-3</v>
      </c>
      <c r="AK151" s="127">
        <f t="shared" ref="AK151" si="1400">G151/G157</f>
        <v>4.3724696356275301E-2</v>
      </c>
      <c r="AL151" s="128">
        <f t="shared" ref="AL151" si="1401">H151/H157</f>
        <v>2.257103574702108E-2</v>
      </c>
      <c r="AM151" s="129">
        <f t="shared" ref="AM151" si="1402">I151/I157</f>
        <v>5.4762094736562142E-2</v>
      </c>
      <c r="AN151" s="126">
        <f t="shared" ref="AN151" si="1403">J151/J157</f>
        <v>2.5770142180094786E-2</v>
      </c>
      <c r="AO151" s="127">
        <f t="shared" ref="AO151" si="1404">K151/K157</f>
        <v>2.1831804676398399E-2</v>
      </c>
      <c r="AP151" s="128">
        <f t="shared" ref="AP151" si="1405">L151/L157</f>
        <v>3.5948275862068967E-2</v>
      </c>
      <c r="AQ151" s="126">
        <f t="shared" ref="AQ151" si="1406">M151/M157</f>
        <v>2.2935779816513763E-2</v>
      </c>
      <c r="AR151" s="130">
        <f t="shared" ref="AR151" si="1407">N151/N157</f>
        <v>4.1865079365079362E-2</v>
      </c>
      <c r="AS151" s="131">
        <f t="shared" ref="AS151" si="1408">O151/O157</f>
        <v>4.3948517450985991E-2</v>
      </c>
      <c r="AT151" s="126">
        <f t="shared" ref="AT151" si="1409">P151/P157</f>
        <v>4.0540540540540543E-2</v>
      </c>
      <c r="AU151" s="127">
        <f t="shared" ref="AU151" si="1410">Q151/Q157</f>
        <v>6.3139279227607301E-2</v>
      </c>
      <c r="AV151" s="128">
        <f t="shared" ref="AV151" si="1411">R151/R157</f>
        <v>3.7316861503905251E-2</v>
      </c>
      <c r="AW151" s="129">
        <f t="shared" ref="AW151" si="1412">S151/S157</f>
        <v>5.0081189641910946E-2</v>
      </c>
      <c r="AX151" s="126">
        <f t="shared" ref="AX151" si="1413">T151/T157</f>
        <v>6.7720907774022218E-2</v>
      </c>
      <c r="AY151" s="127">
        <f t="shared" ref="AY151" si="1414">U151/U157</f>
        <v>2.6448029621793177E-2</v>
      </c>
      <c r="AZ151" s="128">
        <f t="shared" ref="AZ151" si="1415">V151/V157</f>
        <v>9.9126600525735603E-2</v>
      </c>
      <c r="BA151" s="129">
        <f t="shared" ref="BA151" si="1416">W151/W157</f>
        <v>3.7933735144890526E-2</v>
      </c>
      <c r="BB151" s="126">
        <f t="shared" ref="BB151" si="1417">X151/X157</f>
        <v>4.5372846433738109E-2</v>
      </c>
      <c r="BC151" s="127">
        <f t="shared" ref="BC151" si="1418">Y151/Y157</f>
        <v>5.9218711122169691E-2</v>
      </c>
      <c r="BD151" s="128">
        <f t="shared" ref="BD151" si="1419">Z151/Z157</f>
        <v>3.2695954207942725E-2</v>
      </c>
      <c r="BE151" s="126">
        <f t="shared" ref="BE151" si="1420">AA151/AA157</f>
        <v>7.050419982803853E-2</v>
      </c>
      <c r="BF151" s="132">
        <f t="shared" ref="BF151" si="1421">AB151/AB157</f>
        <v>3.3035052609929123E-2</v>
      </c>
      <c r="BG151" s="133">
        <f t="shared" ref="BG151" si="1422">AC151/AC157</f>
        <v>5.1748892123035663E-2</v>
      </c>
    </row>
    <row r="152" spans="1:59">
      <c r="A152" s="134" t="s">
        <v>37</v>
      </c>
      <c r="B152" s="203">
        <v>0</v>
      </c>
      <c r="C152" s="187">
        <v>1667</v>
      </c>
      <c r="D152" s="188">
        <v>6</v>
      </c>
      <c r="E152" s="189">
        <v>895</v>
      </c>
      <c r="F152" s="186">
        <v>6</v>
      </c>
      <c r="G152" s="190">
        <v>276</v>
      </c>
      <c r="H152" s="188">
        <v>38</v>
      </c>
      <c r="I152" s="189">
        <v>1426</v>
      </c>
      <c r="J152" s="186">
        <v>20</v>
      </c>
      <c r="K152" s="187">
        <v>64</v>
      </c>
      <c r="L152" s="188">
        <v>71</v>
      </c>
      <c r="M152" s="186">
        <v>118</v>
      </c>
      <c r="N152" s="191">
        <v>143</v>
      </c>
      <c r="O152" s="204">
        <v>282</v>
      </c>
      <c r="P152" s="186">
        <v>160</v>
      </c>
      <c r="Q152" s="187">
        <v>215</v>
      </c>
      <c r="R152" s="188">
        <v>144</v>
      </c>
      <c r="S152" s="189">
        <v>110</v>
      </c>
      <c r="T152" s="186">
        <v>62</v>
      </c>
      <c r="U152" s="190">
        <v>19</v>
      </c>
      <c r="V152" s="188">
        <v>137</v>
      </c>
      <c r="W152" s="205">
        <v>37</v>
      </c>
      <c r="X152" s="186">
        <v>127</v>
      </c>
      <c r="Y152" s="190">
        <v>23</v>
      </c>
      <c r="Z152" s="188">
        <v>105</v>
      </c>
      <c r="AA152" s="186">
        <v>168</v>
      </c>
      <c r="AB152" s="169">
        <f t="shared" si="1017"/>
        <v>1019</v>
      </c>
      <c r="AC152" s="170">
        <f t="shared" si="935"/>
        <v>5300</v>
      </c>
      <c r="AE152" s="134" t="s">
        <v>37</v>
      </c>
      <c r="AF152" s="126">
        <f>B152/B157</f>
        <v>0</v>
      </c>
      <c r="AG152" s="127">
        <f t="shared" ref="AG152" si="1423">C152/C157</f>
        <v>5.219978080475967E-2</v>
      </c>
      <c r="AH152" s="128">
        <f t="shared" ref="AH152" si="1424">D152/D157</f>
        <v>2.7369765532341938E-4</v>
      </c>
      <c r="AI152" s="129">
        <f t="shared" ref="AI152" si="1425">E152/E157</f>
        <v>4.8009870185602405E-2</v>
      </c>
      <c r="AJ152" s="126">
        <f t="shared" ref="AJ152" si="1426">F152/F157</f>
        <v>4.7953964194373403E-4</v>
      </c>
      <c r="AK152" s="127">
        <f t="shared" ref="AK152" si="1427">G152/G157</f>
        <v>3.724696356275304E-2</v>
      </c>
      <c r="AL152" s="128">
        <f t="shared" ref="AL152" si="1428">H152/H157</f>
        <v>1.4512679498930644E-3</v>
      </c>
      <c r="AM152" s="129">
        <f t="shared" ref="AM152" si="1429">I152/I157</f>
        <v>3.7926540599484027E-2</v>
      </c>
      <c r="AN152" s="126">
        <f t="shared" ref="AN152" si="1430">J152/J157</f>
        <v>2.9620853080568718E-3</v>
      </c>
      <c r="AO152" s="127">
        <f t="shared" ref="AO152" si="1431">K152/K157</f>
        <v>8.2676656762692164E-3</v>
      </c>
      <c r="AP152" s="128">
        <f t="shared" ref="AP152" si="1432">L152/L157</f>
        <v>6.1206896551724141E-3</v>
      </c>
      <c r="AQ152" s="126">
        <f t="shared" ref="AQ152" si="1433">M152/M157</f>
        <v>5.6383792048929661E-3</v>
      </c>
      <c r="AR152" s="130">
        <f t="shared" ref="AR152" si="1434">N152/N157</f>
        <v>5.6746031746031742E-3</v>
      </c>
      <c r="AS152" s="131">
        <f t="shared" ref="AS152" si="1435">O152/O157</f>
        <v>8.0477155332324985E-3</v>
      </c>
      <c r="AT152" s="126">
        <f t="shared" ref="AT152" si="1436">P152/P157</f>
        <v>9.8280098280098278E-3</v>
      </c>
      <c r="AU152" s="127">
        <f t="shared" ref="AU152" si="1437">Q152/Q157</f>
        <v>1.0276264219481884E-2</v>
      </c>
      <c r="AV152" s="128">
        <f t="shared" ref="AV152" si="1438">R152/R157</f>
        <v>7.3510643728623209E-3</v>
      </c>
      <c r="AW152" s="129">
        <f t="shared" ref="AW152" si="1439">S152/S157</f>
        <v>4.700452952739082E-3</v>
      </c>
      <c r="AX152" s="126">
        <f t="shared" ref="AX152" si="1440">T152/T157</f>
        <v>7.4843070980202802E-3</v>
      </c>
      <c r="AY152" s="127">
        <f t="shared" ref="AY152" si="1441">U152/U157</f>
        <v>1.6750418760469012E-3</v>
      </c>
      <c r="AZ152" s="128">
        <f t="shared" ref="AZ152" si="1442">V152/V157</f>
        <v>5.8085304841855338E-3</v>
      </c>
      <c r="BA152" s="129">
        <f t="shared" ref="BA152" si="1443">W152/W157</f>
        <v>1.2599175945789492E-3</v>
      </c>
      <c r="BB152" s="126">
        <f t="shared" ref="BB152" si="1444">X152/X157</f>
        <v>5.5674893691639998E-3</v>
      </c>
      <c r="BC152" s="127">
        <f t="shared" ref="BC152" si="1445">Y152/Y157</f>
        <v>1.430704155262503E-3</v>
      </c>
      <c r="BD152" s="128">
        <f t="shared" ref="BD152" si="1446">Z152/Z157</f>
        <v>1.8607453614276348E-3</v>
      </c>
      <c r="BE152" s="126">
        <f t="shared" ref="BE152" si="1447">AA152/AA157</f>
        <v>3.7037853568200356E-3</v>
      </c>
      <c r="BF152" s="132">
        <f t="shared" ref="BF152" si="1448">AB152/AB157</f>
        <v>3.3266843175726629E-3</v>
      </c>
      <c r="BG152" s="133">
        <f t="shared" ref="BG152" si="1449">AC152/AC157</f>
        <v>1.7333573168936928E-2</v>
      </c>
    </row>
    <row r="153" spans="1:59">
      <c r="A153" s="143" t="s">
        <v>38</v>
      </c>
      <c r="B153" s="200">
        <v>0</v>
      </c>
      <c r="C153" s="194">
        <v>39</v>
      </c>
      <c r="D153" s="195">
        <v>0</v>
      </c>
      <c r="E153" s="196">
        <v>1</v>
      </c>
      <c r="F153" s="193">
        <v>0</v>
      </c>
      <c r="G153" s="197">
        <v>0</v>
      </c>
      <c r="H153" s="195">
        <v>0</v>
      </c>
      <c r="I153" s="196">
        <v>0</v>
      </c>
      <c r="J153" s="193">
        <v>0</v>
      </c>
      <c r="K153" s="197">
        <v>0</v>
      </c>
      <c r="L153" s="195">
        <v>0</v>
      </c>
      <c r="M153" s="193">
        <v>0</v>
      </c>
      <c r="N153" s="198">
        <v>0</v>
      </c>
      <c r="O153" s="201">
        <v>0</v>
      </c>
      <c r="P153" s="193">
        <v>0</v>
      </c>
      <c r="Q153" s="197">
        <v>0</v>
      </c>
      <c r="R153" s="195">
        <v>0</v>
      </c>
      <c r="S153" s="196">
        <v>0</v>
      </c>
      <c r="T153" s="193">
        <v>0</v>
      </c>
      <c r="U153" s="197">
        <v>0</v>
      </c>
      <c r="V153" s="195">
        <v>0</v>
      </c>
      <c r="W153" s="196">
        <v>0</v>
      </c>
      <c r="X153" s="193">
        <v>0</v>
      </c>
      <c r="Y153" s="197">
        <v>0</v>
      </c>
      <c r="Z153" s="195">
        <v>0</v>
      </c>
      <c r="AA153" s="193">
        <v>0</v>
      </c>
      <c r="AB153" s="169">
        <f t="shared" si="1017"/>
        <v>0</v>
      </c>
      <c r="AC153" s="170">
        <f t="shared" si="935"/>
        <v>40</v>
      </c>
      <c r="AE153" s="143" t="s">
        <v>38</v>
      </c>
      <c r="AF153" s="126">
        <f>B153/B157</f>
        <v>0</v>
      </c>
      <c r="AG153" s="127">
        <f t="shared" ref="AG153" si="1450">C153/C157</f>
        <v>1.221230624706435E-3</v>
      </c>
      <c r="AH153" s="128">
        <f t="shared" ref="AH153" si="1451">D153/D157</f>
        <v>0</v>
      </c>
      <c r="AI153" s="129">
        <f t="shared" ref="AI153" si="1452">E153/E157</f>
        <v>5.3642313056538997E-5</v>
      </c>
      <c r="AJ153" s="126">
        <f t="shared" ref="AJ153" si="1453">F153/F157</f>
        <v>0</v>
      </c>
      <c r="AK153" s="127">
        <f t="shared" ref="AK153" si="1454">G153/G157</f>
        <v>0</v>
      </c>
      <c r="AL153" s="128">
        <f t="shared" ref="AL153" si="1455">H153/H157</f>
        <v>0</v>
      </c>
      <c r="AM153" s="129">
        <f t="shared" ref="AM153" si="1456">I153/I157</f>
        <v>0</v>
      </c>
      <c r="AN153" s="126">
        <f t="shared" ref="AN153" si="1457">J153/J157</f>
        <v>0</v>
      </c>
      <c r="AO153" s="127">
        <f t="shared" ref="AO153" si="1458">K153/K157</f>
        <v>0</v>
      </c>
      <c r="AP153" s="128">
        <f t="shared" ref="AP153" si="1459">L153/L157</f>
        <v>0</v>
      </c>
      <c r="AQ153" s="126">
        <f t="shared" ref="AQ153" si="1460">M153/M157</f>
        <v>0</v>
      </c>
      <c r="AR153" s="130">
        <f t="shared" ref="AR153" si="1461">N153/N157</f>
        <v>0</v>
      </c>
      <c r="AS153" s="131">
        <f t="shared" ref="AS153" si="1462">O153/O157</f>
        <v>0</v>
      </c>
      <c r="AT153" s="126">
        <f t="shared" ref="AT153" si="1463">P153/P157</f>
        <v>0</v>
      </c>
      <c r="AU153" s="127">
        <f t="shared" ref="AU153" si="1464">Q153/Q157</f>
        <v>0</v>
      </c>
      <c r="AV153" s="128">
        <f t="shared" ref="AV153" si="1465">R153/R157</f>
        <v>0</v>
      </c>
      <c r="AW153" s="129">
        <f t="shared" ref="AW153" si="1466">S153/S157</f>
        <v>0</v>
      </c>
      <c r="AX153" s="126">
        <f t="shared" ref="AX153" si="1467">T153/T157</f>
        <v>0</v>
      </c>
      <c r="AY153" s="127">
        <f t="shared" ref="AY153" si="1468">U153/U157</f>
        <v>0</v>
      </c>
      <c r="AZ153" s="128">
        <f t="shared" ref="AZ153" si="1469">V153/V157</f>
        <v>0</v>
      </c>
      <c r="BA153" s="129">
        <f t="shared" ref="BA153" si="1470">W153/W157</f>
        <v>0</v>
      </c>
      <c r="BB153" s="126">
        <f t="shared" ref="BB153" si="1471">X153/X157</f>
        <v>0</v>
      </c>
      <c r="BC153" s="127">
        <f t="shared" ref="BC153" si="1472">Y153/Y157</f>
        <v>0</v>
      </c>
      <c r="BD153" s="128">
        <f t="shared" ref="BD153" si="1473">Z153/Z157</f>
        <v>0</v>
      </c>
      <c r="BE153" s="126">
        <f t="shared" ref="BE153" si="1474">AA153/AA157</f>
        <v>0</v>
      </c>
      <c r="BF153" s="132">
        <f t="shared" ref="BF153" si="1475">AB153/AB157</f>
        <v>0</v>
      </c>
      <c r="BG153" s="133">
        <f t="shared" ref="BG153" si="1476">AC153/AC157</f>
        <v>1.3081942014292022E-4</v>
      </c>
    </row>
    <row r="154" spans="1:59">
      <c r="A154" s="134" t="s">
        <v>39</v>
      </c>
      <c r="B154" s="58">
        <v>0</v>
      </c>
      <c r="C154" s="59">
        <v>0</v>
      </c>
      <c r="D154" s="136">
        <v>0</v>
      </c>
      <c r="E154" s="137">
        <v>0</v>
      </c>
      <c r="F154" s="135">
        <v>0</v>
      </c>
      <c r="G154" s="138">
        <v>0</v>
      </c>
      <c r="H154" s="136">
        <v>0</v>
      </c>
      <c r="I154" s="137">
        <v>0</v>
      </c>
      <c r="J154" s="135">
        <v>0</v>
      </c>
      <c r="K154" s="138">
        <v>0</v>
      </c>
      <c r="L154" s="136">
        <v>0</v>
      </c>
      <c r="M154" s="135">
        <v>0</v>
      </c>
      <c r="N154" s="139">
        <v>0</v>
      </c>
      <c r="O154" s="140">
        <v>0</v>
      </c>
      <c r="P154" s="135">
        <v>0</v>
      </c>
      <c r="Q154" s="138">
        <v>0</v>
      </c>
      <c r="R154" s="136">
        <v>0</v>
      </c>
      <c r="S154" s="137">
        <v>0</v>
      </c>
      <c r="T154" s="135">
        <v>0</v>
      </c>
      <c r="U154" s="138">
        <v>0</v>
      </c>
      <c r="V154" s="136">
        <v>0</v>
      </c>
      <c r="W154" s="137">
        <v>0</v>
      </c>
      <c r="X154" s="135">
        <v>0</v>
      </c>
      <c r="Y154" s="138">
        <v>0</v>
      </c>
      <c r="Z154" s="141">
        <v>0</v>
      </c>
      <c r="AA154" s="142">
        <v>0</v>
      </c>
      <c r="AB154" s="169"/>
      <c r="AC154" s="170">
        <f t="shared" si="935"/>
        <v>0</v>
      </c>
      <c r="AE154" s="134" t="s">
        <v>39</v>
      </c>
      <c r="AF154" s="126">
        <f>B154/B157</f>
        <v>0</v>
      </c>
      <c r="AG154" s="127">
        <f t="shared" ref="AG154" si="1477">C154/C157</f>
        <v>0</v>
      </c>
      <c r="AH154" s="128">
        <f t="shared" ref="AH154" si="1478">D154/D157</f>
        <v>0</v>
      </c>
      <c r="AI154" s="129">
        <f t="shared" ref="AI154" si="1479">E154/E157</f>
        <v>0</v>
      </c>
      <c r="AJ154" s="126">
        <f t="shared" ref="AJ154" si="1480">F154/F157</f>
        <v>0</v>
      </c>
      <c r="AK154" s="127">
        <f t="shared" ref="AK154" si="1481">G154/G157</f>
        <v>0</v>
      </c>
      <c r="AL154" s="128">
        <f t="shared" ref="AL154" si="1482">H154/H157</f>
        <v>0</v>
      </c>
      <c r="AM154" s="129">
        <f t="shared" ref="AM154" si="1483">I154/I157</f>
        <v>0</v>
      </c>
      <c r="AN154" s="126">
        <f t="shared" ref="AN154" si="1484">J154/J157</f>
        <v>0</v>
      </c>
      <c r="AO154" s="127">
        <f t="shared" ref="AO154" si="1485">K154/K157</f>
        <v>0</v>
      </c>
      <c r="AP154" s="128">
        <f t="shared" ref="AP154" si="1486">L154/L157</f>
        <v>0</v>
      </c>
      <c r="AQ154" s="126">
        <f t="shared" ref="AQ154" si="1487">M154/M157</f>
        <v>0</v>
      </c>
      <c r="AR154" s="130">
        <f t="shared" ref="AR154" si="1488">N154/N157</f>
        <v>0</v>
      </c>
      <c r="AS154" s="131">
        <f t="shared" ref="AS154" si="1489">O154/O157</f>
        <v>0</v>
      </c>
      <c r="AT154" s="126">
        <f t="shared" ref="AT154" si="1490">P154/P157</f>
        <v>0</v>
      </c>
      <c r="AU154" s="127">
        <f t="shared" ref="AU154" si="1491">Q154/Q157</f>
        <v>0</v>
      </c>
      <c r="AV154" s="128">
        <f t="shared" ref="AV154" si="1492">R154/R157</f>
        <v>0</v>
      </c>
      <c r="AW154" s="129">
        <f t="shared" ref="AW154" si="1493">S154/S157</f>
        <v>0</v>
      </c>
      <c r="AX154" s="126">
        <f t="shared" ref="AX154" si="1494">T154/T157</f>
        <v>0</v>
      </c>
      <c r="AY154" s="127">
        <f t="shared" ref="AY154" si="1495">U154/U157</f>
        <v>0</v>
      </c>
      <c r="AZ154" s="128">
        <f t="shared" ref="AZ154" si="1496">V154/V157</f>
        <v>0</v>
      </c>
      <c r="BA154" s="129">
        <f t="shared" ref="BA154" si="1497">W154/W157</f>
        <v>0</v>
      </c>
      <c r="BB154" s="126">
        <f t="shared" ref="BB154" si="1498">X154/X157</f>
        <v>0</v>
      </c>
      <c r="BC154" s="127">
        <f t="shared" ref="BC154" si="1499">Y154/Y157</f>
        <v>0</v>
      </c>
      <c r="BD154" s="128">
        <f t="shared" ref="BD154" si="1500">Z154/Z157</f>
        <v>0</v>
      </c>
      <c r="BE154" s="126">
        <f t="shared" ref="BE154" si="1501">AA154/AA157</f>
        <v>0</v>
      </c>
      <c r="BF154" s="132">
        <f t="shared" ref="BF154" si="1502">AB154/AB157</f>
        <v>0</v>
      </c>
      <c r="BG154" s="133">
        <f t="shared" ref="BG154" si="1503">AC154/AC157</f>
        <v>0</v>
      </c>
    </row>
    <row r="155" spans="1:59">
      <c r="A155" s="143" t="s">
        <v>40</v>
      </c>
      <c r="B155" s="56"/>
      <c r="C155" s="57"/>
      <c r="D155" s="149"/>
      <c r="E155" s="146"/>
      <c r="F155" s="147"/>
      <c r="G155" s="148"/>
      <c r="H155" s="149"/>
      <c r="I155" s="146"/>
      <c r="J155" s="147"/>
      <c r="K155" s="148"/>
      <c r="L155" s="149"/>
      <c r="M155" s="147"/>
      <c r="N155" s="151"/>
      <c r="O155" s="150"/>
      <c r="P155" s="147"/>
      <c r="Q155" s="148"/>
      <c r="R155" s="149"/>
      <c r="S155" s="146"/>
      <c r="T155" s="147"/>
      <c r="U155" s="148"/>
      <c r="V155" s="149"/>
      <c r="W155" s="146"/>
      <c r="X155" s="147"/>
      <c r="Y155" s="148"/>
      <c r="Z155" s="145"/>
      <c r="AA155" s="144"/>
      <c r="AB155" s="169"/>
      <c r="AC155" s="170"/>
      <c r="AE155" s="143" t="s">
        <v>40</v>
      </c>
      <c r="AF155" s="126">
        <f>B155/B157</f>
        <v>0</v>
      </c>
      <c r="AG155" s="127">
        <f t="shared" ref="AG155" si="1504">C155/C157</f>
        <v>0</v>
      </c>
      <c r="AH155" s="128">
        <f t="shared" ref="AH155" si="1505">D155/D157</f>
        <v>0</v>
      </c>
      <c r="AI155" s="129">
        <f t="shared" ref="AI155" si="1506">E155/E157</f>
        <v>0</v>
      </c>
      <c r="AJ155" s="126">
        <f t="shared" ref="AJ155" si="1507">F155/F157</f>
        <v>0</v>
      </c>
      <c r="AK155" s="127">
        <f t="shared" ref="AK155" si="1508">G155/G157</f>
        <v>0</v>
      </c>
      <c r="AL155" s="128">
        <f t="shared" ref="AL155" si="1509">H155/H157</f>
        <v>0</v>
      </c>
      <c r="AM155" s="129">
        <f t="shared" ref="AM155" si="1510">I155/I157</f>
        <v>0</v>
      </c>
      <c r="AN155" s="126">
        <f t="shared" ref="AN155" si="1511">J155/J157</f>
        <v>0</v>
      </c>
      <c r="AO155" s="127">
        <f t="shared" ref="AO155" si="1512">K155/K157</f>
        <v>0</v>
      </c>
      <c r="AP155" s="128">
        <f t="shared" ref="AP155" si="1513">L155/L157</f>
        <v>0</v>
      </c>
      <c r="AQ155" s="126">
        <f t="shared" ref="AQ155" si="1514">M155/M157</f>
        <v>0</v>
      </c>
      <c r="AR155" s="130">
        <f t="shared" ref="AR155" si="1515">N155/N157</f>
        <v>0</v>
      </c>
      <c r="AS155" s="131">
        <f t="shared" ref="AS155" si="1516">O155/O157</f>
        <v>0</v>
      </c>
      <c r="AT155" s="126">
        <f t="shared" ref="AT155" si="1517">P155/P157</f>
        <v>0</v>
      </c>
      <c r="AU155" s="127">
        <f t="shared" ref="AU155" si="1518">Q155/Q157</f>
        <v>0</v>
      </c>
      <c r="AV155" s="128">
        <f t="shared" ref="AV155" si="1519">R155/R157</f>
        <v>0</v>
      </c>
      <c r="AW155" s="129">
        <f t="shared" ref="AW155" si="1520">S155/S157</f>
        <v>0</v>
      </c>
      <c r="AX155" s="126">
        <f t="shared" ref="AX155" si="1521">T155/T157</f>
        <v>0</v>
      </c>
      <c r="AY155" s="127">
        <f t="shared" ref="AY155" si="1522">U155/U157</f>
        <v>0</v>
      </c>
      <c r="AZ155" s="128">
        <f t="shared" ref="AZ155" si="1523">V155/V157</f>
        <v>0</v>
      </c>
      <c r="BA155" s="129">
        <f t="shared" ref="BA155" si="1524">W155/W157</f>
        <v>0</v>
      </c>
      <c r="BB155" s="126">
        <f t="shared" ref="BB155" si="1525">X155/X157</f>
        <v>0</v>
      </c>
      <c r="BC155" s="127">
        <f t="shared" ref="BC155" si="1526">Y155/Y157</f>
        <v>0</v>
      </c>
      <c r="BD155" s="128">
        <f t="shared" ref="BD155" si="1527">Z155/Z157</f>
        <v>0</v>
      </c>
      <c r="BE155" s="126">
        <f t="shared" ref="BE155" si="1528">AA155/AA157</f>
        <v>0</v>
      </c>
      <c r="BF155" s="132">
        <f t="shared" ref="BF155" si="1529">AB155/AB157</f>
        <v>0</v>
      </c>
      <c r="BG155" s="133">
        <f t="shared" ref="BG155" si="1530">AC155/AC157</f>
        <v>0</v>
      </c>
    </row>
    <row r="156" spans="1:59" ht="14.1" thickBot="1">
      <c r="A156" s="134" t="s">
        <v>18</v>
      </c>
      <c r="B156" s="58"/>
      <c r="C156" s="59"/>
      <c r="D156" s="136"/>
      <c r="E156" s="137"/>
      <c r="F156" s="135"/>
      <c r="G156" s="138"/>
      <c r="H156" s="136"/>
      <c r="I156" s="137"/>
      <c r="J156" s="135"/>
      <c r="K156" s="138"/>
      <c r="L156" s="136"/>
      <c r="M156" s="135"/>
      <c r="N156" s="139"/>
      <c r="O156" s="140"/>
      <c r="P156" s="135"/>
      <c r="Q156" s="138"/>
      <c r="R156" s="136"/>
      <c r="S156" s="137"/>
      <c r="T156" s="135"/>
      <c r="U156" s="138"/>
      <c r="V156" s="136"/>
      <c r="W156" s="137"/>
      <c r="X156" s="135"/>
      <c r="Y156" s="138"/>
      <c r="Z156" s="141"/>
      <c r="AA156" s="142"/>
      <c r="AB156" s="169"/>
      <c r="AC156" s="170"/>
      <c r="AE156" s="134" t="s">
        <v>41</v>
      </c>
      <c r="AF156" s="126">
        <f>B156/B157</f>
        <v>0</v>
      </c>
      <c r="AG156" s="127">
        <f t="shared" ref="AG156" si="1531">C156/C157</f>
        <v>0</v>
      </c>
      <c r="AH156" s="128">
        <f t="shared" ref="AH156" si="1532">D156/D157</f>
        <v>0</v>
      </c>
      <c r="AI156" s="129">
        <f t="shared" ref="AI156" si="1533">E156/E157</f>
        <v>0</v>
      </c>
      <c r="AJ156" s="126">
        <f t="shared" ref="AJ156" si="1534">F156/F157</f>
        <v>0</v>
      </c>
      <c r="AK156" s="127">
        <f t="shared" ref="AK156" si="1535">G156/G157</f>
        <v>0</v>
      </c>
      <c r="AL156" s="128">
        <f t="shared" ref="AL156" si="1536">H156/H157</f>
        <v>0</v>
      </c>
      <c r="AM156" s="129">
        <f t="shared" ref="AM156" si="1537">I156/I157</f>
        <v>0</v>
      </c>
      <c r="AN156" s="126">
        <f t="shared" ref="AN156" si="1538">J156/J157</f>
        <v>0</v>
      </c>
      <c r="AO156" s="127">
        <f t="shared" ref="AO156" si="1539">K156/K157</f>
        <v>0</v>
      </c>
      <c r="AP156" s="128">
        <f t="shared" ref="AP156" si="1540">L156/L157</f>
        <v>0</v>
      </c>
      <c r="AQ156" s="126">
        <f t="shared" ref="AQ156" si="1541">M156/M157</f>
        <v>0</v>
      </c>
      <c r="AR156" s="130">
        <f t="shared" ref="AR156" si="1542">N156/N157</f>
        <v>0</v>
      </c>
      <c r="AS156" s="131">
        <f t="shared" ref="AS156" si="1543">O156/O157</f>
        <v>0</v>
      </c>
      <c r="AT156" s="126">
        <f t="shared" ref="AT156" si="1544">P156/P157</f>
        <v>0</v>
      </c>
      <c r="AU156" s="127">
        <f t="shared" ref="AU156" si="1545">Q156/Q157</f>
        <v>0</v>
      </c>
      <c r="AV156" s="128">
        <f t="shared" ref="AV156" si="1546">R156/R157</f>
        <v>0</v>
      </c>
      <c r="AW156" s="129">
        <f t="shared" ref="AW156" si="1547">S156/S157</f>
        <v>0</v>
      </c>
      <c r="AX156" s="126">
        <f t="shared" ref="AX156" si="1548">T156/T157</f>
        <v>0</v>
      </c>
      <c r="AY156" s="127">
        <f t="shared" ref="AY156" si="1549">U156/U157</f>
        <v>0</v>
      </c>
      <c r="AZ156" s="128">
        <f t="shared" ref="AZ156" si="1550">V156/V157</f>
        <v>0</v>
      </c>
      <c r="BA156" s="129">
        <f t="shared" ref="BA156" si="1551">W156/W157</f>
        <v>0</v>
      </c>
      <c r="BB156" s="126">
        <f t="shared" ref="BB156" si="1552">X156/X157</f>
        <v>0</v>
      </c>
      <c r="BC156" s="127">
        <f t="shared" ref="BC156" si="1553">Y156/Y157</f>
        <v>0</v>
      </c>
      <c r="BD156" s="128">
        <f t="shared" ref="BD156" si="1554">Z156/Z157</f>
        <v>0</v>
      </c>
      <c r="BE156" s="126">
        <f t="shared" ref="BE156" si="1555">AA156/AA157</f>
        <v>0</v>
      </c>
      <c r="BF156" s="132">
        <f t="shared" ref="BF156" si="1556">AB156/AB157</f>
        <v>0</v>
      </c>
      <c r="BG156" s="133">
        <f t="shared" ref="BG156" si="1557">AC156/AC157</f>
        <v>0</v>
      </c>
    </row>
    <row r="157" spans="1:59" ht="15" thickTop="1" thickBot="1">
      <c r="A157" s="241" t="s">
        <v>42</v>
      </c>
      <c r="B157" s="18">
        <f t="shared" ref="B157" si="1558">SUM(B134:B156)</f>
        <v>55162</v>
      </c>
      <c r="C157" s="19">
        <f t="shared" ref="C157" si="1559">SUM(C134:C156)</f>
        <v>31935</v>
      </c>
      <c r="D157" s="18">
        <f t="shared" ref="D157" si="1560">SUM(D134:D156)</f>
        <v>21922</v>
      </c>
      <c r="E157" s="19">
        <f t="shared" ref="E157" si="1561">SUM(E134:E156)</f>
        <v>18642</v>
      </c>
      <c r="F157" s="18">
        <f t="shared" ref="F157" si="1562">SUM(F134:F156)</f>
        <v>12512</v>
      </c>
      <c r="G157" s="19">
        <f t="shared" ref="G157" si="1563">SUM(G134:G156)</f>
        <v>7410</v>
      </c>
      <c r="H157" s="18">
        <f t="shared" ref="H157" si="1564">SUM(H134:H156)</f>
        <v>26184</v>
      </c>
      <c r="I157" s="19">
        <f t="shared" ref="I157" si="1565">SUM(I134:I156)</f>
        <v>37599</v>
      </c>
      <c r="J157" s="18">
        <f t="shared" ref="J157" si="1566">SUM(J134:J156)</f>
        <v>6752</v>
      </c>
      <c r="K157" s="19">
        <f t="shared" ref="K157" si="1567">SUM(K134:K156)</f>
        <v>7741</v>
      </c>
      <c r="L157" s="18">
        <f t="shared" ref="L157" si="1568">SUM(L134:L156)</f>
        <v>11600</v>
      </c>
      <c r="M157" s="19">
        <f t="shared" ref="M157" si="1569">SUM(M134:M156)</f>
        <v>20928</v>
      </c>
      <c r="N157" s="18">
        <f t="shared" ref="N157" si="1570">SUM(N134:N156)</f>
        <v>25200</v>
      </c>
      <c r="O157" s="19">
        <f t="shared" ref="O157" si="1571">SUM(O134:O156)</f>
        <v>35041</v>
      </c>
      <c r="P157" s="18">
        <f t="shared" ref="P157" si="1572">SUM(P134:P156)</f>
        <v>16280</v>
      </c>
      <c r="Q157" s="19">
        <f t="shared" ref="Q157" si="1573">SUM(Q134:Q156)</f>
        <v>20922</v>
      </c>
      <c r="R157" s="18">
        <f t="shared" ref="R157" si="1574">SUM(R134:R156)</f>
        <v>19589</v>
      </c>
      <c r="S157" s="19">
        <f t="shared" ref="S157" si="1575">SUM(S134:S156)</f>
        <v>23402</v>
      </c>
      <c r="T157" s="18">
        <f t="shared" ref="T157" si="1576">SUM(T134:T156)</f>
        <v>8284</v>
      </c>
      <c r="U157" s="19">
        <f t="shared" ref="U157" si="1577">SUM(U134:U156)</f>
        <v>11343</v>
      </c>
      <c r="V157" s="18">
        <f t="shared" ref="V157" si="1578">SUM(V134:V156)</f>
        <v>23586</v>
      </c>
      <c r="W157" s="19">
        <f t="shared" ref="W157" si="1579">SUM(W134:W156)</f>
        <v>29367</v>
      </c>
      <c r="X157" s="18">
        <f t="shared" ref="X157" si="1580">SUM(X134:X156)</f>
        <v>22811</v>
      </c>
      <c r="Y157" s="19">
        <f t="shared" ref="Y157" si="1581">SUM(Y134:Y156)</f>
        <v>16076</v>
      </c>
      <c r="Z157" s="18">
        <f t="shared" ref="Z157" si="1582">SUM(Z134:Z156)</f>
        <v>56429</v>
      </c>
      <c r="AA157" s="19">
        <f t="shared" ref="AA157" si="1583">SUM(AA134:AA156)</f>
        <v>45359</v>
      </c>
      <c r="AB157" s="171">
        <f t="shared" ref="AB157:AC157" si="1584">SUM(AB133:AB156)</f>
        <v>306311</v>
      </c>
      <c r="AC157" s="172">
        <f t="shared" si="1584"/>
        <v>305765</v>
      </c>
      <c r="AE157" s="241" t="s">
        <v>42</v>
      </c>
      <c r="AF157" s="152">
        <f>SUM(AF133:AF156)</f>
        <v>1</v>
      </c>
      <c r="AG157" s="153">
        <f t="shared" ref="AG157:BG157" si="1585">SUM(AG133:AG156)</f>
        <v>1</v>
      </c>
      <c r="AH157" s="152">
        <f t="shared" si="1585"/>
        <v>0.99999999999999989</v>
      </c>
      <c r="AI157" s="153">
        <f t="shared" si="1585"/>
        <v>0.99999999999999989</v>
      </c>
      <c r="AJ157" s="152">
        <f t="shared" si="1585"/>
        <v>1</v>
      </c>
      <c r="AK157" s="153">
        <f t="shared" si="1585"/>
        <v>1</v>
      </c>
      <c r="AL157" s="152">
        <f t="shared" si="1585"/>
        <v>1</v>
      </c>
      <c r="AM157" s="153">
        <f t="shared" si="1585"/>
        <v>1.0000000000000002</v>
      </c>
      <c r="AN157" s="152">
        <f t="shared" si="1585"/>
        <v>0.99999999999999989</v>
      </c>
      <c r="AO157" s="153">
        <f t="shared" si="1585"/>
        <v>0.99999999999999989</v>
      </c>
      <c r="AP157" s="152">
        <f t="shared" si="1585"/>
        <v>1</v>
      </c>
      <c r="AQ157" s="153">
        <f t="shared" si="1585"/>
        <v>0.99999999999999989</v>
      </c>
      <c r="AR157" s="152">
        <f t="shared" si="1585"/>
        <v>1</v>
      </c>
      <c r="AS157" s="153">
        <f t="shared" si="1585"/>
        <v>1.0000000000000002</v>
      </c>
      <c r="AT157" s="152">
        <f t="shared" si="1585"/>
        <v>1.0000000000000002</v>
      </c>
      <c r="AU157" s="153">
        <f t="shared" si="1585"/>
        <v>1</v>
      </c>
      <c r="AV157" s="152">
        <f t="shared" si="1585"/>
        <v>0.99999999999999989</v>
      </c>
      <c r="AW157" s="153">
        <f t="shared" si="1585"/>
        <v>1</v>
      </c>
      <c r="AX157" s="152">
        <f t="shared" si="1585"/>
        <v>1</v>
      </c>
      <c r="AY157" s="153">
        <f t="shared" si="1585"/>
        <v>0.99999999999999989</v>
      </c>
      <c r="AZ157" s="152">
        <f t="shared" si="1585"/>
        <v>1</v>
      </c>
      <c r="BA157" s="153">
        <f t="shared" si="1585"/>
        <v>1</v>
      </c>
      <c r="BB157" s="152">
        <f t="shared" si="1585"/>
        <v>0.99999999999999978</v>
      </c>
      <c r="BC157" s="153">
        <f t="shared" si="1585"/>
        <v>1.0000000000000002</v>
      </c>
      <c r="BD157" s="152">
        <f t="shared" si="1585"/>
        <v>1.0000000000000002</v>
      </c>
      <c r="BE157" s="153">
        <f t="shared" si="1585"/>
        <v>1</v>
      </c>
      <c r="BF157" s="152">
        <f t="shared" si="1585"/>
        <v>0.99999999999999989</v>
      </c>
      <c r="BG157" s="153">
        <f t="shared" si="1585"/>
        <v>1</v>
      </c>
    </row>
    <row r="158" spans="1:59" ht="14.1" thickTop="1">
      <c r="A158" s="184"/>
    </row>
    <row r="160" spans="1:59">
      <c r="A160" s="252">
        <f>+A129+1</f>
        <v>43683</v>
      </c>
      <c r="B160" s="252"/>
      <c r="C160" s="252"/>
      <c r="D160" s="252"/>
      <c r="AE160" s="249">
        <f>+AE129+1</f>
        <v>43683</v>
      </c>
      <c r="AF160" s="249"/>
      <c r="AG160" s="249"/>
      <c r="AH160" s="249"/>
    </row>
    <row r="161" spans="1:59" ht="14.1" thickBot="1"/>
    <row r="162" spans="1:59" ht="15" thickTop="1" thickBot="1">
      <c r="A162" s="247" t="s">
        <v>1</v>
      </c>
      <c r="B162" s="243" t="s">
        <v>2</v>
      </c>
      <c r="C162" s="244"/>
      <c r="D162" s="243" t="s">
        <v>3</v>
      </c>
      <c r="E162" s="244"/>
      <c r="F162" s="243" t="s">
        <v>4</v>
      </c>
      <c r="G162" s="244"/>
      <c r="H162" s="243" t="s">
        <v>5</v>
      </c>
      <c r="I162" s="244"/>
      <c r="J162" s="243" t="s">
        <v>6</v>
      </c>
      <c r="K162" s="244"/>
      <c r="L162" s="243" t="s">
        <v>7</v>
      </c>
      <c r="M162" s="244"/>
      <c r="N162" s="243" t="s">
        <v>8</v>
      </c>
      <c r="O162" s="244"/>
      <c r="P162" s="243" t="s">
        <v>9</v>
      </c>
      <c r="Q162" s="244"/>
      <c r="R162" s="243" t="s">
        <v>10</v>
      </c>
      <c r="S162" s="244"/>
      <c r="T162" s="243" t="s">
        <v>11</v>
      </c>
      <c r="U162" s="244"/>
      <c r="V162" s="243" t="s">
        <v>12</v>
      </c>
      <c r="W162" s="244"/>
      <c r="X162" s="243" t="s">
        <v>13</v>
      </c>
      <c r="Y162" s="244"/>
      <c r="Z162" s="245" t="s">
        <v>14</v>
      </c>
      <c r="AA162" s="246"/>
      <c r="AB162" s="250" t="s">
        <v>15</v>
      </c>
      <c r="AC162" s="251"/>
      <c r="AE162" s="247" t="s">
        <v>1</v>
      </c>
      <c r="AF162" s="243" t="s">
        <v>2</v>
      </c>
      <c r="AG162" s="244"/>
      <c r="AH162" s="243" t="s">
        <v>3</v>
      </c>
      <c r="AI162" s="244"/>
      <c r="AJ162" s="243" t="s">
        <v>4</v>
      </c>
      <c r="AK162" s="244"/>
      <c r="AL162" s="243" t="s">
        <v>5</v>
      </c>
      <c r="AM162" s="244"/>
      <c r="AN162" s="243" t="s">
        <v>6</v>
      </c>
      <c r="AO162" s="244"/>
      <c r="AP162" s="243" t="s">
        <v>7</v>
      </c>
      <c r="AQ162" s="244"/>
      <c r="AR162" s="243" t="s">
        <v>8</v>
      </c>
      <c r="AS162" s="244"/>
      <c r="AT162" s="243" t="s">
        <v>9</v>
      </c>
      <c r="AU162" s="244"/>
      <c r="AV162" s="243" t="s">
        <v>10</v>
      </c>
      <c r="AW162" s="244"/>
      <c r="AX162" s="243" t="s">
        <v>11</v>
      </c>
      <c r="AY162" s="244"/>
      <c r="AZ162" s="243" t="s">
        <v>12</v>
      </c>
      <c r="BA162" s="244"/>
      <c r="BB162" s="243" t="s">
        <v>13</v>
      </c>
      <c r="BC162" s="244"/>
      <c r="BD162" s="245" t="s">
        <v>14</v>
      </c>
      <c r="BE162" s="246"/>
      <c r="BF162" s="243" t="s">
        <v>15</v>
      </c>
      <c r="BG162" s="244"/>
    </row>
    <row r="163" spans="1:59" ht="15" thickTop="1" thickBot="1">
      <c r="A163" s="248"/>
      <c r="B163" s="113" t="s">
        <v>16</v>
      </c>
      <c r="C163" s="114" t="s">
        <v>17</v>
      </c>
      <c r="D163" s="115" t="s">
        <v>16</v>
      </c>
      <c r="E163" s="116" t="s">
        <v>17</v>
      </c>
      <c r="F163" s="113" t="s">
        <v>16</v>
      </c>
      <c r="G163" s="114" t="s">
        <v>17</v>
      </c>
      <c r="H163" s="115" t="s">
        <v>16</v>
      </c>
      <c r="I163" s="116" t="s">
        <v>17</v>
      </c>
      <c r="J163" s="113" t="s">
        <v>16</v>
      </c>
      <c r="K163" s="114" t="s">
        <v>17</v>
      </c>
      <c r="L163" s="115" t="s">
        <v>16</v>
      </c>
      <c r="M163" s="113" t="s">
        <v>17</v>
      </c>
      <c r="N163" s="117" t="s">
        <v>16</v>
      </c>
      <c r="O163" s="118" t="s">
        <v>17</v>
      </c>
      <c r="P163" s="113" t="s">
        <v>16</v>
      </c>
      <c r="Q163" s="114" t="s">
        <v>17</v>
      </c>
      <c r="R163" s="115" t="s">
        <v>16</v>
      </c>
      <c r="S163" s="116" t="s">
        <v>17</v>
      </c>
      <c r="T163" s="113" t="s">
        <v>16</v>
      </c>
      <c r="U163" s="114" t="s">
        <v>17</v>
      </c>
      <c r="V163" s="115" t="s">
        <v>16</v>
      </c>
      <c r="W163" s="116" t="s">
        <v>17</v>
      </c>
      <c r="X163" s="113" t="s">
        <v>16</v>
      </c>
      <c r="Y163" s="114" t="s">
        <v>17</v>
      </c>
      <c r="Z163" s="26" t="s">
        <v>16</v>
      </c>
      <c r="AA163" s="119" t="s">
        <v>17</v>
      </c>
      <c r="AB163" s="173" t="s">
        <v>16</v>
      </c>
      <c r="AC163" s="174" t="s">
        <v>17</v>
      </c>
      <c r="AE163" s="248"/>
      <c r="AF163" s="113" t="s">
        <v>16</v>
      </c>
      <c r="AG163" s="114" t="s">
        <v>17</v>
      </c>
      <c r="AH163" s="115" t="s">
        <v>16</v>
      </c>
      <c r="AI163" s="116" t="s">
        <v>17</v>
      </c>
      <c r="AJ163" s="113" t="s">
        <v>16</v>
      </c>
      <c r="AK163" s="114" t="s">
        <v>17</v>
      </c>
      <c r="AL163" s="115" t="s">
        <v>16</v>
      </c>
      <c r="AM163" s="116" t="s">
        <v>17</v>
      </c>
      <c r="AN163" s="113" t="s">
        <v>16</v>
      </c>
      <c r="AO163" s="114" t="s">
        <v>17</v>
      </c>
      <c r="AP163" s="115" t="s">
        <v>16</v>
      </c>
      <c r="AQ163" s="113" t="s">
        <v>17</v>
      </c>
      <c r="AR163" s="117" t="s">
        <v>16</v>
      </c>
      <c r="AS163" s="118" t="s">
        <v>17</v>
      </c>
      <c r="AT163" s="113" t="s">
        <v>16</v>
      </c>
      <c r="AU163" s="114" t="s">
        <v>17</v>
      </c>
      <c r="AV163" s="115" t="s">
        <v>16</v>
      </c>
      <c r="AW163" s="116" t="s">
        <v>17</v>
      </c>
      <c r="AX163" s="113" t="s">
        <v>16</v>
      </c>
      <c r="AY163" s="114" t="s">
        <v>17</v>
      </c>
      <c r="AZ163" s="115" t="s">
        <v>16</v>
      </c>
      <c r="BA163" s="116" t="s">
        <v>17</v>
      </c>
      <c r="BB163" s="113" t="s">
        <v>16</v>
      </c>
      <c r="BC163" s="114" t="s">
        <v>17</v>
      </c>
      <c r="BD163" s="26" t="s">
        <v>16</v>
      </c>
      <c r="BE163" s="119" t="s">
        <v>17</v>
      </c>
      <c r="BF163" s="117" t="s">
        <v>16</v>
      </c>
      <c r="BG163" s="118" t="s">
        <v>17</v>
      </c>
    </row>
    <row r="164" spans="1:59" ht="14.1" thickTop="1">
      <c r="A164" s="122" t="s">
        <v>18</v>
      </c>
      <c r="B164" s="123"/>
      <c r="C164" s="183"/>
      <c r="D164" s="124"/>
      <c r="E164" s="177"/>
      <c r="F164" s="123"/>
      <c r="G164" s="125"/>
      <c r="H164" s="124"/>
      <c r="I164" s="177"/>
      <c r="J164" s="123"/>
      <c r="K164" s="125"/>
      <c r="L164" s="124"/>
      <c r="M164" s="123"/>
      <c r="N164" s="176"/>
      <c r="O164" s="178"/>
      <c r="P164" s="123"/>
      <c r="Q164" s="125"/>
      <c r="R164" s="124"/>
      <c r="S164" s="177"/>
      <c r="T164" s="123"/>
      <c r="U164" s="125"/>
      <c r="V164" s="124"/>
      <c r="W164" s="177"/>
      <c r="X164" s="123"/>
      <c r="Y164" s="125"/>
      <c r="Z164" s="181"/>
      <c r="AA164" s="182"/>
      <c r="AB164" s="167">
        <f>B164+D164+F164+H164+J164+L164+N164+P164+R164+T164+V164+X164+Z164</f>
        <v>0</v>
      </c>
      <c r="AC164" s="168">
        <f>C164+E164+G164+I164+K164+M164+O164+Q164+S164+U164+W164+Y164+AA164</f>
        <v>0</v>
      </c>
      <c r="AE164" s="122" t="s">
        <v>18</v>
      </c>
      <c r="AF164" s="126">
        <f>B164/B188</f>
        <v>0</v>
      </c>
      <c r="AG164" s="127">
        <f t="shared" ref="AG164" si="1586">C164/C188</f>
        <v>0</v>
      </c>
      <c r="AH164" s="128">
        <f t="shared" ref="AH164" si="1587">D164/D188</f>
        <v>0</v>
      </c>
      <c r="AI164" s="129">
        <f t="shared" ref="AI164" si="1588">E164/E188</f>
        <v>0</v>
      </c>
      <c r="AJ164" s="126">
        <f t="shared" ref="AJ164" si="1589">F164/F188</f>
        <v>0</v>
      </c>
      <c r="AK164" s="127">
        <f t="shared" ref="AK164" si="1590">G164/G188</f>
        <v>0</v>
      </c>
      <c r="AL164" s="128">
        <f t="shared" ref="AL164" si="1591">H164/H188</f>
        <v>0</v>
      </c>
      <c r="AM164" s="129">
        <f t="shared" ref="AM164" si="1592">I164/I188</f>
        <v>0</v>
      </c>
      <c r="AN164" s="126">
        <f t="shared" ref="AN164" si="1593">J164/J188</f>
        <v>0</v>
      </c>
      <c r="AO164" s="127">
        <f t="shared" ref="AO164" si="1594">K164/K188</f>
        <v>0</v>
      </c>
      <c r="AP164" s="128">
        <f t="shared" ref="AP164" si="1595">L164/L188</f>
        <v>0</v>
      </c>
      <c r="AQ164" s="126">
        <f t="shared" ref="AQ164" si="1596">M164/M188</f>
        <v>0</v>
      </c>
      <c r="AR164" s="130">
        <f t="shared" ref="AR164" si="1597">N164/N188</f>
        <v>0</v>
      </c>
      <c r="AS164" s="131">
        <f t="shared" ref="AS164" si="1598">O164/O188</f>
        <v>0</v>
      </c>
      <c r="AT164" s="126">
        <f t="shared" ref="AT164" si="1599">P164/P188</f>
        <v>0</v>
      </c>
      <c r="AU164" s="127">
        <f t="shared" ref="AU164" si="1600">Q164/Q188</f>
        <v>0</v>
      </c>
      <c r="AV164" s="128">
        <f t="shared" ref="AV164" si="1601">R164/R188</f>
        <v>0</v>
      </c>
      <c r="AW164" s="129">
        <f t="shared" ref="AW164" si="1602">S164/S188</f>
        <v>0</v>
      </c>
      <c r="AX164" s="126">
        <f t="shared" ref="AX164" si="1603">T164/T188</f>
        <v>0</v>
      </c>
      <c r="AY164" s="127">
        <f t="shared" ref="AY164" si="1604">U164/U188</f>
        <v>0</v>
      </c>
      <c r="AZ164" s="128">
        <f t="shared" ref="AZ164" si="1605">V164/V188</f>
        <v>0</v>
      </c>
      <c r="BA164" s="129">
        <f t="shared" ref="BA164" si="1606">W164/W188</f>
        <v>0</v>
      </c>
      <c r="BB164" s="126">
        <f t="shared" ref="BB164" si="1607">X164/X188</f>
        <v>0</v>
      </c>
      <c r="BC164" s="127">
        <f t="shared" ref="BC164" si="1608">Y164/Y188</f>
        <v>0</v>
      </c>
      <c r="BD164" s="128">
        <f t="shared" ref="BD164" si="1609">Z164/Z188</f>
        <v>0</v>
      </c>
      <c r="BE164" s="126">
        <f t="shared" ref="BE164" si="1610">AA164/AA188</f>
        <v>0</v>
      </c>
      <c r="BF164" s="132">
        <f t="shared" ref="BF164" si="1611">AB164/AB188</f>
        <v>0</v>
      </c>
      <c r="BG164" s="133">
        <f t="shared" ref="BG164" si="1612">AC164/AC188</f>
        <v>0</v>
      </c>
    </row>
    <row r="165" spans="1:59">
      <c r="A165" s="134" t="s">
        <v>19</v>
      </c>
      <c r="B165" s="186">
        <v>478</v>
      </c>
      <c r="C165" s="187">
        <v>0</v>
      </c>
      <c r="D165" s="188">
        <v>130</v>
      </c>
      <c r="E165" s="189">
        <v>0</v>
      </c>
      <c r="F165" s="186">
        <v>35</v>
      </c>
      <c r="G165" s="190">
        <v>1</v>
      </c>
      <c r="H165" s="188">
        <v>239</v>
      </c>
      <c r="I165" s="189">
        <v>5</v>
      </c>
      <c r="J165" s="186">
        <v>7</v>
      </c>
      <c r="K165" s="190">
        <v>1</v>
      </c>
      <c r="L165" s="188">
        <v>0</v>
      </c>
      <c r="M165" s="186">
        <v>0</v>
      </c>
      <c r="N165" s="191">
        <v>25</v>
      </c>
      <c r="O165" s="192">
        <v>0</v>
      </c>
      <c r="P165" s="186">
        <v>0</v>
      </c>
      <c r="Q165" s="190">
        <v>0</v>
      </c>
      <c r="R165" s="188">
        <v>0</v>
      </c>
      <c r="S165" s="189">
        <v>0</v>
      </c>
      <c r="T165" s="186">
        <v>0</v>
      </c>
      <c r="U165" s="190">
        <v>0</v>
      </c>
      <c r="V165" s="188">
        <v>0</v>
      </c>
      <c r="W165" s="189">
        <v>0</v>
      </c>
      <c r="X165" s="186">
        <v>0</v>
      </c>
      <c r="Y165" s="190">
        <v>0</v>
      </c>
      <c r="Z165" s="188">
        <v>0</v>
      </c>
      <c r="AA165" s="186">
        <v>0</v>
      </c>
      <c r="AB165" s="169">
        <f t="shared" ref="AB165:AB166" si="1613">B165+D165+F165+H165+J165+L165+N165+P165+R165+T165+V165+X165+Z165</f>
        <v>914</v>
      </c>
      <c r="AC165" s="170">
        <f t="shared" ref="AC165:AC184" si="1614">C165+E165+G165+I165+K165+M165+O165+Q165+S165+U165+W165+Y165+AA165</f>
        <v>7</v>
      </c>
      <c r="AE165" s="134" t="s">
        <v>19</v>
      </c>
      <c r="AF165" s="126">
        <f>B165/B188</f>
        <v>8.5378487479012607E-3</v>
      </c>
      <c r="AG165" s="127">
        <f t="shared" ref="AG165" si="1615">C165/C188</f>
        <v>0</v>
      </c>
      <c r="AH165" s="128">
        <f t="shared" ref="AH165" si="1616">D165/D188</f>
        <v>5.6389346751106097E-3</v>
      </c>
      <c r="AI165" s="129">
        <f t="shared" ref="AI165" si="1617">E165/E188</f>
        <v>0</v>
      </c>
      <c r="AJ165" s="126">
        <f t="shared" ref="AJ165" si="1618">F165/F188</f>
        <v>2.1550397143033063E-3</v>
      </c>
      <c r="AK165" s="127">
        <f t="shared" ref="AK165" si="1619">G165/G188</f>
        <v>1.2322858903265557E-4</v>
      </c>
      <c r="AL165" s="128">
        <f t="shared" ref="AL165" si="1620">H165/H188</f>
        <v>8.5011026534822509E-3</v>
      </c>
      <c r="AM165" s="129">
        <f t="shared" ref="AM165" si="1621">I165/I188</f>
        <v>1.2405408758218582E-4</v>
      </c>
      <c r="AN165" s="126">
        <f t="shared" ref="AN165" si="1622">J165/J188</f>
        <v>9.8466732311154864E-4</v>
      </c>
      <c r="AO165" s="127">
        <f t="shared" ref="AO165" si="1623">K165/K188</f>
        <v>1.2220457045093486E-4</v>
      </c>
      <c r="AP165" s="128">
        <f t="shared" ref="AP165" si="1624">L165/L188</f>
        <v>0</v>
      </c>
      <c r="AQ165" s="126">
        <f t="shared" ref="AQ165" si="1625">M165/M188</f>
        <v>0</v>
      </c>
      <c r="AR165" s="130">
        <f t="shared" ref="AR165" si="1626">N165/N188</f>
        <v>9.777464898901014E-4</v>
      </c>
      <c r="AS165" s="131">
        <f t="shared" ref="AS165" si="1627">O165/O188</f>
        <v>0</v>
      </c>
      <c r="AT165" s="126">
        <f t="shared" ref="AT165" si="1628">P165/P188</f>
        <v>0</v>
      </c>
      <c r="AU165" s="127">
        <f t="shared" ref="AU165" si="1629">Q165/Q188</f>
        <v>0</v>
      </c>
      <c r="AV165" s="128">
        <f t="shared" ref="AV165" si="1630">R165/R188</f>
        <v>0</v>
      </c>
      <c r="AW165" s="129">
        <f t="shared" ref="AW165" si="1631">S165/S188</f>
        <v>0</v>
      </c>
      <c r="AX165" s="126">
        <f t="shared" ref="AX165" si="1632">T165/T188</f>
        <v>0</v>
      </c>
      <c r="AY165" s="127">
        <f t="shared" ref="AY165" si="1633">U165/U188</f>
        <v>0</v>
      </c>
      <c r="AZ165" s="128">
        <f t="shared" ref="AZ165" si="1634">V165/V188</f>
        <v>0</v>
      </c>
      <c r="BA165" s="129">
        <f t="shared" ref="BA165" si="1635">W165/W188</f>
        <v>0</v>
      </c>
      <c r="BB165" s="126">
        <f t="shared" ref="BB165" si="1636">X165/X188</f>
        <v>0</v>
      </c>
      <c r="BC165" s="127">
        <f t="shared" ref="BC165" si="1637">Y165/Y188</f>
        <v>0</v>
      </c>
      <c r="BD165" s="128">
        <f t="shared" ref="BD165" si="1638">Z165/Z188</f>
        <v>0</v>
      </c>
      <c r="BE165" s="126">
        <f t="shared" ref="BE165" si="1639">AA165/AA188</f>
        <v>0</v>
      </c>
      <c r="BF165" s="132">
        <f t="shared" ref="BF165" si="1640">AB165/AB188</f>
        <v>2.8818716400498181E-3</v>
      </c>
      <c r="BG165" s="133">
        <f t="shared" ref="BG165" si="1641">AC165/AC188</f>
        <v>2.2110546414774897E-5</v>
      </c>
    </row>
    <row r="166" spans="1:59">
      <c r="A166" s="143" t="s">
        <v>20</v>
      </c>
      <c r="B166" s="193">
        <v>3059</v>
      </c>
      <c r="C166" s="194">
        <v>0</v>
      </c>
      <c r="D166" s="195">
        <v>1100</v>
      </c>
      <c r="E166" s="196">
        <v>3</v>
      </c>
      <c r="F166" s="193">
        <v>279</v>
      </c>
      <c r="G166" s="197">
        <v>3</v>
      </c>
      <c r="H166" s="195">
        <v>1337</v>
      </c>
      <c r="I166" s="196">
        <v>103</v>
      </c>
      <c r="J166" s="193">
        <v>95</v>
      </c>
      <c r="K166" s="197">
        <v>43</v>
      </c>
      <c r="L166" s="195">
        <v>86</v>
      </c>
      <c r="M166" s="193">
        <v>303</v>
      </c>
      <c r="N166" s="198">
        <v>533</v>
      </c>
      <c r="O166" s="199">
        <v>386</v>
      </c>
      <c r="P166" s="193">
        <v>315</v>
      </c>
      <c r="Q166" s="197">
        <v>244</v>
      </c>
      <c r="R166" s="195">
        <v>372</v>
      </c>
      <c r="S166" s="196">
        <v>344</v>
      </c>
      <c r="T166" s="193">
        <v>84</v>
      </c>
      <c r="U166" s="197">
        <v>223</v>
      </c>
      <c r="V166" s="195">
        <v>275</v>
      </c>
      <c r="W166" s="196">
        <v>576</v>
      </c>
      <c r="X166" s="193">
        <v>339</v>
      </c>
      <c r="Y166" s="197">
        <v>462</v>
      </c>
      <c r="Z166" s="195">
        <v>1201</v>
      </c>
      <c r="AA166" s="193">
        <v>606</v>
      </c>
      <c r="AB166" s="169">
        <f t="shared" si="1613"/>
        <v>9075</v>
      </c>
      <c r="AC166" s="170">
        <f t="shared" si="1614"/>
        <v>3296</v>
      </c>
      <c r="AE166" s="143" t="s">
        <v>20</v>
      </c>
      <c r="AF166" s="126">
        <f>B166/B188</f>
        <v>5.4638659664916232E-2</v>
      </c>
      <c r="AG166" s="127">
        <f t="shared" ref="AG166" si="1642">C166/C188</f>
        <v>0</v>
      </c>
      <c r="AH166" s="128">
        <f t="shared" ref="AH166" si="1643">D166/D188</f>
        <v>4.7714062635551314E-2</v>
      </c>
      <c r="AI166" s="129">
        <f t="shared" ref="AI166" si="1644">E166/E188</f>
        <v>1.5095099124484251E-4</v>
      </c>
      <c r="AJ166" s="126">
        <f t="shared" ref="AJ166" si="1645">F166/F188</f>
        <v>1.7178745151160642E-2</v>
      </c>
      <c r="AK166" s="127">
        <f t="shared" ref="AK166" si="1646">G166/G188</f>
        <v>3.6968576709796671E-4</v>
      </c>
      <c r="AL166" s="128">
        <f t="shared" ref="AL166" si="1647">H166/H188</f>
        <v>4.7556377605463468E-2</v>
      </c>
      <c r="AM166" s="129">
        <f t="shared" ref="AM166" si="1648">I166/I188</f>
        <v>2.555514204193028E-3</v>
      </c>
      <c r="AN166" s="126">
        <f t="shared" ref="AN166" si="1649">J166/J188</f>
        <v>1.3363342242228161E-2</v>
      </c>
      <c r="AO166" s="127">
        <f t="shared" ref="AO166" si="1650">K166/K188</f>
        <v>5.2547965293901992E-3</v>
      </c>
      <c r="AP166" s="128">
        <f t="shared" ref="AP166" si="1651">L166/L188</f>
        <v>7.102741988767757E-3</v>
      </c>
      <c r="AQ166" s="126">
        <f t="shared" ref="AQ166" si="1652">M166/M188</f>
        <v>1.3061470816449695E-2</v>
      </c>
      <c r="AR166" s="130">
        <f t="shared" ref="AR166" si="1653">N166/N188</f>
        <v>2.084555516445696E-2</v>
      </c>
      <c r="AS166" s="131">
        <f t="shared" ref="AS166" si="1654">O166/O188</f>
        <v>1.0829008276055548E-2</v>
      </c>
      <c r="AT166" s="126">
        <f t="shared" ref="AT166" si="1655">P166/P188</f>
        <v>1.8549051937345424E-2</v>
      </c>
      <c r="AU166" s="127">
        <f t="shared" ref="AU166" si="1656">Q166/Q188</f>
        <v>1.1620707720150497E-2</v>
      </c>
      <c r="AV166" s="128">
        <f t="shared" ref="AV166" si="1657">R166/R188</f>
        <v>1.8414018414018414E-2</v>
      </c>
      <c r="AW166" s="129">
        <f t="shared" ref="AW166" si="1658">S166/S188</f>
        <v>1.4779806659505908E-2</v>
      </c>
      <c r="AX166" s="126">
        <f t="shared" ref="AX166" si="1659">T166/T188</f>
        <v>9.4329028635597983E-3</v>
      </c>
      <c r="AY166" s="127">
        <f t="shared" ref="AY166" si="1660">U166/U188</f>
        <v>1.9314048155205266E-2</v>
      </c>
      <c r="AZ166" s="128">
        <f t="shared" ref="AZ166" si="1661">V166/V188</f>
        <v>1.1068625477963372E-2</v>
      </c>
      <c r="BA166" s="129">
        <f t="shared" ref="BA166" si="1662">W166/W188</f>
        <v>2.01942292185254E-2</v>
      </c>
      <c r="BB166" s="126">
        <f t="shared" ref="BB166" si="1663">X166/X188</f>
        <v>1.4319506631747908E-2</v>
      </c>
      <c r="BC166" s="127">
        <f t="shared" ref="BC166" si="1664">Y166/Y188</f>
        <v>2.9723991507430998E-2</v>
      </c>
      <c r="BD166" s="128">
        <f t="shared" ref="BD166" si="1665">Z166/Z188</f>
        <v>2.2091012765331274E-2</v>
      </c>
      <c r="BE166" s="126">
        <f t="shared" ref="BE166" si="1666">AA166/AA188</f>
        <v>1.2963676036452317E-2</v>
      </c>
      <c r="BF166" s="132">
        <f t="shared" ref="BF166" si="1667">AB166/AB188</f>
        <v>2.8613769292617174E-2</v>
      </c>
      <c r="BG166" s="133">
        <f t="shared" ref="BG166" si="1668">AC166/AC188</f>
        <v>1.0410908711871152E-2</v>
      </c>
    </row>
    <row r="167" spans="1:59">
      <c r="A167" s="134" t="s">
        <v>21</v>
      </c>
      <c r="B167" s="186">
        <v>5425</v>
      </c>
      <c r="C167" s="187">
        <v>446</v>
      </c>
      <c r="D167" s="188">
        <v>1661</v>
      </c>
      <c r="E167" s="189">
        <v>654</v>
      </c>
      <c r="F167" s="186">
        <v>609</v>
      </c>
      <c r="G167" s="190">
        <v>276</v>
      </c>
      <c r="H167" s="188">
        <v>930</v>
      </c>
      <c r="I167" s="189">
        <v>1041</v>
      </c>
      <c r="J167" s="186">
        <v>247</v>
      </c>
      <c r="K167" s="190">
        <v>341</v>
      </c>
      <c r="L167" s="188">
        <v>315</v>
      </c>
      <c r="M167" s="186">
        <v>1036</v>
      </c>
      <c r="N167" s="191">
        <v>1227</v>
      </c>
      <c r="O167" s="192">
        <v>1647</v>
      </c>
      <c r="P167" s="186">
        <v>1183</v>
      </c>
      <c r="Q167" s="190">
        <v>957</v>
      </c>
      <c r="R167" s="188">
        <v>1194</v>
      </c>
      <c r="S167" s="189">
        <v>991</v>
      </c>
      <c r="T167" s="186">
        <v>244</v>
      </c>
      <c r="U167" s="190">
        <v>845</v>
      </c>
      <c r="V167" s="188">
        <v>790</v>
      </c>
      <c r="W167" s="189">
        <v>1478</v>
      </c>
      <c r="X167" s="186">
        <v>1109</v>
      </c>
      <c r="Y167" s="190">
        <v>1064</v>
      </c>
      <c r="Z167" s="188">
        <v>3274</v>
      </c>
      <c r="AA167" s="186">
        <v>1646</v>
      </c>
      <c r="AB167" s="169">
        <f>B167+D167+F167+H167+J167+L167+N167+P167+R167+T167+V167+X167+Z167</f>
        <v>18208</v>
      </c>
      <c r="AC167" s="170">
        <f t="shared" si="1614"/>
        <v>12422</v>
      </c>
      <c r="AE167" s="134" t="s">
        <v>21</v>
      </c>
      <c r="AF167" s="126">
        <f>B167/B188</f>
        <v>9.6899224806201556E-2</v>
      </c>
      <c r="AG167" s="127">
        <f t="shared" ref="AG167" si="1669">C167/C188</f>
        <v>1.2874917005860107E-2</v>
      </c>
      <c r="AH167" s="128">
        <f t="shared" ref="AH167" si="1670">D167/D188</f>
        <v>7.2048234579682485E-2</v>
      </c>
      <c r="AI167" s="129">
        <f t="shared" ref="AI167" si="1671">E167/E188</f>
        <v>3.290731609137567E-2</v>
      </c>
      <c r="AJ167" s="126">
        <f t="shared" ref="AJ167" si="1672">F167/F188</f>
        <v>3.7497691028877532E-2</v>
      </c>
      <c r="AK167" s="127">
        <f t="shared" ref="AK167" si="1673">G167/G188</f>
        <v>3.4011090573012936E-2</v>
      </c>
      <c r="AL167" s="128">
        <f t="shared" ref="AL167" si="1674">H167/H188</f>
        <v>3.307960446752508E-2</v>
      </c>
      <c r="AM167" s="129">
        <f t="shared" ref="AM167" si="1675">I167/I188</f>
        <v>2.5828061034611091E-2</v>
      </c>
      <c r="AN167" s="126">
        <f t="shared" ref="AN167" si="1676">J167/J188</f>
        <v>3.4744689829793222E-2</v>
      </c>
      <c r="AO167" s="127">
        <f t="shared" ref="AO167" si="1677">K167/K188</f>
        <v>4.1671758523768788E-2</v>
      </c>
      <c r="AP167" s="128">
        <f t="shared" ref="AP167" si="1678">L167/L188</f>
        <v>2.6015857284440041E-2</v>
      </c>
      <c r="AQ167" s="126">
        <f t="shared" ref="AQ167" si="1679">M167/M188</f>
        <v>4.4659022329511168E-2</v>
      </c>
      <c r="AR167" s="130">
        <f t="shared" ref="AR167" si="1680">N167/N188</f>
        <v>4.7987797723806173E-2</v>
      </c>
      <c r="AS167" s="131">
        <f t="shared" ref="AS167" si="1681">O167/O188</f>
        <v>4.6205638939542715E-2</v>
      </c>
      <c r="AT167" s="126">
        <f t="shared" ref="AT167" si="1682">P167/P188</f>
        <v>6.9661995053586154E-2</v>
      </c>
      <c r="AU167" s="127">
        <f t="shared" ref="AU167" si="1683">Q167/Q188</f>
        <v>4.5577939705672241E-2</v>
      </c>
      <c r="AV167" s="128">
        <f t="shared" ref="AV167" si="1684">R167/R188</f>
        <v>5.9103059103059102E-2</v>
      </c>
      <c r="AW167" s="129">
        <f t="shared" ref="AW167" si="1685">S167/S188</f>
        <v>4.2577873254564982E-2</v>
      </c>
      <c r="AX167" s="126">
        <f t="shared" ref="AX167" si="1686">T167/T188</f>
        <v>2.7400336889387984E-2</v>
      </c>
      <c r="AY167" s="127">
        <f t="shared" ref="AY167" si="1687">U167/U188</f>
        <v>7.3185518794387672E-2</v>
      </c>
      <c r="AZ167" s="128">
        <f t="shared" ref="AZ167" si="1688">V167/V188</f>
        <v>3.1797142282149325E-2</v>
      </c>
      <c r="BA167" s="129">
        <f t="shared" ref="BA167" si="1689">W167/W188</f>
        <v>5.1817831223924554E-2</v>
      </c>
      <c r="BB167" s="126">
        <f t="shared" ref="BB167" si="1690">X167/X188</f>
        <v>4.6844639689110415E-2</v>
      </c>
      <c r="BC167" s="127">
        <f t="shared" ref="BC167" si="1691">Y167/Y188</f>
        <v>6.8455253168628966E-2</v>
      </c>
      <c r="BD167" s="128">
        <f t="shared" ref="BD167" si="1692">Z167/Z188</f>
        <v>6.022146194312622E-2</v>
      </c>
      <c r="BE167" s="126">
        <f t="shared" ref="BE167" si="1693">AA167/AA188</f>
        <v>3.5211568904291279E-2</v>
      </c>
      <c r="BF167" s="132">
        <f t="shared" ref="BF167" si="1694">AB167/AB188</f>
        <v>5.7410414466112787E-2</v>
      </c>
      <c r="BG167" s="133">
        <f t="shared" ref="BG167" si="1695">AC167/AC188</f>
        <v>3.923674393776197E-2</v>
      </c>
    </row>
    <row r="168" spans="1:59">
      <c r="A168" s="143" t="s">
        <v>22</v>
      </c>
      <c r="B168" s="193">
        <v>5460</v>
      </c>
      <c r="C168" s="194">
        <v>968</v>
      </c>
      <c r="D168" s="195">
        <v>1406</v>
      </c>
      <c r="E168" s="196">
        <v>1071</v>
      </c>
      <c r="F168" s="193">
        <v>990</v>
      </c>
      <c r="G168" s="197">
        <v>562</v>
      </c>
      <c r="H168" s="195">
        <v>1329</v>
      </c>
      <c r="I168" s="196">
        <v>1405</v>
      </c>
      <c r="J168" s="193">
        <v>506</v>
      </c>
      <c r="K168" s="197">
        <v>716</v>
      </c>
      <c r="L168" s="195">
        <v>507</v>
      </c>
      <c r="M168" s="193">
        <v>1790</v>
      </c>
      <c r="N168" s="198">
        <v>1719</v>
      </c>
      <c r="O168" s="199">
        <v>2479</v>
      </c>
      <c r="P168" s="193">
        <v>1599</v>
      </c>
      <c r="Q168" s="197">
        <v>1252</v>
      </c>
      <c r="R168" s="195">
        <v>1747</v>
      </c>
      <c r="S168" s="196">
        <v>1504</v>
      </c>
      <c r="T168" s="193">
        <v>344</v>
      </c>
      <c r="U168" s="197">
        <v>1487</v>
      </c>
      <c r="V168" s="195">
        <v>1045</v>
      </c>
      <c r="W168" s="196">
        <v>2538</v>
      </c>
      <c r="X168" s="193">
        <v>1119</v>
      </c>
      <c r="Y168" s="197">
        <v>1428</v>
      </c>
      <c r="Z168" s="195">
        <v>3247</v>
      </c>
      <c r="AA168" s="193">
        <v>2283</v>
      </c>
      <c r="AB168" s="169">
        <f t="shared" ref="AB168:AB184" si="1696">B168+D168+F168+H168+J168+L168+N168+P168+R168+T168+V168+X168+Z168</f>
        <v>21018</v>
      </c>
      <c r="AC168" s="170">
        <f t="shared" si="1614"/>
        <v>19483</v>
      </c>
      <c r="AE168" s="143" t="s">
        <v>22</v>
      </c>
      <c r="AF168" s="126">
        <f>B168/B188</f>
        <v>9.7524381095273824E-2</v>
      </c>
      <c r="AG168" s="127">
        <f t="shared" ref="AG168" si="1697">C168/C188</f>
        <v>2.7943766057561849E-2</v>
      </c>
      <c r="AH168" s="128">
        <f t="shared" ref="AH168" si="1698">D168/D188</f>
        <v>6.0987247332350135E-2</v>
      </c>
      <c r="AI168" s="129">
        <f t="shared" ref="AI168" si="1699">E168/E188</f>
        <v>5.3889503874408773E-2</v>
      </c>
      <c r="AJ168" s="126">
        <f t="shared" ref="AJ168" si="1700">F168/F188</f>
        <v>6.0956837633150671E-2</v>
      </c>
      <c r="AK168" s="127">
        <f t="shared" ref="AK168" si="1701">G168/G188</f>
        <v>6.9254467036352435E-2</v>
      </c>
      <c r="AL168" s="128">
        <f t="shared" ref="AL168" si="1702">H168/H188</f>
        <v>4.7271821868108417E-2</v>
      </c>
      <c r="AM168" s="129">
        <f t="shared" ref="AM168" si="1703">I168/I188</f>
        <v>3.4859198610594222E-2</v>
      </c>
      <c r="AN168" s="126">
        <f t="shared" ref="AN168" si="1704">J168/J188</f>
        <v>7.117738078492053E-2</v>
      </c>
      <c r="AO168" s="127">
        <f t="shared" ref="AO168" si="1705">K168/K188</f>
        <v>8.749847244286936E-2</v>
      </c>
      <c r="AP168" s="128">
        <f t="shared" ref="AP168" si="1706">L168/L188</f>
        <v>4.187314172447968E-2</v>
      </c>
      <c r="AQ168" s="126">
        <f t="shared" ref="AQ168" si="1707">M168/M188</f>
        <v>7.7161824295197856E-2</v>
      </c>
      <c r="AR168" s="130">
        <f t="shared" ref="AR168" si="1708">N168/N188</f>
        <v>6.7229848644843368E-2</v>
      </c>
      <c r="AS168" s="131">
        <f t="shared" ref="AS168" si="1709">O168/O188</f>
        <v>6.9546921026791983E-2</v>
      </c>
      <c r="AT168" s="126">
        <f t="shared" ref="AT168" si="1710">P168/P188</f>
        <v>9.4158520786715341E-2</v>
      </c>
      <c r="AU168" s="127">
        <f t="shared" ref="AU168" si="1711">Q168/Q188</f>
        <v>5.9627565842739441E-2</v>
      </c>
      <c r="AV168" s="128">
        <f t="shared" ref="AV168" si="1712">R168/R188</f>
        <v>8.6476586476586473E-2</v>
      </c>
      <c r="AW168" s="129">
        <f t="shared" ref="AW168" si="1713">S168/S188</f>
        <v>6.4618689581095595E-2</v>
      </c>
      <c r="AX168" s="126">
        <f t="shared" ref="AX168" si="1714">T168/T188</f>
        <v>3.8629983155530602E-2</v>
      </c>
      <c r="AY168" s="127">
        <f t="shared" ref="AY168" si="1715">U168/U188</f>
        <v>0.12878919106183959</v>
      </c>
      <c r="AZ168" s="128">
        <f t="shared" ref="AZ168" si="1716">V168/V188</f>
        <v>4.2060776816260817E-2</v>
      </c>
      <c r="BA168" s="129">
        <f t="shared" ref="BA168" si="1717">W168/W188</f>
        <v>8.8980822494127546E-2</v>
      </c>
      <c r="BB168" s="126">
        <f t="shared" ref="BB168" si="1718">X168/X188</f>
        <v>4.7267044014530711E-2</v>
      </c>
      <c r="BC168" s="127">
        <f t="shared" ref="BC168" si="1719">Y168/Y188</f>
        <v>9.1874155568423085E-2</v>
      </c>
      <c r="BD168" s="128">
        <f t="shared" ref="BD168" si="1720">Z168/Z188</f>
        <v>5.9724828017510945E-2</v>
      </c>
      <c r="BE168" s="126">
        <f t="shared" ref="BE168" si="1721">AA168/AA188</f>
        <v>4.8838403285842637E-2</v>
      </c>
      <c r="BF168" s="132">
        <f t="shared" ref="BF168" si="1722">AB168/AB188</f>
        <v>6.627043559143006E-2</v>
      </c>
      <c r="BG168" s="133">
        <f t="shared" ref="BG168" si="1723">AC168/AC188</f>
        <v>6.1539967971294192E-2</v>
      </c>
    </row>
    <row r="169" spans="1:59">
      <c r="A169" s="134" t="s">
        <v>23</v>
      </c>
      <c r="B169" s="186">
        <v>4309</v>
      </c>
      <c r="C169" s="187">
        <v>1113</v>
      </c>
      <c r="D169" s="188">
        <v>1329</v>
      </c>
      <c r="E169" s="189">
        <v>1238</v>
      </c>
      <c r="F169" s="186">
        <v>692</v>
      </c>
      <c r="G169" s="190">
        <v>564</v>
      </c>
      <c r="H169" s="188">
        <v>1052</v>
      </c>
      <c r="I169" s="189">
        <v>1616</v>
      </c>
      <c r="J169" s="186">
        <v>430</v>
      </c>
      <c r="K169" s="190">
        <v>964</v>
      </c>
      <c r="L169" s="188">
        <v>499</v>
      </c>
      <c r="M169" s="186">
        <v>2227</v>
      </c>
      <c r="N169" s="191">
        <v>1468</v>
      </c>
      <c r="O169" s="192">
        <v>2603</v>
      </c>
      <c r="P169" s="186">
        <v>1415</v>
      </c>
      <c r="Q169" s="190">
        <v>1574</v>
      </c>
      <c r="R169" s="188">
        <v>1627</v>
      </c>
      <c r="S169" s="189">
        <v>1361</v>
      </c>
      <c r="T169" s="186">
        <v>294</v>
      </c>
      <c r="U169" s="190">
        <v>1655</v>
      </c>
      <c r="V169" s="188">
        <v>870</v>
      </c>
      <c r="W169" s="189">
        <v>2404</v>
      </c>
      <c r="X169" s="186">
        <v>1440</v>
      </c>
      <c r="Y169" s="190">
        <v>1962</v>
      </c>
      <c r="Z169" s="188">
        <v>4815</v>
      </c>
      <c r="AA169" s="186">
        <v>2031</v>
      </c>
      <c r="AB169" s="169">
        <f t="shared" si="1696"/>
        <v>20240</v>
      </c>
      <c r="AC169" s="170">
        <f t="shared" si="1614"/>
        <v>21312</v>
      </c>
      <c r="AE169" s="134" t="s">
        <v>23</v>
      </c>
      <c r="AF169" s="126">
        <f>B169/B188</f>
        <v>7.6965669988925803E-2</v>
      </c>
      <c r="AG169" s="127">
        <f t="shared" ref="AG169" si="1724">C169/C188</f>
        <v>3.2129557460812329E-2</v>
      </c>
      <c r="AH169" s="128">
        <f t="shared" ref="AH169" si="1725">D169/D188</f>
        <v>5.7647262947861544E-2</v>
      </c>
      <c r="AI169" s="129">
        <f t="shared" ref="AI169" si="1726">E169/E188</f>
        <v>6.2292442387038342E-2</v>
      </c>
      <c r="AJ169" s="126">
        <f t="shared" ref="AJ169" si="1727">F169/F188</f>
        <v>4.260821377993966E-2</v>
      </c>
      <c r="AK169" s="127">
        <f t="shared" ref="AK169" si="1728">G169/G188</f>
        <v>6.9500924214417739E-2</v>
      </c>
      <c r="AL169" s="128">
        <f t="shared" ref="AL169" si="1729">H169/H188</f>
        <v>3.7419079462189656E-2</v>
      </c>
      <c r="AM169" s="129">
        <f t="shared" ref="AM169" si="1730">I169/I188</f>
        <v>4.0094281106562463E-2</v>
      </c>
      <c r="AN169" s="126">
        <f t="shared" ref="AN169" si="1731">J169/J188</f>
        <v>6.0486706991137992E-2</v>
      </c>
      <c r="AO169" s="127">
        <f t="shared" ref="AO169" si="1732">K169/K188</f>
        <v>0.11780520591470121</v>
      </c>
      <c r="AP169" s="128">
        <f t="shared" ref="AP169" si="1733">L169/L188</f>
        <v>4.1212421539478031E-2</v>
      </c>
      <c r="AQ169" s="126">
        <f t="shared" ref="AQ169" si="1734">M169/M188</f>
        <v>9.5999655142684714E-2</v>
      </c>
      <c r="AR169" s="130">
        <f t="shared" ref="AR169" si="1735">N169/N188</f>
        <v>5.7413273886346747E-2</v>
      </c>
      <c r="AS169" s="131">
        <f t="shared" ref="AS169" si="1736">O169/O188</f>
        <v>7.3025669799410858E-2</v>
      </c>
      <c r="AT169" s="126">
        <f t="shared" ref="AT169" si="1737">P169/P188</f>
        <v>8.3323519020138972E-2</v>
      </c>
      <c r="AU169" s="127">
        <f t="shared" ref="AU169" si="1738">Q169/Q188</f>
        <v>7.4963089965233126E-2</v>
      </c>
      <c r="AV169" s="128">
        <f t="shared" ref="AV169" si="1739">R169/R188</f>
        <v>8.053658053658054E-2</v>
      </c>
      <c r="AW169" s="129">
        <f t="shared" ref="AW169" si="1740">S169/S188</f>
        <v>5.8474758324382384E-2</v>
      </c>
      <c r="AX169" s="126">
        <f t="shared" ref="AX169" si="1741">T169/T188</f>
        <v>3.3015160022459293E-2</v>
      </c>
      <c r="AY169" s="127">
        <f t="shared" ref="AY169" si="1742">U169/U188</f>
        <v>0.14333968473930364</v>
      </c>
      <c r="AZ169" s="128">
        <f t="shared" ref="AZ169" si="1743">V169/V188</f>
        <v>3.5017106057556854E-2</v>
      </c>
      <c r="BA169" s="129">
        <f t="shared" ref="BA169" si="1744">W169/W188</f>
        <v>8.4282859446762268E-2</v>
      </c>
      <c r="BB169" s="126">
        <f t="shared" ref="BB169" si="1745">X169/X188</f>
        <v>6.082622286052209E-2</v>
      </c>
      <c r="BC169" s="127">
        <f t="shared" ref="BC169" si="1746">Y169/Y188</f>
        <v>0.12623045744064854</v>
      </c>
      <c r="BD169" s="128">
        <f t="shared" ref="BD169" si="1747">Z169/Z188</f>
        <v>8.8566383401390572E-2</v>
      </c>
      <c r="BE169" s="126">
        <f t="shared" ref="BE169" si="1748">AA169/AA188</f>
        <v>4.3447567706327815E-2</v>
      </c>
      <c r="BF169" s="132">
        <f t="shared" ref="BF169" si="1749">AB169/AB188</f>
        <v>6.3817376361715875E-2</v>
      </c>
      <c r="BG169" s="133">
        <f t="shared" ref="BG169" si="1750">AC169/AC188</f>
        <v>6.731713788452609E-2</v>
      </c>
    </row>
    <row r="170" spans="1:59">
      <c r="A170" s="143" t="s">
        <v>24</v>
      </c>
      <c r="B170" s="193">
        <v>4623</v>
      </c>
      <c r="C170" s="194">
        <v>859</v>
      </c>
      <c r="D170" s="195">
        <v>1254</v>
      </c>
      <c r="E170" s="196">
        <v>1250</v>
      </c>
      <c r="F170" s="193">
        <v>559</v>
      </c>
      <c r="G170" s="197">
        <v>622</v>
      </c>
      <c r="H170" s="195">
        <v>1759</v>
      </c>
      <c r="I170" s="196">
        <v>1833</v>
      </c>
      <c r="J170" s="193">
        <v>393</v>
      </c>
      <c r="K170" s="197">
        <v>872</v>
      </c>
      <c r="L170" s="195">
        <v>454</v>
      </c>
      <c r="M170" s="193">
        <v>1829</v>
      </c>
      <c r="N170" s="198">
        <v>1407</v>
      </c>
      <c r="O170" s="199">
        <v>2791</v>
      </c>
      <c r="P170" s="193">
        <v>988</v>
      </c>
      <c r="Q170" s="197">
        <v>1258</v>
      </c>
      <c r="R170" s="195">
        <v>1411</v>
      </c>
      <c r="S170" s="196">
        <v>1057</v>
      </c>
      <c r="T170" s="193">
        <v>290</v>
      </c>
      <c r="U170" s="197">
        <v>970</v>
      </c>
      <c r="V170" s="195">
        <v>746</v>
      </c>
      <c r="W170" s="196">
        <v>2302</v>
      </c>
      <c r="X170" s="193">
        <v>1134</v>
      </c>
      <c r="Y170" s="197">
        <v>1259</v>
      </c>
      <c r="Z170" s="195">
        <v>3946</v>
      </c>
      <c r="AA170" s="193">
        <v>2080</v>
      </c>
      <c r="AB170" s="169">
        <f t="shared" si="1696"/>
        <v>18964</v>
      </c>
      <c r="AC170" s="170">
        <f t="shared" si="1614"/>
        <v>18982</v>
      </c>
      <c r="AE170" s="143" t="s">
        <v>24</v>
      </c>
      <c r="AF170" s="126">
        <f>B170/B188</f>
        <v>8.2574214982317012E-2</v>
      </c>
      <c r="AG170" s="127">
        <f t="shared" ref="AG170" si="1751">C170/C188</f>
        <v>2.4797205623394245E-2</v>
      </c>
      <c r="AH170" s="128">
        <f t="shared" ref="AH170" si="1752">D170/D188</f>
        <v>5.4394031404528496E-2</v>
      </c>
      <c r="AI170" s="129">
        <f t="shared" ref="AI170" si="1753">E170/E188</f>
        <v>6.289624635201771E-2</v>
      </c>
      <c r="AJ170" s="126">
        <f t="shared" ref="AJ170" si="1754">F170/F188</f>
        <v>3.4419062865587095E-2</v>
      </c>
      <c r="AK170" s="127">
        <f t="shared" ref="AK170" si="1755">G170/G188</f>
        <v>7.6648182378311766E-2</v>
      </c>
      <c r="AL170" s="128">
        <f t="shared" ref="AL170" si="1756">H170/H188</f>
        <v>6.2566692750942593E-2</v>
      </c>
      <c r="AM170" s="129">
        <f t="shared" ref="AM170" si="1757">I170/I188</f>
        <v>4.5478228507629323E-2</v>
      </c>
      <c r="AN170" s="126">
        <f t="shared" ref="AN170" si="1758">J170/J188</f>
        <v>5.5282036854691234E-2</v>
      </c>
      <c r="AO170" s="127">
        <f t="shared" ref="AO170" si="1759">K170/K188</f>
        <v>0.1065623854332152</v>
      </c>
      <c r="AP170" s="128">
        <f t="shared" ref="AP170" si="1760">L170/L188</f>
        <v>3.7495870498843738E-2</v>
      </c>
      <c r="AQ170" s="126">
        <f t="shared" ref="AQ170" si="1761">M170/M188</f>
        <v>7.8843003707216142E-2</v>
      </c>
      <c r="AR170" s="130">
        <f t="shared" ref="AR170" si="1762">N170/N188</f>
        <v>5.5027572451014903E-2</v>
      </c>
      <c r="AS170" s="131">
        <f t="shared" ref="AS170" si="1763">O170/O188</f>
        <v>7.829990180951045E-2</v>
      </c>
      <c r="AT170" s="126">
        <f t="shared" ref="AT170" si="1764">P170/P188</f>
        <v>5.8179248616181838E-2</v>
      </c>
      <c r="AU170" s="127">
        <f t="shared" ref="AU170" si="1765">Q170/Q188</f>
        <v>5.9913320950611991E-2</v>
      </c>
      <c r="AV170" s="128">
        <f t="shared" ref="AV170" si="1766">R170/R188</f>
        <v>6.984456984456984E-2</v>
      </c>
      <c r="AW170" s="129">
        <f t="shared" ref="AW170" si="1767">S170/S188</f>
        <v>4.5413533834586468E-2</v>
      </c>
      <c r="AX170" s="126">
        <f t="shared" ref="AX170" si="1768">T170/T188</f>
        <v>3.2565974171813589E-2</v>
      </c>
      <c r="AY170" s="127">
        <f t="shared" ref="AY170" si="1769">U170/U188</f>
        <v>8.4011778971072232E-2</v>
      </c>
      <c r="AZ170" s="128">
        <f t="shared" ref="AZ170" si="1770">V170/V188</f>
        <v>3.0026162205675187E-2</v>
      </c>
      <c r="BA170" s="129">
        <f t="shared" ref="BA170" si="1771">W170/W188</f>
        <v>8.0706798022648393E-2</v>
      </c>
      <c r="BB170" s="126">
        <f t="shared" ref="BB170" si="1772">X170/X188</f>
        <v>4.7900650502661145E-2</v>
      </c>
      <c r="BC170" s="127">
        <f t="shared" ref="BC170" si="1773">Y170/Y188</f>
        <v>8.1001093739947239E-2</v>
      </c>
      <c r="BD170" s="128">
        <f t="shared" ref="BD170" si="1774">Z170/Z188</f>
        <v>7.2582128536217483E-2</v>
      </c>
      <c r="BE170" s="126">
        <f t="shared" ref="BE170" si="1775">AA170/AA188</f>
        <v>4.4495785735677917E-2</v>
      </c>
      <c r="BF170" s="132">
        <f t="shared" ref="BF170" si="1776">AB170/AB188</f>
        <v>5.9794106982390315E-2</v>
      </c>
      <c r="BG170" s="133">
        <f t="shared" ref="BG170" si="1777">AC170/AC188</f>
        <v>5.9957484577893877E-2</v>
      </c>
    </row>
    <row r="171" spans="1:59">
      <c r="A171" s="134" t="s">
        <v>25</v>
      </c>
      <c r="B171" s="186">
        <v>3879</v>
      </c>
      <c r="C171" s="187">
        <v>1213</v>
      </c>
      <c r="D171" s="188">
        <v>1635</v>
      </c>
      <c r="E171" s="189">
        <v>978</v>
      </c>
      <c r="F171" s="186">
        <v>1302</v>
      </c>
      <c r="G171" s="190">
        <v>594</v>
      </c>
      <c r="H171" s="188">
        <v>1564</v>
      </c>
      <c r="I171" s="189">
        <v>1917</v>
      </c>
      <c r="J171" s="186">
        <v>384</v>
      </c>
      <c r="K171" s="190">
        <v>982</v>
      </c>
      <c r="L171" s="188">
        <v>433</v>
      </c>
      <c r="M171" s="186">
        <v>2084</v>
      </c>
      <c r="N171" s="191">
        <v>1179</v>
      </c>
      <c r="O171" s="192">
        <v>2753</v>
      </c>
      <c r="P171" s="186">
        <v>810</v>
      </c>
      <c r="Q171" s="190">
        <v>1383</v>
      </c>
      <c r="R171" s="188">
        <v>1328</v>
      </c>
      <c r="S171" s="189">
        <v>1265</v>
      </c>
      <c r="T171" s="186">
        <v>345</v>
      </c>
      <c r="U171" s="190">
        <v>854</v>
      </c>
      <c r="V171" s="188">
        <v>695</v>
      </c>
      <c r="W171" s="189">
        <v>2107</v>
      </c>
      <c r="X171" s="186">
        <v>951</v>
      </c>
      <c r="Y171" s="190">
        <v>1057</v>
      </c>
      <c r="Z171" s="188">
        <v>3560</v>
      </c>
      <c r="AA171" s="186">
        <v>2091</v>
      </c>
      <c r="AB171" s="169">
        <f t="shared" si="1696"/>
        <v>18065</v>
      </c>
      <c r="AC171" s="170">
        <f t="shared" si="1614"/>
        <v>19278</v>
      </c>
      <c r="AE171" s="134" t="s">
        <v>25</v>
      </c>
      <c r="AF171" s="126">
        <f>B171/B188</f>
        <v>6.928517843746651E-2</v>
      </c>
      <c r="AG171" s="127">
        <f t="shared" ref="AG171" si="1778">C171/C188</f>
        <v>3.5016310152709215E-2</v>
      </c>
      <c r="AH171" s="128">
        <f t="shared" ref="AH171" si="1779">D171/D188</f>
        <v>7.0920447644660364E-2</v>
      </c>
      <c r="AI171" s="129">
        <f t="shared" ref="AI171" si="1780">E171/E188</f>
        <v>4.9210023145818654E-2</v>
      </c>
      <c r="AJ171" s="126">
        <f t="shared" ref="AJ171" si="1781">F171/F188</f>
        <v>8.0167477372083004E-2</v>
      </c>
      <c r="AK171" s="127">
        <f t="shared" ref="AK171" si="1782">G171/G188</f>
        <v>7.3197781885397412E-2</v>
      </c>
      <c r="AL171" s="128">
        <f t="shared" ref="AL171" si="1783">H171/H188</f>
        <v>5.5630646652913139E-2</v>
      </c>
      <c r="AM171" s="129">
        <f t="shared" ref="AM171" si="1784">I171/I188</f>
        <v>4.7562337179010046E-2</v>
      </c>
      <c r="AN171" s="126">
        <f t="shared" ref="AN171" si="1785">J171/J188</f>
        <v>5.4016036010690674E-2</v>
      </c>
      <c r="AO171" s="127">
        <f t="shared" ref="AO171" si="1786">K171/K188</f>
        <v>0.12000488818281804</v>
      </c>
      <c r="AP171" s="128">
        <f t="shared" ref="AP171" si="1787">L171/L188</f>
        <v>3.5761480013214407E-2</v>
      </c>
      <c r="AQ171" s="126">
        <f t="shared" ref="AQ171" si="1788">M171/M188</f>
        <v>8.9835330631951024E-2</v>
      </c>
      <c r="AR171" s="130">
        <f t="shared" ref="AR171" si="1789">N171/N188</f>
        <v>4.611052446321718E-2</v>
      </c>
      <c r="AS171" s="131">
        <f t="shared" ref="AS171" si="1790">O171/O188</f>
        <v>7.7233833637256277E-2</v>
      </c>
      <c r="AT171" s="126">
        <f t="shared" ref="AT171" si="1791">P171/P188</f>
        <v>4.7697562124602522E-2</v>
      </c>
      <c r="AU171" s="127">
        <f t="shared" ref="AU171" si="1792">Q171/Q188</f>
        <v>6.5866552364623521E-2</v>
      </c>
      <c r="AV171" s="128">
        <f t="shared" ref="AV171" si="1793">R171/R188</f>
        <v>6.5736065736065732E-2</v>
      </c>
      <c r="AW171" s="129">
        <f t="shared" ref="AW171" si="1794">S171/S188</f>
        <v>5.435016111707841E-2</v>
      </c>
      <c r="AX171" s="126">
        <f t="shared" ref="AX171" si="1795">T171/T188</f>
        <v>3.874227961819203E-2</v>
      </c>
      <c r="AY171" s="127">
        <f t="shared" ref="AY171" si="1796">U171/U188</f>
        <v>7.3965009527108952E-2</v>
      </c>
      <c r="AZ171" s="128">
        <f t="shared" ref="AZ171" si="1797">V171/V188</f>
        <v>2.7973435298852888E-2</v>
      </c>
      <c r="BA171" s="129">
        <f t="shared" ref="BA171" si="1798">W171/W188</f>
        <v>7.3870210005960099E-2</v>
      </c>
      <c r="BB171" s="126">
        <f t="shared" ref="BB171" si="1799">X171/X188</f>
        <v>4.0170651347469798E-2</v>
      </c>
      <c r="BC171" s="127">
        <f t="shared" ref="BC171" si="1800">Y171/Y188</f>
        <v>6.8004889660940621E-2</v>
      </c>
      <c r="BD171" s="128">
        <f t="shared" ref="BD171" si="1801">Z171/Z188</f>
        <v>6.5482102784828758E-2</v>
      </c>
      <c r="BE171" s="126">
        <f t="shared" ref="BE171" si="1802">AA171/AA188</f>
        <v>4.473109998716468E-2</v>
      </c>
      <c r="BF171" s="132">
        <f t="shared" ref="BF171" si="1803">AB171/AB188</f>
        <v>5.6959530828774571E-2</v>
      </c>
      <c r="BG171" s="133">
        <f t="shared" ref="BG171" si="1804">AC171/AC188</f>
        <v>6.0892444826290068E-2</v>
      </c>
    </row>
    <row r="172" spans="1:59">
      <c r="A172" s="143" t="s">
        <v>26</v>
      </c>
      <c r="B172" s="200">
        <v>3607</v>
      </c>
      <c r="C172" s="194">
        <v>1297</v>
      </c>
      <c r="D172" s="195">
        <v>1483</v>
      </c>
      <c r="E172" s="196">
        <v>903</v>
      </c>
      <c r="F172" s="193">
        <v>1309</v>
      </c>
      <c r="G172" s="197">
        <v>465</v>
      </c>
      <c r="H172" s="195">
        <v>1443</v>
      </c>
      <c r="I172" s="196">
        <v>1932</v>
      </c>
      <c r="J172" s="193">
        <v>334</v>
      </c>
      <c r="K172" s="197">
        <v>685</v>
      </c>
      <c r="L172" s="195">
        <v>431</v>
      </c>
      <c r="M172" s="193">
        <v>1964</v>
      </c>
      <c r="N172" s="198">
        <v>1224</v>
      </c>
      <c r="O172" s="201">
        <v>2318</v>
      </c>
      <c r="P172" s="193">
        <v>868</v>
      </c>
      <c r="Q172" s="197">
        <v>1146</v>
      </c>
      <c r="R172" s="195">
        <v>1173</v>
      </c>
      <c r="S172" s="196">
        <v>1267</v>
      </c>
      <c r="T172" s="193">
        <v>367</v>
      </c>
      <c r="U172" s="197">
        <v>721</v>
      </c>
      <c r="V172" s="195">
        <v>834</v>
      </c>
      <c r="W172" s="202">
        <v>2295</v>
      </c>
      <c r="X172" s="193">
        <v>949</v>
      </c>
      <c r="Y172" s="197">
        <v>945</v>
      </c>
      <c r="Z172" s="195">
        <v>2850</v>
      </c>
      <c r="AA172" s="193">
        <v>2487</v>
      </c>
      <c r="AB172" s="169">
        <f t="shared" si="1696"/>
        <v>16872</v>
      </c>
      <c r="AC172" s="170">
        <f t="shared" si="1614"/>
        <v>18425</v>
      </c>
      <c r="AE172" s="143" t="s">
        <v>26</v>
      </c>
      <c r="AF172" s="126">
        <f>B172/B188</f>
        <v>6.442682099096203E-2</v>
      </c>
      <c r="AG172" s="127">
        <f t="shared" ref="AG172" si="1805">C172/C188</f>
        <v>3.7441182413902603E-2</v>
      </c>
      <c r="AH172" s="128">
        <f t="shared" ref="AH172" si="1806">D172/D188</f>
        <v>6.4327231716838726E-2</v>
      </c>
      <c r="AI172" s="129">
        <f t="shared" ref="AI172" si="1807">E172/E188</f>
        <v>4.5436248364697597E-2</v>
      </c>
      <c r="AJ172" s="126">
        <f t="shared" ref="AJ172" si="1808">F172/F188</f>
        <v>8.0598485314943666E-2</v>
      </c>
      <c r="AK172" s="127">
        <f t="shared" ref="AK172" si="1809">G172/G188</f>
        <v>5.730129390018484E-2</v>
      </c>
      <c r="AL172" s="128">
        <f t="shared" ref="AL172" si="1810">H172/H188</f>
        <v>5.1326741125417942E-2</v>
      </c>
      <c r="AM172" s="129">
        <f t="shared" ref="AM172" si="1811">I172/I188</f>
        <v>4.7934499441756609E-2</v>
      </c>
      <c r="AN172" s="126">
        <f t="shared" ref="AN172" si="1812">J172/J188</f>
        <v>4.6982697988465327E-2</v>
      </c>
      <c r="AO172" s="127">
        <f t="shared" ref="AO172" si="1813">K172/K188</f>
        <v>8.3710130758890389E-2</v>
      </c>
      <c r="AP172" s="128">
        <f t="shared" ref="AP172" si="1814">L172/L188</f>
        <v>3.5596299966963993E-2</v>
      </c>
      <c r="AQ172" s="126">
        <f t="shared" ref="AQ172" si="1815">M172/M188</f>
        <v>8.4662470902664017E-2</v>
      </c>
      <c r="AR172" s="130">
        <f t="shared" ref="AR172" si="1816">N172/N188</f>
        <v>4.7870468145019357E-2</v>
      </c>
      <c r="AS172" s="131">
        <f t="shared" ref="AS172" si="1817">O172/O188</f>
        <v>6.5030158507504557E-2</v>
      </c>
      <c r="AT172" s="126">
        <f t="shared" ref="AT172" si="1818">P172/P188</f>
        <v>5.1112943116240726E-2</v>
      </c>
      <c r="AU172" s="127">
        <f t="shared" ref="AU172" si="1819">Q172/Q188</f>
        <v>5.4579225603657668E-2</v>
      </c>
      <c r="AV172" s="128">
        <f t="shared" ref="AV172" si="1820">R172/R188</f>
        <v>5.8063558063558063E-2</v>
      </c>
      <c r="AW172" s="129">
        <f t="shared" ref="AW172" si="1821">S172/S188</f>
        <v>5.4436090225563907E-2</v>
      </c>
      <c r="AX172" s="126">
        <f t="shared" ref="AX172" si="1822">T172/T188</f>
        <v>4.1212801796743401E-2</v>
      </c>
      <c r="AY172" s="127">
        <f t="shared" ref="AY172" si="1823">U172/U188</f>
        <v>6.2445868699116579E-2</v>
      </c>
      <c r="AZ172" s="128">
        <f t="shared" ref="AZ172" si="1824">V172/V188</f>
        <v>3.3568122358623463E-2</v>
      </c>
      <c r="BA172" s="129">
        <f t="shared" ref="BA172" si="1825">W172/W188</f>
        <v>8.0461382042562146E-2</v>
      </c>
      <c r="BB172" s="126">
        <f t="shared" ref="BB172" si="1826">X172/X188</f>
        <v>4.008617048238574E-2</v>
      </c>
      <c r="BC172" s="127">
        <f t="shared" ref="BC172" si="1827">Y172/Y188</f>
        <v>6.0799073537927038E-2</v>
      </c>
      <c r="BD172" s="128">
        <f t="shared" ref="BD172" si="1828">Z172/Z188</f>
        <v>5.2422469926056724E-2</v>
      </c>
      <c r="BE172" s="126">
        <f t="shared" ref="BE172" si="1829">AA172/AA188</f>
        <v>5.3202413040687971E-2</v>
      </c>
      <c r="BF172" s="132">
        <f t="shared" ref="BF172" si="1830">AB172/AB188</f>
        <v>5.3197963141050908E-2</v>
      </c>
      <c r="BG172" s="133">
        <f t="shared" ref="BG172" si="1831">AC172/AC188</f>
        <v>5.8198116813175362E-2</v>
      </c>
    </row>
    <row r="173" spans="1:59">
      <c r="A173" s="134" t="s">
        <v>27</v>
      </c>
      <c r="B173" s="203">
        <v>3358</v>
      </c>
      <c r="C173" s="187">
        <v>1246</v>
      </c>
      <c r="D173" s="188">
        <v>1332</v>
      </c>
      <c r="E173" s="189">
        <v>656</v>
      </c>
      <c r="F173" s="186">
        <v>1004</v>
      </c>
      <c r="G173" s="190">
        <v>407</v>
      </c>
      <c r="H173" s="188">
        <v>1389</v>
      </c>
      <c r="I173" s="189">
        <v>1994</v>
      </c>
      <c r="J173" s="186">
        <v>372</v>
      </c>
      <c r="K173" s="187">
        <v>488</v>
      </c>
      <c r="L173" s="188">
        <v>541</v>
      </c>
      <c r="M173" s="186">
        <v>1416</v>
      </c>
      <c r="N173" s="191">
        <v>1453</v>
      </c>
      <c r="O173" s="204">
        <v>1776</v>
      </c>
      <c r="P173" s="186">
        <v>843</v>
      </c>
      <c r="Q173" s="187">
        <v>829</v>
      </c>
      <c r="R173" s="188">
        <v>1165</v>
      </c>
      <c r="S173" s="189">
        <v>1116</v>
      </c>
      <c r="T173" s="195">
        <v>449</v>
      </c>
      <c r="U173" s="186">
        <v>618</v>
      </c>
      <c r="V173" s="188">
        <v>904</v>
      </c>
      <c r="W173" s="205">
        <v>1706</v>
      </c>
      <c r="X173" s="186">
        <v>1117</v>
      </c>
      <c r="Y173" s="190">
        <v>627</v>
      </c>
      <c r="Z173" s="188">
        <v>3167</v>
      </c>
      <c r="AA173" s="186">
        <v>2143</v>
      </c>
      <c r="AB173" s="169">
        <f t="shared" si="1696"/>
        <v>17094</v>
      </c>
      <c r="AC173" s="170">
        <f t="shared" si="1614"/>
        <v>15022</v>
      </c>
      <c r="AE173" s="134" t="s">
        <v>27</v>
      </c>
      <c r="AF173" s="126">
        <f>B173/B188</f>
        <v>5.9979280534419317E-2</v>
      </c>
      <c r="AG173" s="127">
        <f t="shared" ref="AG173" si="1832">C173/C188</f>
        <v>3.5968938541035188E-2</v>
      </c>
      <c r="AH173" s="128">
        <f t="shared" ref="AH173" si="1833">D173/D188</f>
        <v>5.7777392209594866E-2</v>
      </c>
      <c r="AI173" s="129">
        <f t="shared" ref="AI173" si="1834">E173/E188</f>
        <v>3.3007950085538897E-2</v>
      </c>
      <c r="AJ173" s="126">
        <f t="shared" ref="AJ173" si="1835">F173/F188</f>
        <v>6.1818853518871994E-2</v>
      </c>
      <c r="AK173" s="127">
        <f t="shared" ref="AK173" si="1836">G173/G188</f>
        <v>5.015403573629082E-2</v>
      </c>
      <c r="AL173" s="128">
        <f t="shared" ref="AL173" si="1837">H173/H188</f>
        <v>4.9405989898271323E-2</v>
      </c>
      <c r="AM173" s="129">
        <f t="shared" ref="AM173" si="1838">I173/I188</f>
        <v>4.9472770127775713E-2</v>
      </c>
      <c r="AN173" s="126">
        <f t="shared" ref="AN173" si="1839">J173/J188</f>
        <v>5.2328034885356589E-2</v>
      </c>
      <c r="AO173" s="127">
        <f t="shared" ref="AO173" si="1840">K173/K188</f>
        <v>5.9635830380056216E-2</v>
      </c>
      <c r="AP173" s="128">
        <f t="shared" ref="AP173" si="1841">L173/L188</f>
        <v>4.4681202510736706E-2</v>
      </c>
      <c r="AQ173" s="126">
        <f t="shared" ref="AQ173" si="1842">M173/M188</f>
        <v>6.1039744805586688E-2</v>
      </c>
      <c r="AR173" s="130">
        <f t="shared" ref="AR173" si="1843">N173/N188</f>
        <v>5.6826625992412685E-2</v>
      </c>
      <c r="AS173" s="131">
        <f t="shared" ref="AS173" si="1844">O173/O188</f>
        <v>4.9824659840089776E-2</v>
      </c>
      <c r="AT173" s="126">
        <f t="shared" ref="AT173" si="1845">P173/P188</f>
        <v>4.9640796137086329E-2</v>
      </c>
      <c r="AU173" s="127">
        <f t="shared" ref="AU173" si="1846">Q173/Q188</f>
        <v>3.948183073772444E-2</v>
      </c>
      <c r="AV173" s="128">
        <f t="shared" ref="AV173" si="1847">R173/R188</f>
        <v>5.766755766755767E-2</v>
      </c>
      <c r="AW173" s="129">
        <f t="shared" ref="AW173" si="1848">S173/S188</f>
        <v>4.7948442534908702E-2</v>
      </c>
      <c r="AX173" s="126">
        <f t="shared" ref="AX173" si="1849">T173/T188</f>
        <v>5.0421111734980345E-2</v>
      </c>
      <c r="AY173" s="127">
        <f t="shared" ref="AY173" si="1850">U173/U188</f>
        <v>5.3525030313528496E-2</v>
      </c>
      <c r="AZ173" s="128">
        <f t="shared" ref="AZ173" si="1851">V173/V188</f>
        <v>3.6385590662105054E-2</v>
      </c>
      <c r="BA173" s="129">
        <f t="shared" ref="BA173" si="1852">W173/W188</f>
        <v>5.9811380289590856E-2</v>
      </c>
      <c r="BB173" s="126">
        <f t="shared" ref="BB173" si="1853">X173/X188</f>
        <v>4.7182563149446653E-2</v>
      </c>
      <c r="BC173" s="127">
        <f t="shared" ref="BC173" si="1854">Y173/Y188</f>
        <v>4.0339702760084924E-2</v>
      </c>
      <c r="BD173" s="128">
        <f t="shared" ref="BD173" si="1855">Z173/Z188</f>
        <v>5.8253320089761987E-2</v>
      </c>
      <c r="BE173" s="126">
        <f t="shared" ref="BE173" si="1856">AA173/AA188</f>
        <v>4.5843494630556626E-2</v>
      </c>
      <c r="BF173" s="132">
        <f t="shared" ref="BF173" si="1857">AB173/AB188</f>
        <v>5.389793634027526E-2</v>
      </c>
      <c r="BG173" s="133">
        <f t="shared" ref="BG173" si="1858">AC173/AC188</f>
        <v>4.7449232606106936E-2</v>
      </c>
    </row>
    <row r="174" spans="1:59">
      <c r="A174" s="143" t="s">
        <v>28</v>
      </c>
      <c r="B174" s="200">
        <v>3477</v>
      </c>
      <c r="C174" s="194">
        <v>1301</v>
      </c>
      <c r="D174" s="195">
        <v>1498</v>
      </c>
      <c r="E174" s="196">
        <v>845</v>
      </c>
      <c r="F174" s="193">
        <v>1340</v>
      </c>
      <c r="G174" s="197">
        <v>477</v>
      </c>
      <c r="H174" s="195">
        <v>1620</v>
      </c>
      <c r="I174" s="196">
        <v>2381</v>
      </c>
      <c r="J174" s="193">
        <v>388</v>
      </c>
      <c r="K174" s="194">
        <v>504</v>
      </c>
      <c r="L174" s="195">
        <v>501</v>
      </c>
      <c r="M174" s="193">
        <v>1950</v>
      </c>
      <c r="N174" s="198">
        <v>1409</v>
      </c>
      <c r="O174" s="201">
        <v>2441</v>
      </c>
      <c r="P174" s="193">
        <v>832</v>
      </c>
      <c r="Q174" s="194">
        <v>1268</v>
      </c>
      <c r="R174" s="195">
        <v>1204</v>
      </c>
      <c r="S174" s="196">
        <v>1299</v>
      </c>
      <c r="T174" s="193">
        <v>398</v>
      </c>
      <c r="U174" s="197">
        <v>670</v>
      </c>
      <c r="V174" s="195">
        <v>1072</v>
      </c>
      <c r="W174" s="202">
        <v>2089</v>
      </c>
      <c r="X174" s="193">
        <v>1013</v>
      </c>
      <c r="Y174" s="197">
        <v>811</v>
      </c>
      <c r="Z174" s="195">
        <v>2908</v>
      </c>
      <c r="AA174" s="193">
        <v>2621</v>
      </c>
      <c r="AB174" s="169">
        <f t="shared" si="1696"/>
        <v>17660</v>
      </c>
      <c r="AC174" s="170">
        <f t="shared" si="1614"/>
        <v>18657</v>
      </c>
      <c r="AE174" s="143" t="s">
        <v>28</v>
      </c>
      <c r="AF174" s="126">
        <f>B174/B188</f>
        <v>6.2104811917265031E-2</v>
      </c>
      <c r="AG174" s="127">
        <f t="shared" ref="AG174" si="1859">C174/C188</f>
        <v>3.7556652521578478E-2</v>
      </c>
      <c r="AH174" s="128">
        <f t="shared" ref="AH174" si="1860">D174/D188</f>
        <v>6.4977878025505337E-2</v>
      </c>
      <c r="AI174" s="129">
        <f t="shared" ref="AI174" si="1861">E174/E188</f>
        <v>4.2517862533963974E-2</v>
      </c>
      <c r="AJ174" s="126">
        <f t="shared" ref="AJ174" si="1862">F174/F188</f>
        <v>8.2507234776183727E-2</v>
      </c>
      <c r="AK174" s="127">
        <f t="shared" ref="AK174" si="1863">G174/G188</f>
        <v>5.8780036968576713E-2</v>
      </c>
      <c r="AL174" s="128">
        <f t="shared" ref="AL174" si="1864">H174/H188</f>
        <v>5.7622536814398523E-2</v>
      </c>
      <c r="AM174" s="129">
        <f t="shared" ref="AM174" si="1865">I174/I188</f>
        <v>5.9074556506636892E-2</v>
      </c>
      <c r="AN174" s="126">
        <f t="shared" ref="AN174" si="1866">J174/J188</f>
        <v>5.4578703052468702E-2</v>
      </c>
      <c r="AO174" s="127">
        <f t="shared" ref="AO174" si="1867">K174/K188</f>
        <v>6.1591103507271171E-2</v>
      </c>
      <c r="AP174" s="128">
        <f t="shared" ref="AP174" si="1868">L174/L188</f>
        <v>4.1377601585728445E-2</v>
      </c>
      <c r="AQ174" s="126">
        <f t="shared" ref="AQ174" si="1869">M174/M188</f>
        <v>8.4058970600913871E-2</v>
      </c>
      <c r="AR174" s="130">
        <f t="shared" ref="AR174" si="1870">N174/N188</f>
        <v>5.5105792170206107E-2</v>
      </c>
      <c r="AS174" s="131">
        <f t="shared" ref="AS174" si="1871">O174/O188</f>
        <v>6.8480852854537796E-2</v>
      </c>
      <c r="AT174" s="126">
        <f t="shared" ref="AT174" si="1872">P174/P188</f>
        <v>4.8993051466258389E-2</v>
      </c>
      <c r="AU174" s="127">
        <f t="shared" ref="AU174" si="1873">Q174/Q188</f>
        <v>6.0389579463732912E-2</v>
      </c>
      <c r="AV174" s="128">
        <f t="shared" ref="AV174" si="1874">R174/R188</f>
        <v>5.9598059598059597E-2</v>
      </c>
      <c r="AW174" s="129">
        <f t="shared" ref="AW174" si="1875">S174/S188</f>
        <v>5.5810955961331898E-2</v>
      </c>
      <c r="AX174" s="126">
        <f t="shared" ref="AX174" si="1876">T174/T188</f>
        <v>4.4693992139247615E-2</v>
      </c>
      <c r="AY174" s="127">
        <f t="shared" ref="AY174" si="1877">U174/U188</f>
        <v>5.8028754547029271E-2</v>
      </c>
      <c r="AZ174" s="128">
        <f t="shared" ref="AZ174" si="1878">V174/V188</f>
        <v>4.3147514590460859E-2</v>
      </c>
      <c r="BA174" s="129">
        <f t="shared" ref="BA174" si="1879">W174/W188</f>
        <v>7.323914034288119E-2</v>
      </c>
      <c r="BB174" s="126">
        <f t="shared" ref="BB174" si="1880">X174/X188</f>
        <v>4.2789558165075611E-2</v>
      </c>
      <c r="BC174" s="127">
        <f t="shared" ref="BC174" si="1881">Y174/Y188</f>
        <v>5.2177829247892944E-2</v>
      </c>
      <c r="BD174" s="128">
        <f t="shared" ref="BD174" si="1882">Z174/Z188</f>
        <v>5.3489313173674724E-2</v>
      </c>
      <c r="BE174" s="126">
        <f t="shared" ref="BE174" si="1883">AA174/AA188</f>
        <v>5.60689684678903E-2</v>
      </c>
      <c r="BF174" s="132">
        <f t="shared" ref="BF174" si="1884">AB174/AB188</f>
        <v>5.5682552695054469E-2</v>
      </c>
      <c r="BG174" s="133">
        <f t="shared" ref="BG174" si="1885">AC174/AC188</f>
        <v>5.8930923494350758E-2</v>
      </c>
    </row>
    <row r="175" spans="1:59">
      <c r="A175" s="134" t="s">
        <v>29</v>
      </c>
      <c r="B175" s="203">
        <v>2917</v>
      </c>
      <c r="C175" s="187">
        <v>1738</v>
      </c>
      <c r="D175" s="188">
        <v>1368</v>
      </c>
      <c r="E175" s="189">
        <v>1199</v>
      </c>
      <c r="F175" s="186">
        <v>1429</v>
      </c>
      <c r="G175" s="190">
        <v>605</v>
      </c>
      <c r="H175" s="188">
        <v>1701</v>
      </c>
      <c r="I175" s="189">
        <v>2668</v>
      </c>
      <c r="J175" s="186">
        <v>466</v>
      </c>
      <c r="K175" s="187">
        <v>507</v>
      </c>
      <c r="L175" s="188">
        <v>630</v>
      </c>
      <c r="M175" s="186">
        <v>1526</v>
      </c>
      <c r="N175" s="191">
        <v>1388</v>
      </c>
      <c r="O175" s="204">
        <v>2130</v>
      </c>
      <c r="P175" s="186">
        <v>874</v>
      </c>
      <c r="Q175" s="187">
        <v>1064</v>
      </c>
      <c r="R175" s="188">
        <v>1102</v>
      </c>
      <c r="S175" s="189">
        <v>1533</v>
      </c>
      <c r="T175" s="186">
        <v>511</v>
      </c>
      <c r="U175" s="190">
        <v>616</v>
      </c>
      <c r="V175" s="188">
        <v>1301</v>
      </c>
      <c r="W175" s="205">
        <v>1724</v>
      </c>
      <c r="X175" s="186">
        <v>1084</v>
      </c>
      <c r="Y175" s="190">
        <v>727</v>
      </c>
      <c r="Z175" s="188">
        <v>3072</v>
      </c>
      <c r="AA175" s="186">
        <v>2833</v>
      </c>
      <c r="AB175" s="169">
        <f t="shared" si="1696"/>
        <v>17843</v>
      </c>
      <c r="AC175" s="170">
        <f t="shared" si="1614"/>
        <v>18870</v>
      </c>
      <c r="AE175" s="134" t="s">
        <v>29</v>
      </c>
      <c r="AF175" s="126">
        <f>B175/B188</f>
        <v>5.2102311292108738E-2</v>
      </c>
      <c r="AG175" s="127">
        <f t="shared" ref="AG175" si="1886">C175/C188</f>
        <v>5.0171761785167864E-2</v>
      </c>
      <c r="AH175" s="128">
        <f t="shared" ref="AH175" si="1887">D175/D188</f>
        <v>5.9338943350394725E-2</v>
      </c>
      <c r="AI175" s="129">
        <f t="shared" ref="AI175" si="1888">E175/E188</f>
        <v>6.0330079500855387E-2</v>
      </c>
      <c r="AJ175" s="126">
        <f t="shared" ref="AJ175" si="1889">F175/F188</f>
        <v>8.7987192906840705E-2</v>
      </c>
      <c r="AK175" s="127">
        <f t="shared" ref="AK175" si="1890">G175/G188</f>
        <v>7.4553296364756619E-2</v>
      </c>
      <c r="AL175" s="128">
        <f t="shared" ref="AL175" si="1891">H175/H188</f>
        <v>6.0503663655118445E-2</v>
      </c>
      <c r="AM175" s="129">
        <f t="shared" ref="AM175" si="1892">I175/I188</f>
        <v>6.6195261133854363E-2</v>
      </c>
      <c r="AN175" s="126">
        <f t="shared" ref="AN175" si="1893">J175/J188</f>
        <v>6.5550710367140247E-2</v>
      </c>
      <c r="AO175" s="127">
        <f t="shared" ref="AO175" si="1894">K175/K188</f>
        <v>6.1957717218623976E-2</v>
      </c>
      <c r="AP175" s="128">
        <f t="shared" ref="AP175" si="1895">L175/L188</f>
        <v>5.2031714568880082E-2</v>
      </c>
      <c r="AQ175" s="126">
        <f t="shared" ref="AQ175" si="1896">M175/M188</f>
        <v>6.578153289076645E-2</v>
      </c>
      <c r="AR175" s="130">
        <f t="shared" ref="AR175" si="1897">N175/N188</f>
        <v>5.4284485118698426E-2</v>
      </c>
      <c r="AS175" s="131">
        <f t="shared" ref="AS175" si="1898">O175/O188</f>
        <v>5.9755926497404965E-2</v>
      </c>
      <c r="AT175" s="126">
        <f t="shared" ref="AT175" si="1899">P175/P188</f>
        <v>5.1466258391237779E-2</v>
      </c>
      <c r="AU175" s="127">
        <f t="shared" ref="AU175" si="1900">Q175/Q188</f>
        <v>5.0673905796066107E-2</v>
      </c>
      <c r="AV175" s="128">
        <f t="shared" ref="AV175" si="1901">R175/R188</f>
        <v>5.4549054549054551E-2</v>
      </c>
      <c r="AW175" s="129">
        <f t="shared" ref="AW175" si="1902">S175/S188</f>
        <v>6.5864661654135334E-2</v>
      </c>
      <c r="AX175" s="126">
        <f t="shared" ref="AX175" si="1903">T175/T188</f>
        <v>5.7383492419988767E-2</v>
      </c>
      <c r="AY175" s="127">
        <f t="shared" ref="AY175" si="1904">U175/U188</f>
        <v>5.3351810150701541E-2</v>
      </c>
      <c r="AZ175" s="128">
        <f t="shared" ref="AZ175" si="1905">V175/V188</f>
        <v>5.2364660897564905E-2</v>
      </c>
      <c r="BA175" s="129">
        <f t="shared" ref="BA175" si="1906">W175/W188</f>
        <v>6.0442449952669779E-2</v>
      </c>
      <c r="BB175" s="126">
        <f t="shared" ref="BB175" si="1907">X175/X188</f>
        <v>4.5788628875559685E-2</v>
      </c>
      <c r="BC175" s="127">
        <f t="shared" ref="BC175" si="1908">Y175/Y188</f>
        <v>4.6773467155632763E-2</v>
      </c>
      <c r="BD175" s="128">
        <f t="shared" ref="BD175" si="1909">Z175/Z188</f>
        <v>5.650590442556009E-2</v>
      </c>
      <c r="BE175" s="126">
        <f t="shared" ref="BE175" si="1910">AA175/AA188</f>
        <v>6.0604115860180552E-2</v>
      </c>
      <c r="BF175" s="132">
        <f t="shared" ref="BF175" si="1911">AB175/AB188</f>
        <v>5.6259557629550219E-2</v>
      </c>
      <c r="BG175" s="133">
        <f t="shared" ref="BG175" si="1912">AC175/AC188</f>
        <v>5.9603715835257476E-2</v>
      </c>
    </row>
    <row r="176" spans="1:59">
      <c r="A176" s="143" t="s">
        <v>30</v>
      </c>
      <c r="B176" s="200">
        <v>2384</v>
      </c>
      <c r="C176" s="194">
        <v>1794</v>
      </c>
      <c r="D176" s="195">
        <v>1194</v>
      </c>
      <c r="E176" s="196">
        <v>1029</v>
      </c>
      <c r="F176" s="193">
        <v>1280</v>
      </c>
      <c r="G176" s="197">
        <v>439</v>
      </c>
      <c r="H176" s="195">
        <v>2105</v>
      </c>
      <c r="I176" s="196">
        <v>2728</v>
      </c>
      <c r="J176" s="193">
        <v>441</v>
      </c>
      <c r="K176" s="194">
        <v>394</v>
      </c>
      <c r="L176" s="195">
        <v>880</v>
      </c>
      <c r="M176" s="193">
        <v>1308</v>
      </c>
      <c r="N176" s="198">
        <v>1679</v>
      </c>
      <c r="O176" s="201">
        <v>2148</v>
      </c>
      <c r="P176" s="193">
        <v>956</v>
      </c>
      <c r="Q176" s="194">
        <v>1128</v>
      </c>
      <c r="R176" s="195">
        <v>1093</v>
      </c>
      <c r="S176" s="196">
        <v>1489</v>
      </c>
      <c r="T176" s="193">
        <v>681</v>
      </c>
      <c r="U176" s="197">
        <v>496</v>
      </c>
      <c r="V176" s="195">
        <v>1985</v>
      </c>
      <c r="W176" s="202">
        <v>1254</v>
      </c>
      <c r="X176" s="193">
        <v>1421</v>
      </c>
      <c r="Y176" s="197">
        <v>598</v>
      </c>
      <c r="Z176" s="195">
        <v>3041</v>
      </c>
      <c r="AA176" s="193">
        <v>2580</v>
      </c>
      <c r="AB176" s="169">
        <f t="shared" si="1696"/>
        <v>19140</v>
      </c>
      <c r="AC176" s="170">
        <f t="shared" si="1614"/>
        <v>17385</v>
      </c>
      <c r="AE176" s="143" t="s">
        <v>30</v>
      </c>
      <c r="AF176" s="126">
        <f>B176/B188</f>
        <v>4.2582074089951058E-2</v>
      </c>
      <c r="AG176" s="127">
        <f t="shared" ref="AG176" si="1913">C176/C188</f>
        <v>5.1788343292630122E-2</v>
      </c>
      <c r="AH176" s="128">
        <f t="shared" ref="AH176" si="1914">D176/D188</f>
        <v>5.179144616986206E-2</v>
      </c>
      <c r="AI176" s="129">
        <f t="shared" ref="AI176" si="1915">E176/E188</f>
        <v>5.1776189996980977E-2</v>
      </c>
      <c r="AJ176" s="126">
        <f t="shared" ref="AJ176" si="1916">F176/F188</f>
        <v>7.88128809802352E-2</v>
      </c>
      <c r="AK176" s="127">
        <f t="shared" ref="AK176" si="1917">G176/G188</f>
        <v>5.4097350585335796E-2</v>
      </c>
      <c r="AL176" s="128">
        <f t="shared" ref="AL176" si="1918">H176/H188</f>
        <v>7.4873728391548697E-2</v>
      </c>
      <c r="AM176" s="129">
        <f t="shared" ref="AM176" si="1919">I176/I188</f>
        <v>6.7683910184840587E-2</v>
      </c>
      <c r="AN176" s="126">
        <f t="shared" ref="AN176" si="1920">J176/J188</f>
        <v>6.2034041356027574E-2</v>
      </c>
      <c r="AO176" s="127">
        <f t="shared" ref="AO176" si="1921">K176/K188</f>
        <v>4.8148600757668338E-2</v>
      </c>
      <c r="AP176" s="128">
        <f t="shared" ref="AP176" si="1922">L176/L188</f>
        <v>7.2679220350181692E-2</v>
      </c>
      <c r="AQ176" s="126">
        <f t="shared" ref="AQ176" si="1923">M176/M188</f>
        <v>5.6384171049228382E-2</v>
      </c>
      <c r="AR176" s="130">
        <f t="shared" ref="AR176" si="1924">N176/N188</f>
        <v>6.5665454261019204E-2</v>
      </c>
      <c r="AS176" s="131">
        <f t="shared" ref="AS176" si="1925">O176/O188</f>
        <v>6.0260906157946416E-2</v>
      </c>
      <c r="AT176" s="126">
        <f t="shared" ref="AT176" si="1926">P176/P188</f>
        <v>5.6294900482864209E-2</v>
      </c>
      <c r="AU176" s="127">
        <f t="shared" ref="AU176" si="1927">Q176/Q188</f>
        <v>5.3721960280040004E-2</v>
      </c>
      <c r="AV176" s="128">
        <f t="shared" ref="AV176" si="1928">R176/R188</f>
        <v>5.4103554103554101E-2</v>
      </c>
      <c r="AW176" s="129">
        <f t="shared" ref="AW176" si="1929">S176/S188</f>
        <v>6.3974221267454348E-2</v>
      </c>
      <c r="AX176" s="126">
        <f t="shared" ref="AX176" si="1930">T176/T188</f>
        <v>7.6473891072431216E-2</v>
      </c>
      <c r="AY176" s="127">
        <f t="shared" ref="AY176" si="1931">U176/U188</f>
        <v>4.2958600381084358E-2</v>
      </c>
      <c r="AZ176" s="128">
        <f t="shared" ref="AZ176" si="1932">V176/V188</f>
        <v>7.9895351177299262E-2</v>
      </c>
      <c r="BA176" s="129">
        <f t="shared" ref="BA176" si="1933">W176/W188</f>
        <v>4.3964519861164675E-2</v>
      </c>
      <c r="BB176" s="126">
        <f t="shared" ref="BB176" si="1934">X176/X188</f>
        <v>6.0023654642223534E-2</v>
      </c>
      <c r="BC176" s="127">
        <f t="shared" ref="BC176" si="1935">Y176/Y188</f>
        <v>3.8473911085376053E-2</v>
      </c>
      <c r="BD176" s="128">
        <f t="shared" ref="BD176" si="1936">Z176/Z188</f>
        <v>5.5935695103557372E-2</v>
      </c>
      <c r="BE176" s="126">
        <f t="shared" ref="BE176" si="1937">AA176/AA188</f>
        <v>5.5191888075985109E-2</v>
      </c>
      <c r="BF176" s="132">
        <f t="shared" ref="BF176" si="1938">AB176/AB188</f>
        <v>6.0349040689883497E-2</v>
      </c>
      <c r="BG176" s="133">
        <f t="shared" ref="BG176" si="1939">AC176/AC188</f>
        <v>5.4913121345837375E-2</v>
      </c>
    </row>
    <row r="177" spans="1:59">
      <c r="A177" s="134" t="s">
        <v>31</v>
      </c>
      <c r="B177" s="203">
        <v>2095</v>
      </c>
      <c r="C177" s="187">
        <v>1942</v>
      </c>
      <c r="D177" s="188">
        <v>1418</v>
      </c>
      <c r="E177" s="189">
        <v>973</v>
      </c>
      <c r="F177" s="186">
        <v>1282</v>
      </c>
      <c r="G177" s="190">
        <v>409</v>
      </c>
      <c r="H177" s="188">
        <v>2215</v>
      </c>
      <c r="I177" s="189">
        <v>2577</v>
      </c>
      <c r="J177" s="186">
        <v>611</v>
      </c>
      <c r="K177" s="187">
        <v>314</v>
      </c>
      <c r="L177" s="188">
        <v>1157</v>
      </c>
      <c r="M177" s="186">
        <v>1118</v>
      </c>
      <c r="N177" s="191">
        <v>1844</v>
      </c>
      <c r="O177" s="204">
        <v>1753</v>
      </c>
      <c r="P177" s="186">
        <v>1039</v>
      </c>
      <c r="Q177" s="187">
        <v>1168</v>
      </c>
      <c r="R177" s="188">
        <v>1129</v>
      </c>
      <c r="S177" s="189">
        <v>1597</v>
      </c>
      <c r="T177" s="186">
        <v>891</v>
      </c>
      <c r="U177" s="190">
        <v>390</v>
      </c>
      <c r="V177" s="188">
        <v>2168</v>
      </c>
      <c r="W177" s="205">
        <v>1388</v>
      </c>
      <c r="X177" s="186">
        <v>1978</v>
      </c>
      <c r="Y177" s="190">
        <v>567</v>
      </c>
      <c r="Z177" s="188">
        <v>3757</v>
      </c>
      <c r="AA177" s="186">
        <v>3257</v>
      </c>
      <c r="AB177" s="169">
        <f t="shared" si="1696"/>
        <v>21584</v>
      </c>
      <c r="AC177" s="170">
        <f t="shared" si="1614"/>
        <v>17453</v>
      </c>
      <c r="AE177" s="134" t="s">
        <v>31</v>
      </c>
      <c r="AF177" s="126">
        <f>B177/B188</f>
        <v>3.7420069303040045E-2</v>
      </c>
      <c r="AG177" s="127">
        <f t="shared" ref="AG177" si="1940">C177/C188</f>
        <v>5.6060737276637511E-2</v>
      </c>
      <c r="AH177" s="128">
        <f t="shared" ref="AH177" si="1941">D177/D188</f>
        <v>6.1507764379283424E-2</v>
      </c>
      <c r="AI177" s="129">
        <f t="shared" ref="AI177" si="1942">E177/E188</f>
        <v>4.8958438160410588E-2</v>
      </c>
      <c r="AJ177" s="126">
        <f t="shared" ref="AJ177" si="1943">F177/F188</f>
        <v>7.8936026106766824E-2</v>
      </c>
      <c r="AK177" s="127">
        <f t="shared" ref="AK177" si="1944">G177/G188</f>
        <v>5.0400492914356131E-2</v>
      </c>
      <c r="AL177" s="128">
        <f t="shared" ref="AL177" si="1945">H177/H188</f>
        <v>7.8786369780180693E-2</v>
      </c>
      <c r="AM177" s="129">
        <f t="shared" ref="AM177" si="1946">I177/I188</f>
        <v>6.3937476739858584E-2</v>
      </c>
      <c r="AN177" s="126">
        <f t="shared" ref="AN177" si="1947">J177/J188</f>
        <v>8.5947390631593748E-2</v>
      </c>
      <c r="AO177" s="127">
        <f t="shared" ref="AO177" si="1948">K177/K188</f>
        <v>3.8372235121593545E-2</v>
      </c>
      <c r="AP177" s="128">
        <f t="shared" ref="AP177" si="1949">L177/L188</f>
        <v>9.5556656755863889E-2</v>
      </c>
      <c r="AQ177" s="126">
        <f t="shared" ref="AQ177" si="1950">M177/M188</f>
        <v>4.8193809811190619E-2</v>
      </c>
      <c r="AR177" s="130">
        <f t="shared" ref="AR177" si="1951">N177/N188</f>
        <v>7.2118581094293865E-2</v>
      </c>
      <c r="AS177" s="131">
        <f t="shared" ref="AS177" si="1952">O177/O188</f>
        <v>4.9179408051620147E-2</v>
      </c>
      <c r="AT177" s="126">
        <f t="shared" ref="AT177" si="1953">P177/P188</f>
        <v>6.1182428453656811E-2</v>
      </c>
      <c r="AU177" s="127">
        <f t="shared" ref="AU177" si="1954">Q177/Q188</f>
        <v>5.5626994332523695E-2</v>
      </c>
      <c r="AV177" s="128">
        <f t="shared" ref="AV177" si="1955">R177/R188</f>
        <v>5.5885555885555889E-2</v>
      </c>
      <c r="AW177" s="129">
        <f t="shared" ref="AW177" si="1956">S177/S188</f>
        <v>6.8614393125671316E-2</v>
      </c>
      <c r="AX177" s="126">
        <f t="shared" ref="AX177" si="1957">T177/T188</f>
        <v>0.10005614823133072</v>
      </c>
      <c r="AY177" s="127">
        <f t="shared" ref="AY177" si="1958">U177/U188</f>
        <v>3.3777931751255846E-2</v>
      </c>
      <c r="AZ177" s="128">
        <f t="shared" ref="AZ177" si="1959">V177/V188</f>
        <v>8.7261018313543978E-2</v>
      </c>
      <c r="BA177" s="129">
        <f t="shared" ref="BA177" si="1960">W177/W188</f>
        <v>4.866248290852996E-2</v>
      </c>
      <c r="BB177" s="126">
        <f t="shared" ref="BB177" si="1961">X177/X188</f>
        <v>8.3551575568133821E-2</v>
      </c>
      <c r="BC177" s="127">
        <f t="shared" ref="BC177" si="1962">Y177/Y188</f>
        <v>3.6479444122756222E-2</v>
      </c>
      <c r="BD177" s="128">
        <f t="shared" ref="BD177" si="1963">Z177/Z188</f>
        <v>6.910569105691057E-2</v>
      </c>
      <c r="BE177" s="126">
        <f t="shared" ref="BE177" si="1964">AA177/AA188</f>
        <v>6.9674410644761042E-2</v>
      </c>
      <c r="BF177" s="132">
        <f t="shared" ref="BF177" si="1965">AB177/AB188</f>
        <v>6.8055051946209269E-2</v>
      </c>
      <c r="BG177" s="133">
        <f t="shared" ref="BG177" si="1966">AC177/AC188</f>
        <v>5.5127909511009474E-2</v>
      </c>
    </row>
    <row r="178" spans="1:59">
      <c r="A178" s="143" t="s">
        <v>32</v>
      </c>
      <c r="B178" s="200">
        <v>2641</v>
      </c>
      <c r="C178" s="194">
        <v>4709</v>
      </c>
      <c r="D178" s="195">
        <v>1918</v>
      </c>
      <c r="E178" s="196">
        <v>2085</v>
      </c>
      <c r="F178" s="193">
        <v>1613</v>
      </c>
      <c r="G178" s="197">
        <v>532</v>
      </c>
      <c r="H178" s="195">
        <v>2317</v>
      </c>
      <c r="I178" s="196">
        <v>4090</v>
      </c>
      <c r="J178" s="193">
        <v>878</v>
      </c>
      <c r="K178" s="194">
        <v>355</v>
      </c>
      <c r="L178" s="195">
        <v>1699</v>
      </c>
      <c r="M178" s="193">
        <v>1209</v>
      </c>
      <c r="N178" s="198">
        <v>2143</v>
      </c>
      <c r="O178" s="201">
        <v>2167</v>
      </c>
      <c r="P178" s="193">
        <v>1251</v>
      </c>
      <c r="Q178" s="194">
        <v>1169</v>
      </c>
      <c r="R178" s="195">
        <v>1328</v>
      </c>
      <c r="S178" s="196">
        <v>1766</v>
      </c>
      <c r="T178" s="193">
        <v>1075</v>
      </c>
      <c r="U178" s="197">
        <v>388</v>
      </c>
      <c r="V178" s="195">
        <v>1687</v>
      </c>
      <c r="W178" s="202">
        <v>1084</v>
      </c>
      <c r="X178" s="193">
        <v>2107</v>
      </c>
      <c r="Y178" s="197">
        <v>612</v>
      </c>
      <c r="Z178" s="195">
        <v>3744</v>
      </c>
      <c r="AA178" s="193">
        <v>3420</v>
      </c>
      <c r="AB178" s="169">
        <f t="shared" si="1696"/>
        <v>24401</v>
      </c>
      <c r="AC178" s="170">
        <f t="shared" si="1614"/>
        <v>23586</v>
      </c>
      <c r="AE178" s="143" t="s">
        <v>32</v>
      </c>
      <c r="AF178" s="126">
        <f>B178/B188</f>
        <v>4.7172507412567427E-2</v>
      </c>
      <c r="AG178" s="127">
        <f t="shared" ref="AG178" si="1967">C178/C188</f>
        <v>0.13593718426142432</v>
      </c>
      <c r="AH178" s="128">
        <f t="shared" ref="AH178" si="1968">D178/D188</f>
        <v>8.3195974668170386E-2</v>
      </c>
      <c r="AI178" s="129">
        <f t="shared" ref="AI178" si="1969">E178/E188</f>
        <v>0.10491093891516555</v>
      </c>
      <c r="AJ178" s="126">
        <f t="shared" ref="AJ178" si="1970">F178/F188</f>
        <v>9.9316544547749519E-2</v>
      </c>
      <c r="AK178" s="127">
        <f t="shared" ref="AK178" si="1971">G178/G188</f>
        <v>6.5557609365372763E-2</v>
      </c>
      <c r="AL178" s="128">
        <f t="shared" ref="AL178" si="1972">H178/H188</f>
        <v>8.2414455431457631E-2</v>
      </c>
      <c r="AM178" s="129">
        <f t="shared" ref="AM178" si="1973">I178/I188</f>
        <v>0.10147624364222801</v>
      </c>
      <c r="AN178" s="126">
        <f t="shared" ref="AN178" si="1974">J178/J188</f>
        <v>0.12350541567027712</v>
      </c>
      <c r="AO178" s="127">
        <f t="shared" ref="AO178" si="1975">K178/K188</f>
        <v>4.3382622510081875E-2</v>
      </c>
      <c r="AP178" s="128">
        <f t="shared" ref="AP178" si="1976">L178/L188</f>
        <v>0.14032044928972581</v>
      </c>
      <c r="AQ178" s="126">
        <f t="shared" ref="AQ178" si="1977">M178/M188</f>
        <v>5.21165617725666E-2</v>
      </c>
      <c r="AR178" s="130">
        <f t="shared" ref="AR178" si="1978">N178/N188</f>
        <v>8.381242911337948E-2</v>
      </c>
      <c r="AS178" s="131">
        <f t="shared" ref="AS178" si="1979">O178/O188</f>
        <v>6.0793940244073502E-2</v>
      </c>
      <c r="AT178" s="126">
        <f t="shared" ref="AT178" si="1980">P178/P188</f>
        <v>7.3666234836886113E-2</v>
      </c>
      <c r="AU178" s="127">
        <f t="shared" ref="AU178" si="1981">Q178/Q188</f>
        <v>5.5674620183835788E-2</v>
      </c>
      <c r="AV178" s="128">
        <f t="shared" ref="AV178" si="1982">R178/R188</f>
        <v>6.5736065736065732E-2</v>
      </c>
      <c r="AW178" s="129">
        <f t="shared" ref="AW178" si="1983">S178/S188</f>
        <v>7.5875402792696028E-2</v>
      </c>
      <c r="AX178" s="126">
        <f t="shared" ref="AX178" si="1984">T178/T188</f>
        <v>0.12071869736103313</v>
      </c>
      <c r="AY178" s="127">
        <f t="shared" ref="AY178" si="1985">U178/U188</f>
        <v>3.3604711588428891E-2</v>
      </c>
      <c r="AZ178" s="128">
        <f t="shared" ref="AZ178" si="1986">V178/V188</f>
        <v>6.7900986113906214E-2</v>
      </c>
      <c r="BA178" s="129">
        <f t="shared" ref="BA178" si="1987">W178/W188</f>
        <v>3.8004417487641551E-2</v>
      </c>
      <c r="BB178" s="126">
        <f t="shared" ref="BB178" si="1988">X178/X188</f>
        <v>8.9000591366055593E-2</v>
      </c>
      <c r="BC178" s="127">
        <f t="shared" ref="BC178" si="1989">Y178/Y188</f>
        <v>3.937463810075275E-2</v>
      </c>
      <c r="BD178" s="128">
        <f t="shared" ref="BD178" si="1990">Z178/Z188</f>
        <v>6.886657101865136E-2</v>
      </c>
      <c r="BE178" s="126">
        <f t="shared" ref="BE178" si="1991">AA178/AA188</f>
        <v>7.3161340007701192E-2</v>
      </c>
      <c r="BF178" s="132">
        <f t="shared" ref="BF178" si="1992">AB178/AB188</f>
        <v>7.6937144298529117E-2</v>
      </c>
      <c r="BG178" s="133">
        <f t="shared" ref="BG178" si="1993">AC178/AC188</f>
        <v>7.4499906819840103E-2</v>
      </c>
    </row>
    <row r="179" spans="1:59">
      <c r="A179" s="134" t="s">
        <v>33</v>
      </c>
      <c r="B179" s="203">
        <v>2997</v>
      </c>
      <c r="C179" s="187">
        <v>3687</v>
      </c>
      <c r="D179" s="188">
        <v>2003</v>
      </c>
      <c r="E179" s="189">
        <v>1146</v>
      </c>
      <c r="F179" s="186">
        <v>1145</v>
      </c>
      <c r="G179" s="190">
        <v>450</v>
      </c>
      <c r="H179" s="188">
        <v>2685</v>
      </c>
      <c r="I179" s="189">
        <v>3140</v>
      </c>
      <c r="J179" s="186">
        <v>697</v>
      </c>
      <c r="K179" s="187">
        <v>229</v>
      </c>
      <c r="L179" s="188">
        <v>1405</v>
      </c>
      <c r="M179" s="186">
        <v>854</v>
      </c>
      <c r="N179" s="191">
        <v>2235</v>
      </c>
      <c r="O179" s="204">
        <v>1949</v>
      </c>
      <c r="P179" s="186">
        <v>1289</v>
      </c>
      <c r="Q179" s="187">
        <v>1513</v>
      </c>
      <c r="R179" s="188">
        <v>1366</v>
      </c>
      <c r="S179" s="189">
        <v>1922</v>
      </c>
      <c r="T179" s="186">
        <v>715</v>
      </c>
      <c r="U179" s="190">
        <v>400</v>
      </c>
      <c r="V179" s="188">
        <v>3093</v>
      </c>
      <c r="W179" s="205">
        <v>1745</v>
      </c>
      <c r="X179" s="186">
        <v>3143</v>
      </c>
      <c r="Y179" s="190">
        <v>1012</v>
      </c>
      <c r="Z179" s="188">
        <v>4219</v>
      </c>
      <c r="AA179" s="186">
        <v>5645</v>
      </c>
      <c r="AB179" s="169">
        <f t="shared" si="1696"/>
        <v>26992</v>
      </c>
      <c r="AC179" s="170">
        <f t="shared" si="1614"/>
        <v>23692</v>
      </c>
      <c r="AE179" s="134" t="s">
        <v>33</v>
      </c>
      <c r="AF179" s="126">
        <f>B179/B188</f>
        <v>5.3531239952845353E-2</v>
      </c>
      <c r="AG179" s="127">
        <f t="shared" ref="AG179" si="1994">C179/C188</f>
        <v>0.10643457175023815</v>
      </c>
      <c r="AH179" s="128">
        <f t="shared" ref="AH179" si="1995">D179/D188</f>
        <v>8.6882970417281172E-2</v>
      </c>
      <c r="AI179" s="129">
        <f t="shared" ref="AI179" si="1996">E179/E188</f>
        <v>5.7663278655529837E-2</v>
      </c>
      <c r="AJ179" s="126">
        <f t="shared" ref="AJ179" si="1997">F179/F188</f>
        <v>7.0500584939351019E-2</v>
      </c>
      <c r="AK179" s="127">
        <f t="shared" ref="AK179" si="1998">G179/G188</f>
        <v>5.545286506469501E-2</v>
      </c>
      <c r="AL179" s="128">
        <f t="shared" ref="AL179" si="1999">H179/H188</f>
        <v>9.5504019349790137E-2</v>
      </c>
      <c r="AM179" s="129">
        <f t="shared" ref="AM179" si="2000">I179/I188</f>
        <v>7.7905967001612703E-2</v>
      </c>
      <c r="AN179" s="126">
        <f t="shared" ref="AN179" si="2001">J179/J188</f>
        <v>9.8044732029821349E-2</v>
      </c>
      <c r="AO179" s="127">
        <f t="shared" ref="AO179" si="2002">K179/K188</f>
        <v>2.7984846633264084E-2</v>
      </c>
      <c r="AP179" s="128">
        <f t="shared" ref="AP179" si="2003">L179/L188</f>
        <v>0.1160389824909151</v>
      </c>
      <c r="AQ179" s="126">
        <f t="shared" ref="AQ179" si="2004">M179/M188</f>
        <v>3.6813518406759206E-2</v>
      </c>
      <c r="AR179" s="130">
        <f t="shared" ref="AR179" si="2005">N179/N188</f>
        <v>8.7410536196175059E-2</v>
      </c>
      <c r="AS179" s="131">
        <f t="shared" ref="AS179" si="2006">O179/O188</f>
        <v>5.4678075466404824E-2</v>
      </c>
      <c r="AT179" s="126">
        <f t="shared" ref="AT179" si="2007">P179/P188</f>
        <v>7.5903898245200802E-2</v>
      </c>
      <c r="AU179" s="127">
        <f t="shared" ref="AU179" si="2008">Q179/Q188</f>
        <v>7.2057913035195501E-2</v>
      </c>
      <c r="AV179" s="128">
        <f t="shared" ref="AV179" si="2009">R179/R188</f>
        <v>6.7617067617067622E-2</v>
      </c>
      <c r="AW179" s="129">
        <f t="shared" ref="AW179" si="2010">S179/S188</f>
        <v>8.257787325456499E-2</v>
      </c>
      <c r="AX179" s="126">
        <f t="shared" ref="AX179" si="2011">T179/T188</f>
        <v>8.0291970802919707E-2</v>
      </c>
      <c r="AY179" s="127">
        <f t="shared" ref="AY179" si="2012">U179/U188</f>
        <v>3.4644032565390614E-2</v>
      </c>
      <c r="AZ179" s="128">
        <f t="shared" ref="AZ179" si="2013">V179/V188</f>
        <v>0.1244918494666935</v>
      </c>
      <c r="BA179" s="129">
        <f t="shared" ref="BA179" si="2014">W179/W188</f>
        <v>6.1178697892928513E-2</v>
      </c>
      <c r="BB179" s="126">
        <f t="shared" ref="BB179" si="2015">X179/X188</f>
        <v>0.13276167947959788</v>
      </c>
      <c r="BC179" s="127">
        <f t="shared" ref="BC179" si="2016">Y179/Y188</f>
        <v>6.5109695682944085E-2</v>
      </c>
      <c r="BD179" s="128">
        <f t="shared" ref="BD179" si="2017">Z179/Z188</f>
        <v>7.7603649339660824E-2</v>
      </c>
      <c r="BE179" s="126">
        <f t="shared" ref="BE179" si="2018">AA179/AA188</f>
        <v>0.12075899542206819</v>
      </c>
      <c r="BF179" s="132">
        <f t="shared" ref="BF179" si="2019">AB179/AB188</f>
        <v>8.5106651321908852E-2</v>
      </c>
      <c r="BG179" s="133">
        <f t="shared" ref="BG179" si="2020">AC179/AC188</f>
        <v>7.4834723665549552E-2</v>
      </c>
    </row>
    <row r="180" spans="1:59">
      <c r="A180" s="143" t="s">
        <v>34</v>
      </c>
      <c r="B180" s="200">
        <v>2691</v>
      </c>
      <c r="C180" s="194">
        <v>5071</v>
      </c>
      <c r="D180" s="195">
        <v>1244</v>
      </c>
      <c r="E180" s="196">
        <v>2462</v>
      </c>
      <c r="F180" s="193">
        <v>826</v>
      </c>
      <c r="G180" s="197">
        <v>637</v>
      </c>
      <c r="H180" s="195">
        <v>2225</v>
      </c>
      <c r="I180" s="196">
        <v>4017</v>
      </c>
      <c r="J180" s="193">
        <v>449</v>
      </c>
      <c r="K180" s="194">
        <v>256</v>
      </c>
      <c r="L180" s="195">
        <v>1266</v>
      </c>
      <c r="M180" s="193">
        <v>956</v>
      </c>
      <c r="N180" s="198">
        <v>2008</v>
      </c>
      <c r="O180" s="201">
        <v>2254</v>
      </c>
      <c r="P180" s="193">
        <v>1131</v>
      </c>
      <c r="Q180" s="194">
        <v>1808</v>
      </c>
      <c r="R180" s="195">
        <v>1191</v>
      </c>
      <c r="S180" s="196">
        <v>1734</v>
      </c>
      <c r="T180" s="193">
        <v>970</v>
      </c>
      <c r="U180" s="197">
        <v>419</v>
      </c>
      <c r="V180" s="195">
        <v>2489</v>
      </c>
      <c r="W180" s="202">
        <v>1337</v>
      </c>
      <c r="X180" s="193">
        <v>2057</v>
      </c>
      <c r="Y180" s="197">
        <v>700</v>
      </c>
      <c r="Z180" s="195">
        <v>3229</v>
      </c>
      <c r="AA180" s="193">
        <v>4383</v>
      </c>
      <c r="AB180" s="169">
        <f t="shared" si="1696"/>
        <v>21776</v>
      </c>
      <c r="AC180" s="170">
        <f t="shared" si="1614"/>
        <v>26034</v>
      </c>
      <c r="AE180" s="143" t="s">
        <v>34</v>
      </c>
      <c r="AF180" s="126">
        <f>B180/B188</f>
        <v>4.8065587825527813E-2</v>
      </c>
      <c r="AG180" s="127">
        <f t="shared" ref="AG180" si="2021">C180/C188</f>
        <v>0.14638722900609105</v>
      </c>
      <c r="AH180" s="128">
        <f t="shared" ref="AH180" si="2022">D180/D188</f>
        <v>5.3960267198750758E-2</v>
      </c>
      <c r="AI180" s="129">
        <f t="shared" ref="AI180" si="2023">E180/E188</f>
        <v>0.12388044681493408</v>
      </c>
      <c r="AJ180" s="126">
        <f t="shared" ref="AJ180" si="2024">F180/F188</f>
        <v>5.085893725755803E-2</v>
      </c>
      <c r="AK180" s="127">
        <f t="shared" ref="AK180" si="2025">G180/G188</f>
        <v>7.8496611213801595E-2</v>
      </c>
      <c r="AL180" s="128">
        <f t="shared" ref="AL180" si="2026">H180/H188</f>
        <v>7.9142064451874508E-2</v>
      </c>
      <c r="AM180" s="129">
        <f t="shared" ref="AM180" si="2027">I180/I188</f>
        <v>9.9665053963528094E-2</v>
      </c>
      <c r="AN180" s="126">
        <f t="shared" ref="AN180" si="2028">J180/J188</f>
        <v>6.3159375439583623E-2</v>
      </c>
      <c r="AO180" s="127">
        <f t="shared" ref="AO180" si="2029">K180/K188</f>
        <v>3.1284370035439324E-2</v>
      </c>
      <c r="AP180" s="128">
        <f t="shared" ref="AP180" si="2030">L180/L188</f>
        <v>0.1045589692765114</v>
      </c>
      <c r="AQ180" s="126">
        <f t="shared" ref="AQ180" si="2031">M180/M188</f>
        <v>4.1210449176653161E-2</v>
      </c>
      <c r="AR180" s="130">
        <f t="shared" ref="AR180" si="2032">N180/N188</f>
        <v>7.8532598067972942E-2</v>
      </c>
      <c r="AS180" s="131">
        <f t="shared" ref="AS180" si="2033">O180/O188</f>
        <v>6.3234675270023841E-2</v>
      </c>
      <c r="AT180" s="126">
        <f t="shared" ref="AT180" si="2034">P180/P188</f>
        <v>6.6599929336945002E-2</v>
      </c>
      <c r="AU180" s="127">
        <f t="shared" ref="AU180" si="2035">Q180/Q188</f>
        <v>8.6107539172262701E-2</v>
      </c>
      <c r="AV180" s="128">
        <f t="shared" ref="AV180" si="2036">R180/R188</f>
        <v>5.8954558954558957E-2</v>
      </c>
      <c r="AW180" s="129">
        <f t="shared" ref="AW180" si="2037">S180/S188</f>
        <v>7.4500537056928037E-2</v>
      </c>
      <c r="AX180" s="126">
        <f t="shared" ref="AX180" si="2038">T180/T188</f>
        <v>0.10892756878158338</v>
      </c>
      <c r="AY180" s="127">
        <f t="shared" ref="AY180" si="2039">U180/U188</f>
        <v>3.6289624112246663E-2</v>
      </c>
      <c r="AZ180" s="128">
        <f t="shared" ref="AZ180" si="2040">V180/V188</f>
        <v>0.10018112296236667</v>
      </c>
      <c r="BA180" s="129">
        <f t="shared" ref="BA180" si="2041">W180/W188</f>
        <v>4.6874452196473022E-2</v>
      </c>
      <c r="BB180" s="126">
        <f t="shared" ref="BB180" si="2042">X180/X188</f>
        <v>8.6888569738954133E-2</v>
      </c>
      <c r="BC180" s="127">
        <f t="shared" ref="BC180" si="2043">Y180/Y188</f>
        <v>4.5036350768834846E-2</v>
      </c>
      <c r="BD180" s="128">
        <f t="shared" ref="BD180" si="2044">Z180/Z188</f>
        <v>5.939373873376743E-2</v>
      </c>
      <c r="BE180" s="126">
        <f t="shared" ref="BE180" si="2045">AA180/AA188</f>
        <v>9.3762033115132842E-2</v>
      </c>
      <c r="BF180" s="132">
        <f t="shared" ref="BF180" si="2046">AB180/AB188</f>
        <v>6.8660434172565468E-2</v>
      </c>
      <c r="BG180" s="133">
        <f t="shared" ref="BG180" si="2047">AC180/AC188</f>
        <v>8.223228076603567E-2</v>
      </c>
    </row>
    <row r="181" spans="1:59">
      <c r="A181" s="134" t="s">
        <v>35</v>
      </c>
      <c r="B181" s="203">
        <v>2183</v>
      </c>
      <c r="C181" s="187">
        <v>3256</v>
      </c>
      <c r="D181" s="188">
        <v>866</v>
      </c>
      <c r="E181" s="189">
        <v>1496</v>
      </c>
      <c r="F181" s="186">
        <v>456</v>
      </c>
      <c r="G181" s="190">
        <v>482</v>
      </c>
      <c r="H181" s="188">
        <v>1617</v>
      </c>
      <c r="I181" s="189">
        <v>3320</v>
      </c>
      <c r="J181" s="186">
        <v>256</v>
      </c>
      <c r="K181" s="187">
        <v>263</v>
      </c>
      <c r="L181" s="188">
        <v>878</v>
      </c>
      <c r="M181" s="186">
        <v>1003</v>
      </c>
      <c r="N181" s="191">
        <v>1583</v>
      </c>
      <c r="O181" s="204">
        <v>1951</v>
      </c>
      <c r="P181" s="186">
        <v>901</v>
      </c>
      <c r="Q181" s="187">
        <v>1754</v>
      </c>
      <c r="R181" s="188">
        <v>990</v>
      </c>
      <c r="S181" s="189">
        <v>1711</v>
      </c>
      <c r="T181" s="186">
        <v>669</v>
      </c>
      <c r="U181" s="190">
        <v>492</v>
      </c>
      <c r="V181" s="188">
        <v>2470</v>
      </c>
      <c r="W181" s="205">
        <v>1475</v>
      </c>
      <c r="X181" s="186">
        <v>1556</v>
      </c>
      <c r="Y181" s="190">
        <v>993</v>
      </c>
      <c r="Z181" s="188">
        <v>2607</v>
      </c>
      <c r="AA181" s="186">
        <v>3862</v>
      </c>
      <c r="AB181" s="169">
        <f t="shared" si="1696"/>
        <v>17032</v>
      </c>
      <c r="AC181" s="170">
        <f t="shared" si="1614"/>
        <v>22058</v>
      </c>
      <c r="AE181" s="134" t="s">
        <v>35</v>
      </c>
      <c r="AF181" s="126">
        <f>B181/B188</f>
        <v>3.8991890829850322E-2</v>
      </c>
      <c r="AG181" s="127">
        <f t="shared" ref="AG181" si="2048">C181/C188</f>
        <v>9.3992667648162581E-2</v>
      </c>
      <c r="AH181" s="128">
        <f t="shared" ref="AH181" si="2049">D181/D188</f>
        <v>3.7563980220352219E-2</v>
      </c>
      <c r="AI181" s="129">
        <f t="shared" ref="AI181" si="2050">E181/E188</f>
        <v>7.5274227634094804E-2</v>
      </c>
      <c r="AJ181" s="126">
        <f t="shared" ref="AJ181" si="2051">F181/F188</f>
        <v>2.8077088849208794E-2</v>
      </c>
      <c r="AK181" s="127">
        <f t="shared" ref="AK181" si="2052">G181/G188</f>
        <v>5.9396179913739987E-2</v>
      </c>
      <c r="AL181" s="128">
        <f t="shared" ref="AL181" si="2053">H181/H188</f>
        <v>5.7515828412890373E-2</v>
      </c>
      <c r="AM181" s="129">
        <f t="shared" ref="AM181" si="2054">I181/I188</f>
        <v>8.2371914154571388E-2</v>
      </c>
      <c r="AN181" s="126">
        <f t="shared" ref="AN181" si="2055">J181/J188</f>
        <v>3.6010690673793783E-2</v>
      </c>
      <c r="AO181" s="127">
        <f t="shared" ref="AO181" si="2056">K181/K188</f>
        <v>3.2139802028595871E-2</v>
      </c>
      <c r="AP181" s="128">
        <f t="shared" ref="AP181" si="2057">L181/L188</f>
        <v>7.2514040303931285E-2</v>
      </c>
      <c r="AQ181" s="126">
        <f t="shared" ref="AQ181" si="2058">M181/M188</f>
        <v>4.3236485903957241E-2</v>
      </c>
      <c r="AR181" s="130">
        <f t="shared" ref="AR181" si="2059">N181/N188</f>
        <v>6.1910907739841217E-2</v>
      </c>
      <c r="AS181" s="131">
        <f t="shared" ref="AS181" si="2060">O181/O188</f>
        <v>5.4734184317576096E-2</v>
      </c>
      <c r="AT181" s="126">
        <f t="shared" ref="AT181" si="2061">P181/P188</f>
        <v>5.3056177128724534E-2</v>
      </c>
      <c r="AU181" s="127">
        <f t="shared" ref="AU181" si="2062">Q181/Q188</f>
        <v>8.3535743201409732E-2</v>
      </c>
      <c r="AV181" s="128">
        <f t="shared" ref="AV181" si="2063">R181/R188</f>
        <v>4.9005049005049005E-2</v>
      </c>
      <c r="AW181" s="129">
        <f t="shared" ref="AW181" si="2064">S181/S188</f>
        <v>7.3512352309344789E-2</v>
      </c>
      <c r="AX181" s="126">
        <f t="shared" ref="AX181" si="2065">T181/T188</f>
        <v>7.512633352049411E-2</v>
      </c>
      <c r="AY181" s="127">
        <f t="shared" ref="AY181" si="2066">U181/U188</f>
        <v>4.2612160055430455E-2</v>
      </c>
      <c r="AZ181" s="128">
        <f t="shared" ref="AZ181" si="2067">V181/V188</f>
        <v>9.9416381565707382E-2</v>
      </c>
      <c r="BA181" s="129">
        <f t="shared" ref="BA181" si="2068">W181/W188</f>
        <v>5.1712652946744729E-2</v>
      </c>
      <c r="BB181" s="126">
        <f t="shared" ref="BB181" si="2069">X181/X188</f>
        <v>6.5726113035397479E-2</v>
      </c>
      <c r="BC181" s="127">
        <f t="shared" ref="BC181" si="2070">Y181/Y188</f>
        <v>6.3887280447790004E-2</v>
      </c>
      <c r="BD181" s="128">
        <f t="shared" ref="BD181" si="2071">Z181/Z188</f>
        <v>4.7952764595519261E-2</v>
      </c>
      <c r="BE181" s="126">
        <f t="shared" ref="BE181" si="2072">AA181/AA188</f>
        <v>8.2616694476532748E-2</v>
      </c>
      <c r="BF181" s="132">
        <f t="shared" ref="BF181" si="2073">AB181/AB188</f>
        <v>5.3702448329681074E-2</v>
      </c>
      <c r="BG181" s="133">
        <f t="shared" ref="BG181" si="2074">AC181/AC188</f>
        <v>6.9673490402443528E-2</v>
      </c>
    </row>
    <row r="182" spans="1:59">
      <c r="A182" s="143" t="s">
        <v>36</v>
      </c>
      <c r="B182" s="200">
        <v>402</v>
      </c>
      <c r="C182" s="194">
        <v>2631</v>
      </c>
      <c r="D182" s="195">
        <v>212</v>
      </c>
      <c r="E182" s="196">
        <v>1269</v>
      </c>
      <c r="F182" s="193">
        <v>82</v>
      </c>
      <c r="G182" s="197">
        <v>405</v>
      </c>
      <c r="H182" s="195">
        <v>558</v>
      </c>
      <c r="I182" s="196">
        <v>2379</v>
      </c>
      <c r="J182" s="193">
        <v>133</v>
      </c>
      <c r="K182" s="194">
        <v>209</v>
      </c>
      <c r="L182" s="195">
        <v>371</v>
      </c>
      <c r="M182" s="193">
        <v>504</v>
      </c>
      <c r="N182" s="198">
        <v>932</v>
      </c>
      <c r="O182" s="201">
        <v>1830</v>
      </c>
      <c r="P182" s="193">
        <v>550</v>
      </c>
      <c r="Q182" s="194">
        <v>1306</v>
      </c>
      <c r="R182" s="195">
        <v>668</v>
      </c>
      <c r="S182" s="196">
        <v>1248</v>
      </c>
      <c r="T182" s="193">
        <v>484</v>
      </c>
      <c r="U182" s="197">
        <v>287</v>
      </c>
      <c r="V182" s="195">
        <v>2335</v>
      </c>
      <c r="W182" s="202">
        <v>995</v>
      </c>
      <c r="X182" s="193">
        <v>1036</v>
      </c>
      <c r="Y182" s="197">
        <v>661</v>
      </c>
      <c r="Z182" s="195">
        <v>1691</v>
      </c>
      <c r="AA182" s="193">
        <v>2655</v>
      </c>
      <c r="AB182" s="169">
        <f t="shared" si="1696"/>
        <v>9454</v>
      </c>
      <c r="AC182" s="170">
        <f t="shared" si="1614"/>
        <v>16379</v>
      </c>
      <c r="AE182" s="143" t="s">
        <v>36</v>
      </c>
      <c r="AF182" s="126">
        <f>B182/B188</f>
        <v>7.1803665202014788E-3</v>
      </c>
      <c r="AG182" s="127">
        <f t="shared" ref="AG182" si="2075">C182/C188</f>
        <v>7.5950463323807046E-2</v>
      </c>
      <c r="AH182" s="128">
        <f t="shared" ref="AH182" si="2076">D182/D188</f>
        <v>9.1958011624880716E-3</v>
      </c>
      <c r="AI182" s="129">
        <f t="shared" ref="AI182" si="2077">E182/E188</f>
        <v>6.3852269296568384E-2</v>
      </c>
      <c r="AJ182" s="126">
        <f t="shared" ref="AJ182" si="2078">F182/F188</f>
        <v>5.0489501877963184E-3</v>
      </c>
      <c r="AK182" s="127">
        <f t="shared" ref="AK182" si="2079">G182/G188</f>
        <v>4.9907578558225509E-2</v>
      </c>
      <c r="AL182" s="128">
        <f t="shared" ref="AL182" si="2080">H182/H188</f>
        <v>1.9847762680515045E-2</v>
      </c>
      <c r="AM182" s="129">
        <f t="shared" ref="AM182" si="2081">I182/I188</f>
        <v>5.9024934871604019E-2</v>
      </c>
      <c r="AN182" s="126">
        <f t="shared" ref="AN182" si="2082">J182/J188</f>
        <v>1.8708679139119427E-2</v>
      </c>
      <c r="AO182" s="127">
        <f t="shared" ref="AO182" si="2083">K182/K188</f>
        <v>2.5540755224245388E-2</v>
      </c>
      <c r="AP182" s="128">
        <f t="shared" ref="AP182" si="2084">L182/L188</f>
        <v>3.0640898579451601E-2</v>
      </c>
      <c r="AQ182" s="126">
        <f t="shared" ref="AQ182" si="2085">M182/M188</f>
        <v>2.1726010863005431E-2</v>
      </c>
      <c r="AR182" s="130">
        <f t="shared" ref="AR182" si="2086">N182/N188</f>
        <v>3.6450389143102974E-2</v>
      </c>
      <c r="AS182" s="131">
        <f t="shared" ref="AS182" si="2087">O182/O188</f>
        <v>5.1339598821714127E-2</v>
      </c>
      <c r="AT182" s="126">
        <f t="shared" ref="AT182" si="2088">P182/P188</f>
        <v>3.2387233541396776E-2</v>
      </c>
      <c r="AU182" s="127">
        <f t="shared" ref="AU182" si="2089">Q182/Q188</f>
        <v>6.2199361813592417E-2</v>
      </c>
      <c r="AV182" s="128">
        <f t="shared" ref="AV182" si="2090">R182/R188</f>
        <v>3.3066033066033063E-2</v>
      </c>
      <c r="AW182" s="129">
        <f t="shared" ref="AW182" si="2091">S182/S188</f>
        <v>5.3619763694951666E-2</v>
      </c>
      <c r="AX182" s="126">
        <f t="shared" ref="AX182" si="2092">T182/T188</f>
        <v>5.4351487928130264E-2</v>
      </c>
      <c r="AY182" s="127">
        <f t="shared" ref="AY182" si="2093">U182/U188</f>
        <v>2.4857093365667764E-2</v>
      </c>
      <c r="AZ182" s="128">
        <f t="shared" ref="AZ182" si="2094">V182/V188</f>
        <v>9.3982692694707187E-2</v>
      </c>
      <c r="BA182" s="129">
        <f t="shared" ref="BA182" si="2095">W182/W188</f>
        <v>3.4884128597973567E-2</v>
      </c>
      <c r="BB182" s="126">
        <f t="shared" ref="BB182" si="2096">X182/X188</f>
        <v>4.3761088113542283E-2</v>
      </c>
      <c r="BC182" s="127">
        <f t="shared" ref="BC182" si="2097">Y182/Y188</f>
        <v>4.2527182654571193E-2</v>
      </c>
      <c r="BD182" s="128">
        <f t="shared" ref="BD182" si="2098">Z182/Z188</f>
        <v>3.1103998822793657E-2</v>
      </c>
      <c r="BE182" s="126">
        <f t="shared" ref="BE182" si="2099">AA182/AA188</f>
        <v>5.6796303427031188E-2</v>
      </c>
      <c r="BF182" s="132">
        <f t="shared" ref="BF182" si="2100">AB182/AB188</f>
        <v>2.9808768583184878E-2</v>
      </c>
      <c r="BG182" s="133">
        <f t="shared" ref="BG182" si="2101">AC182/AC188</f>
        <v>5.1735519961085441E-2</v>
      </c>
    </row>
    <row r="183" spans="1:59">
      <c r="A183" s="134" t="s">
        <v>37</v>
      </c>
      <c r="B183" s="203">
        <v>0</v>
      </c>
      <c r="C183" s="187">
        <v>1349</v>
      </c>
      <c r="D183" s="188">
        <v>3</v>
      </c>
      <c r="E183" s="189">
        <v>617</v>
      </c>
      <c r="F183" s="186">
        <v>9</v>
      </c>
      <c r="G183" s="190">
        <v>185</v>
      </c>
      <c r="H183" s="188">
        <v>29</v>
      </c>
      <c r="I183" s="189">
        <v>1159</v>
      </c>
      <c r="J183" s="186">
        <v>22</v>
      </c>
      <c r="K183" s="187">
        <v>60</v>
      </c>
      <c r="L183" s="188">
        <v>55</v>
      </c>
      <c r="M183" s="186">
        <v>121</v>
      </c>
      <c r="N183" s="191">
        <v>113</v>
      </c>
      <c r="O183" s="204">
        <v>269</v>
      </c>
      <c r="P183" s="186">
        <v>138</v>
      </c>
      <c r="Q183" s="187">
        <v>176</v>
      </c>
      <c r="R183" s="188">
        <v>114</v>
      </c>
      <c r="S183" s="189">
        <v>71</v>
      </c>
      <c r="T183" s="186">
        <v>94</v>
      </c>
      <c r="U183" s="190">
        <v>15</v>
      </c>
      <c r="V183" s="188">
        <v>86</v>
      </c>
      <c r="W183" s="205">
        <v>26</v>
      </c>
      <c r="X183" s="186">
        <v>121</v>
      </c>
      <c r="Y183" s="190">
        <v>58</v>
      </c>
      <c r="Z183" s="188">
        <v>38</v>
      </c>
      <c r="AA183" s="186">
        <v>123</v>
      </c>
      <c r="AB183" s="169">
        <f t="shared" si="1696"/>
        <v>822</v>
      </c>
      <c r="AC183" s="170">
        <f t="shared" si="1614"/>
        <v>4229</v>
      </c>
      <c r="AE183" s="134" t="s">
        <v>37</v>
      </c>
      <c r="AF183" s="126">
        <f>B183/B188</f>
        <v>0</v>
      </c>
      <c r="AG183" s="127">
        <f t="shared" ref="AG183" si="2102">C183/C188</f>
        <v>3.894229381368898E-2</v>
      </c>
      <c r="AH183" s="128">
        <f t="shared" ref="AH183" si="2103">D183/D188</f>
        <v>1.3012926173332177E-4</v>
      </c>
      <c r="AI183" s="129">
        <f t="shared" ref="AI183" si="2104">E183/E188</f>
        <v>3.1045587199355941E-2</v>
      </c>
      <c r="AJ183" s="126">
        <f t="shared" ref="AJ183" si="2105">F183/F188</f>
        <v>5.5415306939227875E-4</v>
      </c>
      <c r="AK183" s="127">
        <f t="shared" ref="AK183" si="2106">G183/G188</f>
        <v>2.2797288971041281E-2</v>
      </c>
      <c r="AL183" s="128">
        <f t="shared" ref="AL183" si="2107">H183/H188</f>
        <v>1.0315145479120724E-3</v>
      </c>
      <c r="AM183" s="129">
        <f t="shared" ref="AM183" si="2108">I183/I188</f>
        <v>2.8755737501550676E-2</v>
      </c>
      <c r="AN183" s="126">
        <f t="shared" ref="AN183" si="2109">J183/J188</f>
        <v>3.094668729779153E-3</v>
      </c>
      <c r="AO183" s="127">
        <f t="shared" ref="AO183" si="2110">K183/K188</f>
        <v>7.3322742270560915E-3</v>
      </c>
      <c r="AP183" s="128">
        <f t="shared" ref="AP183" si="2111">L183/L188</f>
        <v>4.5424512718863557E-3</v>
      </c>
      <c r="AQ183" s="126">
        <f t="shared" ref="AQ183" si="2112">M183/M188</f>
        <v>5.2159668936977328E-3</v>
      </c>
      <c r="AR183" s="130">
        <f t="shared" ref="AR183" si="2113">N183/N188</f>
        <v>4.4194141343032577E-3</v>
      </c>
      <c r="AS183" s="131">
        <f t="shared" ref="AS183" si="2114">O183/O188</f>
        <v>7.5466404825361199E-3</v>
      </c>
      <c r="AT183" s="126">
        <f t="shared" ref="AT183" si="2115">P183/P188</f>
        <v>8.1262513249322817E-3</v>
      </c>
      <c r="AU183" s="127">
        <f t="shared" ref="AU183" si="2116">Q183/Q188</f>
        <v>8.3821498309282275E-3</v>
      </c>
      <c r="AV183" s="128">
        <f t="shared" ref="AV183" si="2117">R183/R188</f>
        <v>5.6430056430056431E-3</v>
      </c>
      <c r="AW183" s="129">
        <f t="shared" ref="AW183" si="2118">S183/S188</f>
        <v>3.0504833512352311E-3</v>
      </c>
      <c r="AX183" s="126">
        <f t="shared" ref="AX183" si="2119">T183/T188</f>
        <v>1.0555867490174059E-2</v>
      </c>
      <c r="AY183" s="127">
        <f t="shared" ref="AY183" si="2120">U183/U188</f>
        <v>1.2991512212021479E-3</v>
      </c>
      <c r="AZ183" s="128">
        <f t="shared" ref="AZ183" si="2121">V183/V188</f>
        <v>3.4614610585630913E-3</v>
      </c>
      <c r="BA183" s="129">
        <f t="shared" ref="BA183" si="2122">W183/W188</f>
        <v>9.1154506889177156E-4</v>
      </c>
      <c r="BB183" s="126">
        <f t="shared" ref="BB183" si="2123">X183/X188</f>
        <v>5.111092337585537E-3</v>
      </c>
      <c r="BC183" s="127">
        <f t="shared" ref="BC183" si="2124">Y183/Y188</f>
        <v>3.7315833494177444E-3</v>
      </c>
      <c r="BD183" s="128">
        <f t="shared" ref="BD183" si="2125">Z183/Z188</f>
        <v>6.9896626568075634E-4</v>
      </c>
      <c r="BE183" s="126">
        <f t="shared" ref="BE183" si="2126">AA183/AA188</f>
        <v>2.6312411757155691E-3</v>
      </c>
      <c r="BF183" s="132">
        <f t="shared" ref="BF183" si="2127">AB183/AB188</f>
        <v>2.5917926565874731E-3</v>
      </c>
      <c r="BG183" s="133">
        <f t="shared" ref="BG183" si="2128">AC183/AC188</f>
        <v>1.3357928684011864E-2</v>
      </c>
    </row>
    <row r="184" spans="1:59">
      <c r="A184" s="143" t="s">
        <v>38</v>
      </c>
      <c r="B184" s="200">
        <v>1</v>
      </c>
      <c r="C184" s="194">
        <v>21</v>
      </c>
      <c r="D184" s="195">
        <v>0</v>
      </c>
      <c r="E184" s="196">
        <v>0</v>
      </c>
      <c r="F184" s="193">
        <v>0</v>
      </c>
      <c r="G184" s="197">
        <v>0</v>
      </c>
      <c r="H184" s="195">
        <v>0</v>
      </c>
      <c r="I184" s="196">
        <v>0</v>
      </c>
      <c r="J184" s="193">
        <v>0</v>
      </c>
      <c r="K184" s="197">
        <v>0</v>
      </c>
      <c r="L184" s="195">
        <v>0</v>
      </c>
      <c r="M184" s="193">
        <v>0</v>
      </c>
      <c r="N184" s="198">
        <v>0</v>
      </c>
      <c r="O184" s="201">
        <v>0</v>
      </c>
      <c r="P184" s="193">
        <v>0</v>
      </c>
      <c r="Q184" s="197">
        <v>0</v>
      </c>
      <c r="R184" s="195">
        <v>0</v>
      </c>
      <c r="S184" s="196">
        <v>0</v>
      </c>
      <c r="T184" s="193">
        <v>0</v>
      </c>
      <c r="U184" s="197">
        <v>0</v>
      </c>
      <c r="V184" s="195">
        <v>0</v>
      </c>
      <c r="W184" s="196">
        <v>0</v>
      </c>
      <c r="X184" s="193">
        <v>0</v>
      </c>
      <c r="Y184" s="197">
        <v>0</v>
      </c>
      <c r="Z184" s="195">
        <v>0</v>
      </c>
      <c r="AA184" s="193">
        <v>0</v>
      </c>
      <c r="AB184" s="169">
        <f t="shared" si="1696"/>
        <v>1</v>
      </c>
      <c r="AC184" s="170">
        <f t="shared" si="1614"/>
        <v>21</v>
      </c>
      <c r="AE184" s="143" t="s">
        <v>38</v>
      </c>
      <c r="AF184" s="126">
        <f>B184/B188</f>
        <v>1.7861608259207658E-5</v>
      </c>
      <c r="AG184" s="127">
        <f t="shared" ref="AG184" si="2129">C184/C188</f>
        <v>6.0621806529834589E-4</v>
      </c>
      <c r="AH184" s="128">
        <f t="shared" ref="AH184" si="2130">D184/D188</f>
        <v>0</v>
      </c>
      <c r="AI184" s="129">
        <f t="shared" ref="AI184" si="2131">E184/E188</f>
        <v>0</v>
      </c>
      <c r="AJ184" s="126">
        <f t="shared" ref="AJ184" si="2132">F184/F188</f>
        <v>0</v>
      </c>
      <c r="AK184" s="127">
        <f t="shared" ref="AK184" si="2133">G184/G188</f>
        <v>0</v>
      </c>
      <c r="AL184" s="128">
        <f t="shared" ref="AL184" si="2134">H184/H188</f>
        <v>0</v>
      </c>
      <c r="AM184" s="129">
        <f t="shared" ref="AM184" si="2135">I184/I188</f>
        <v>0</v>
      </c>
      <c r="AN184" s="126">
        <f t="shared" ref="AN184" si="2136">J184/J188</f>
        <v>0</v>
      </c>
      <c r="AO184" s="127">
        <f t="shared" ref="AO184" si="2137">K184/K188</f>
        <v>0</v>
      </c>
      <c r="AP184" s="128">
        <f t="shared" ref="AP184" si="2138">L184/L188</f>
        <v>0</v>
      </c>
      <c r="AQ184" s="126">
        <f t="shared" ref="AQ184" si="2139">M184/M188</f>
        <v>0</v>
      </c>
      <c r="AR184" s="130">
        <f t="shared" ref="AR184" si="2140">N184/N188</f>
        <v>0</v>
      </c>
      <c r="AS184" s="131">
        <f t="shared" ref="AS184" si="2141">O184/O188</f>
        <v>0</v>
      </c>
      <c r="AT184" s="126">
        <f t="shared" ref="AT184" si="2142">P184/P188</f>
        <v>0</v>
      </c>
      <c r="AU184" s="127">
        <f t="shared" ref="AU184" si="2143">Q184/Q188</f>
        <v>0</v>
      </c>
      <c r="AV184" s="128">
        <f t="shared" ref="AV184" si="2144">R184/R188</f>
        <v>0</v>
      </c>
      <c r="AW184" s="129">
        <f t="shared" ref="AW184" si="2145">S184/S188</f>
        <v>0</v>
      </c>
      <c r="AX184" s="126">
        <f t="shared" ref="AX184" si="2146">T184/T188</f>
        <v>0</v>
      </c>
      <c r="AY184" s="127">
        <f t="shared" ref="AY184" si="2147">U184/U188</f>
        <v>0</v>
      </c>
      <c r="AZ184" s="128">
        <f t="shared" ref="AZ184" si="2148">V184/V188</f>
        <v>0</v>
      </c>
      <c r="BA184" s="129">
        <f t="shared" ref="BA184" si="2149">W184/W188</f>
        <v>0</v>
      </c>
      <c r="BB184" s="126">
        <f t="shared" ref="BB184" si="2150">X184/X188</f>
        <v>0</v>
      </c>
      <c r="BC184" s="127">
        <f t="shared" ref="BC184" si="2151">Y184/Y188</f>
        <v>0</v>
      </c>
      <c r="BD184" s="128">
        <f t="shared" ref="BD184" si="2152">Z184/Z188</f>
        <v>0</v>
      </c>
      <c r="BE184" s="126">
        <f t="shared" ref="BE184" si="2153">AA184/AA188</f>
        <v>0</v>
      </c>
      <c r="BF184" s="132">
        <f t="shared" ref="BF184" si="2154">AB184/AB188</f>
        <v>3.1530324289385316E-6</v>
      </c>
      <c r="BG184" s="133">
        <f t="shared" ref="BG184" si="2155">AC184/AC188</f>
        <v>6.6331639244324696E-5</v>
      </c>
    </row>
    <row r="185" spans="1:59">
      <c r="A185" s="134" t="s">
        <v>39</v>
      </c>
      <c r="B185" s="58">
        <v>0</v>
      </c>
      <c r="C185" s="59">
        <v>0</v>
      </c>
      <c r="D185" s="136">
        <v>0</v>
      </c>
      <c r="E185" s="137">
        <v>0</v>
      </c>
      <c r="F185" s="135">
        <v>0</v>
      </c>
      <c r="G185" s="138">
        <v>0</v>
      </c>
      <c r="H185" s="136">
        <v>0</v>
      </c>
      <c r="I185" s="137">
        <v>0</v>
      </c>
      <c r="J185" s="135">
        <v>0</v>
      </c>
      <c r="K185" s="138">
        <v>0</v>
      </c>
      <c r="L185" s="136">
        <v>0</v>
      </c>
      <c r="M185" s="135">
        <v>0</v>
      </c>
      <c r="N185" s="139">
        <v>0</v>
      </c>
      <c r="O185" s="140">
        <v>0</v>
      </c>
      <c r="P185" s="135">
        <v>0</v>
      </c>
      <c r="Q185" s="138">
        <v>0</v>
      </c>
      <c r="R185" s="136">
        <v>0</v>
      </c>
      <c r="S185" s="137">
        <v>0</v>
      </c>
      <c r="T185" s="135">
        <v>0</v>
      </c>
      <c r="U185" s="138">
        <v>0</v>
      </c>
      <c r="V185" s="136">
        <v>0</v>
      </c>
      <c r="W185" s="137">
        <v>0</v>
      </c>
      <c r="X185" s="135">
        <v>0</v>
      </c>
      <c r="Y185" s="138">
        <v>0</v>
      </c>
      <c r="Z185" s="141">
        <v>0</v>
      </c>
      <c r="AA185" s="142">
        <v>0</v>
      </c>
      <c r="AB185" s="169"/>
      <c r="AC185" s="170"/>
      <c r="AE185" s="134" t="s">
        <v>39</v>
      </c>
      <c r="AF185" s="126">
        <f>B185/B188</f>
        <v>0</v>
      </c>
      <c r="AG185" s="127">
        <f t="shared" ref="AG185" si="2156">C185/C188</f>
        <v>0</v>
      </c>
      <c r="AH185" s="128">
        <f t="shared" ref="AH185" si="2157">D185/D188</f>
        <v>0</v>
      </c>
      <c r="AI185" s="129">
        <f t="shared" ref="AI185" si="2158">E185/E188</f>
        <v>0</v>
      </c>
      <c r="AJ185" s="126">
        <f t="shared" ref="AJ185" si="2159">F185/F188</f>
        <v>0</v>
      </c>
      <c r="AK185" s="127">
        <f t="shared" ref="AK185" si="2160">G185/G188</f>
        <v>0</v>
      </c>
      <c r="AL185" s="128">
        <f t="shared" ref="AL185" si="2161">H185/H188</f>
        <v>0</v>
      </c>
      <c r="AM185" s="129">
        <f t="shared" ref="AM185" si="2162">I185/I188</f>
        <v>0</v>
      </c>
      <c r="AN185" s="126">
        <f t="shared" ref="AN185" si="2163">J185/J188</f>
        <v>0</v>
      </c>
      <c r="AO185" s="127">
        <f t="shared" ref="AO185" si="2164">K185/K188</f>
        <v>0</v>
      </c>
      <c r="AP185" s="128">
        <f t="shared" ref="AP185" si="2165">L185/L188</f>
        <v>0</v>
      </c>
      <c r="AQ185" s="126">
        <f t="shared" ref="AQ185" si="2166">M185/M188</f>
        <v>0</v>
      </c>
      <c r="AR185" s="130">
        <f t="shared" ref="AR185" si="2167">N185/N188</f>
        <v>0</v>
      </c>
      <c r="AS185" s="131">
        <f t="shared" ref="AS185" si="2168">O185/O188</f>
        <v>0</v>
      </c>
      <c r="AT185" s="126">
        <f t="shared" ref="AT185" si="2169">P185/P188</f>
        <v>0</v>
      </c>
      <c r="AU185" s="127">
        <f t="shared" ref="AU185" si="2170">Q185/Q188</f>
        <v>0</v>
      </c>
      <c r="AV185" s="128">
        <f t="shared" ref="AV185" si="2171">R185/R188</f>
        <v>0</v>
      </c>
      <c r="AW185" s="129">
        <f t="shared" ref="AW185" si="2172">S185/S188</f>
        <v>0</v>
      </c>
      <c r="AX185" s="126">
        <f t="shared" ref="AX185" si="2173">T185/T188</f>
        <v>0</v>
      </c>
      <c r="AY185" s="127">
        <f t="shared" ref="AY185" si="2174">U185/U188</f>
        <v>0</v>
      </c>
      <c r="AZ185" s="128">
        <f t="shared" ref="AZ185" si="2175">V185/V188</f>
        <v>0</v>
      </c>
      <c r="BA185" s="129">
        <f t="shared" ref="BA185" si="2176">W185/W188</f>
        <v>0</v>
      </c>
      <c r="BB185" s="126">
        <f t="shared" ref="BB185" si="2177">X185/X188</f>
        <v>0</v>
      </c>
      <c r="BC185" s="127">
        <f t="shared" ref="BC185" si="2178">Y185/Y188</f>
        <v>0</v>
      </c>
      <c r="BD185" s="128">
        <f t="shared" ref="BD185" si="2179">Z185/Z188</f>
        <v>0</v>
      </c>
      <c r="BE185" s="126">
        <f t="shared" ref="BE185" si="2180">AA185/AA188</f>
        <v>0</v>
      </c>
      <c r="BF185" s="132">
        <f t="shared" ref="BF185" si="2181">AB185/AB188</f>
        <v>0</v>
      </c>
      <c r="BG185" s="133">
        <f t="shared" ref="BG185" si="2182">AC185/AC188</f>
        <v>0</v>
      </c>
    </row>
    <row r="186" spans="1:59">
      <c r="A186" s="143" t="s">
        <v>40</v>
      </c>
      <c r="B186" s="56"/>
      <c r="C186" s="57"/>
      <c r="D186" s="149"/>
      <c r="E186" s="146"/>
      <c r="F186" s="147"/>
      <c r="G186" s="148"/>
      <c r="H186" s="149"/>
      <c r="I186" s="146"/>
      <c r="J186" s="147"/>
      <c r="K186" s="148"/>
      <c r="L186" s="149"/>
      <c r="M186" s="147"/>
      <c r="N186" s="151"/>
      <c r="O186" s="150"/>
      <c r="P186" s="147"/>
      <c r="Q186" s="148"/>
      <c r="R186" s="149"/>
      <c r="S186" s="146"/>
      <c r="T186" s="147"/>
      <c r="U186" s="148"/>
      <c r="V186" s="149"/>
      <c r="W186" s="146"/>
      <c r="X186" s="147"/>
      <c r="Y186" s="148"/>
      <c r="Z186" s="145"/>
      <c r="AA186" s="144"/>
      <c r="AB186" s="169"/>
      <c r="AC186" s="170"/>
      <c r="AE186" s="143" t="s">
        <v>40</v>
      </c>
      <c r="AF186" s="126">
        <f>B186/B188</f>
        <v>0</v>
      </c>
      <c r="AG186" s="127">
        <f t="shared" ref="AG186" si="2183">C186/C188</f>
        <v>0</v>
      </c>
      <c r="AH186" s="128">
        <f t="shared" ref="AH186" si="2184">D186/D188</f>
        <v>0</v>
      </c>
      <c r="AI186" s="129">
        <f t="shared" ref="AI186" si="2185">E186/E188</f>
        <v>0</v>
      </c>
      <c r="AJ186" s="126">
        <f t="shared" ref="AJ186" si="2186">F186/F188</f>
        <v>0</v>
      </c>
      <c r="AK186" s="127">
        <f t="shared" ref="AK186" si="2187">G186/G188</f>
        <v>0</v>
      </c>
      <c r="AL186" s="128">
        <f t="shared" ref="AL186" si="2188">H186/H188</f>
        <v>0</v>
      </c>
      <c r="AM186" s="129">
        <f t="shared" ref="AM186" si="2189">I186/I188</f>
        <v>0</v>
      </c>
      <c r="AN186" s="126">
        <f t="shared" ref="AN186" si="2190">J186/J188</f>
        <v>0</v>
      </c>
      <c r="AO186" s="127">
        <f t="shared" ref="AO186" si="2191">K186/K188</f>
        <v>0</v>
      </c>
      <c r="AP186" s="128">
        <f t="shared" ref="AP186" si="2192">L186/L188</f>
        <v>0</v>
      </c>
      <c r="AQ186" s="126">
        <f t="shared" ref="AQ186" si="2193">M186/M188</f>
        <v>0</v>
      </c>
      <c r="AR186" s="130">
        <f t="shared" ref="AR186" si="2194">N186/N188</f>
        <v>0</v>
      </c>
      <c r="AS186" s="131">
        <f t="shared" ref="AS186" si="2195">O186/O188</f>
        <v>0</v>
      </c>
      <c r="AT186" s="126">
        <f t="shared" ref="AT186" si="2196">P186/P188</f>
        <v>0</v>
      </c>
      <c r="AU186" s="127">
        <f t="shared" ref="AU186" si="2197">Q186/Q188</f>
        <v>0</v>
      </c>
      <c r="AV186" s="128">
        <f t="shared" ref="AV186" si="2198">R186/R188</f>
        <v>0</v>
      </c>
      <c r="AW186" s="129">
        <f t="shared" ref="AW186" si="2199">S186/S188</f>
        <v>0</v>
      </c>
      <c r="AX186" s="126">
        <f t="shared" ref="AX186" si="2200">T186/T188</f>
        <v>0</v>
      </c>
      <c r="AY186" s="127">
        <f t="shared" ref="AY186" si="2201">U186/U188</f>
        <v>0</v>
      </c>
      <c r="AZ186" s="128">
        <f t="shared" ref="AZ186" si="2202">V186/V188</f>
        <v>0</v>
      </c>
      <c r="BA186" s="129">
        <f t="shared" ref="BA186" si="2203">W186/W188</f>
        <v>0</v>
      </c>
      <c r="BB186" s="126">
        <f t="shared" ref="BB186" si="2204">X186/X188</f>
        <v>0</v>
      </c>
      <c r="BC186" s="127">
        <f t="shared" ref="BC186" si="2205">Y186/Y188</f>
        <v>0</v>
      </c>
      <c r="BD186" s="128">
        <f t="shared" ref="BD186" si="2206">Z186/Z188</f>
        <v>0</v>
      </c>
      <c r="BE186" s="126">
        <f t="shared" ref="BE186" si="2207">AA186/AA188</f>
        <v>0</v>
      </c>
      <c r="BF186" s="132">
        <f t="shared" ref="BF186" si="2208">AB186/AB188</f>
        <v>0</v>
      </c>
      <c r="BG186" s="133">
        <f t="shared" ref="BG186" si="2209">AC186/AC188</f>
        <v>0</v>
      </c>
    </row>
    <row r="187" spans="1:59" ht="14.1" thickBot="1">
      <c r="A187" s="134" t="s">
        <v>41</v>
      </c>
      <c r="B187" s="58"/>
      <c r="C187" s="59"/>
      <c r="D187" s="136"/>
      <c r="E187" s="137"/>
      <c r="F187" s="135"/>
      <c r="G187" s="138"/>
      <c r="H187" s="136"/>
      <c r="I187" s="137"/>
      <c r="J187" s="135"/>
      <c r="K187" s="138"/>
      <c r="L187" s="136"/>
      <c r="M187" s="135"/>
      <c r="N187" s="139"/>
      <c r="O187" s="140"/>
      <c r="P187" s="135"/>
      <c r="Q187" s="138"/>
      <c r="R187" s="136"/>
      <c r="S187" s="137"/>
      <c r="T187" s="135"/>
      <c r="U187" s="138"/>
      <c r="V187" s="136"/>
      <c r="W187" s="137"/>
      <c r="X187" s="135"/>
      <c r="Y187" s="138"/>
      <c r="Z187" s="141"/>
      <c r="AA187" s="142"/>
      <c r="AB187" s="169"/>
      <c r="AC187" s="170"/>
      <c r="AE187" s="134" t="s">
        <v>41</v>
      </c>
      <c r="AF187" s="126">
        <f>B187/B188</f>
        <v>0</v>
      </c>
      <c r="AG187" s="127">
        <f t="shared" ref="AG187" si="2210">C187/C188</f>
        <v>0</v>
      </c>
      <c r="AH187" s="128">
        <f t="shared" ref="AH187" si="2211">D187/D188</f>
        <v>0</v>
      </c>
      <c r="AI187" s="129">
        <f t="shared" ref="AI187" si="2212">E187/E188</f>
        <v>0</v>
      </c>
      <c r="AJ187" s="126">
        <f t="shared" ref="AJ187" si="2213">F187/F188</f>
        <v>0</v>
      </c>
      <c r="AK187" s="127">
        <f t="shared" ref="AK187" si="2214">G187/G188</f>
        <v>0</v>
      </c>
      <c r="AL187" s="128">
        <f t="shared" ref="AL187" si="2215">H187/H188</f>
        <v>0</v>
      </c>
      <c r="AM187" s="129">
        <f t="shared" ref="AM187" si="2216">I187/I188</f>
        <v>0</v>
      </c>
      <c r="AN187" s="126">
        <f t="shared" ref="AN187" si="2217">J187/J188</f>
        <v>0</v>
      </c>
      <c r="AO187" s="127">
        <f t="shared" ref="AO187" si="2218">K187/K188</f>
        <v>0</v>
      </c>
      <c r="AP187" s="128">
        <f t="shared" ref="AP187" si="2219">L187/L188</f>
        <v>0</v>
      </c>
      <c r="AQ187" s="126">
        <f t="shared" ref="AQ187" si="2220">M187/M188</f>
        <v>0</v>
      </c>
      <c r="AR187" s="130">
        <f t="shared" ref="AR187" si="2221">N187/N188</f>
        <v>0</v>
      </c>
      <c r="AS187" s="131">
        <f t="shared" ref="AS187" si="2222">O187/O188</f>
        <v>0</v>
      </c>
      <c r="AT187" s="126">
        <f t="shared" ref="AT187" si="2223">P187/P188</f>
        <v>0</v>
      </c>
      <c r="AU187" s="127">
        <f t="shared" ref="AU187" si="2224">Q187/Q188</f>
        <v>0</v>
      </c>
      <c r="AV187" s="128">
        <f t="shared" ref="AV187" si="2225">R187/R188</f>
        <v>0</v>
      </c>
      <c r="AW187" s="129">
        <f t="shared" ref="AW187" si="2226">S187/S188</f>
        <v>0</v>
      </c>
      <c r="AX187" s="126">
        <f t="shared" ref="AX187" si="2227">T187/T188</f>
        <v>0</v>
      </c>
      <c r="AY187" s="127">
        <f t="shared" ref="AY187" si="2228">U187/U188</f>
        <v>0</v>
      </c>
      <c r="AZ187" s="128">
        <f t="shared" ref="AZ187" si="2229">V187/V188</f>
        <v>0</v>
      </c>
      <c r="BA187" s="129">
        <f t="shared" ref="BA187" si="2230">W187/W188</f>
        <v>0</v>
      </c>
      <c r="BB187" s="126">
        <f t="shared" ref="BB187" si="2231">X187/X188</f>
        <v>0</v>
      </c>
      <c r="BC187" s="127">
        <f t="shared" ref="BC187" si="2232">Y187/Y188</f>
        <v>0</v>
      </c>
      <c r="BD187" s="128">
        <f t="shared" ref="BD187" si="2233">Z187/Z188</f>
        <v>0</v>
      </c>
      <c r="BE187" s="126">
        <f t="shared" ref="BE187" si="2234">AA187/AA188</f>
        <v>0</v>
      </c>
      <c r="BF187" s="132">
        <f t="shared" ref="BF187" si="2235">AB187/AB188</f>
        <v>0</v>
      </c>
      <c r="BG187" s="133">
        <f t="shared" ref="BG187" si="2236">AC187/AC188</f>
        <v>0</v>
      </c>
    </row>
    <row r="188" spans="1:59" ht="15" thickTop="1" thickBot="1">
      <c r="A188" s="241" t="s">
        <v>42</v>
      </c>
      <c r="B188" s="18">
        <f t="shared" ref="B188" si="2237">SUM(B165:B187)</f>
        <v>55986</v>
      </c>
      <c r="C188" s="19">
        <f t="shared" ref="C188" si="2238">SUM(C165:C187)</f>
        <v>34641</v>
      </c>
      <c r="D188" s="18">
        <f t="shared" ref="D188" si="2239">SUM(D165:D187)</f>
        <v>23054</v>
      </c>
      <c r="E188" s="19">
        <f t="shared" ref="E188" si="2240">SUM(E165:E187)</f>
        <v>19874</v>
      </c>
      <c r="F188" s="18">
        <f t="shared" ref="F188" si="2241">SUM(F165:F187)</f>
        <v>16241</v>
      </c>
      <c r="G188" s="19">
        <f t="shared" ref="G188" si="2242">SUM(G165:G187)</f>
        <v>8115</v>
      </c>
      <c r="H188" s="18">
        <f t="shared" ref="H188" si="2243">SUM(H165:H187)</f>
        <v>28114</v>
      </c>
      <c r="I188" s="19">
        <f t="shared" ref="I188" si="2244">SUM(I165:I187)</f>
        <v>40305</v>
      </c>
      <c r="J188" s="18">
        <f t="shared" ref="J188" si="2245">SUM(J165:J187)</f>
        <v>7109</v>
      </c>
      <c r="K188" s="19">
        <f t="shared" ref="K188" si="2246">SUM(K165:K187)</f>
        <v>8183</v>
      </c>
      <c r="L188" s="18">
        <f t="shared" ref="L188" si="2247">SUM(L165:L187)</f>
        <v>12108</v>
      </c>
      <c r="M188" s="19">
        <f t="shared" ref="M188" si="2248">SUM(M165:M187)</f>
        <v>23198</v>
      </c>
      <c r="N188" s="18">
        <f t="shared" ref="N188" si="2249">SUM(N165:N187)</f>
        <v>25569</v>
      </c>
      <c r="O188" s="19">
        <f t="shared" ref="O188" si="2250">SUM(O165:O187)</f>
        <v>35645</v>
      </c>
      <c r="P188" s="18">
        <f t="shared" ref="P188" si="2251">SUM(P165:P187)</f>
        <v>16982</v>
      </c>
      <c r="Q188" s="19">
        <f t="shared" ref="Q188" si="2252">SUM(Q165:Q187)</f>
        <v>20997</v>
      </c>
      <c r="R188" s="18">
        <f t="shared" ref="R188" si="2253">SUM(R165:R187)</f>
        <v>20202</v>
      </c>
      <c r="S188" s="19">
        <f t="shared" ref="S188" si="2254">SUM(S165:S187)</f>
        <v>23275</v>
      </c>
      <c r="T188" s="18">
        <f t="shared" ref="T188" si="2255">SUM(T165:T187)</f>
        <v>8905</v>
      </c>
      <c r="U188" s="19">
        <f t="shared" ref="U188" si="2256">SUM(U165:U187)</f>
        <v>11546</v>
      </c>
      <c r="V188" s="18">
        <f t="shared" ref="V188" si="2257">SUM(V165:V187)</f>
        <v>24845</v>
      </c>
      <c r="W188" s="19">
        <f t="shared" ref="W188" si="2258">SUM(W165:W187)</f>
        <v>28523</v>
      </c>
      <c r="X188" s="18">
        <f t="shared" ref="X188" si="2259">SUM(X165:X187)</f>
        <v>23674</v>
      </c>
      <c r="Y188" s="19">
        <f t="shared" ref="Y188" si="2260">SUM(Y165:Y187)</f>
        <v>15543</v>
      </c>
      <c r="Z188" s="18">
        <f t="shared" ref="Z188" si="2261">SUM(Z165:Z187)</f>
        <v>54366</v>
      </c>
      <c r="AA188" s="19">
        <f t="shared" ref="AA188" si="2262">SUM(AA165:AA187)</f>
        <v>46746</v>
      </c>
      <c r="AB188" s="171">
        <f t="shared" ref="AB188:AC188" si="2263">SUM(AB164:AB187)</f>
        <v>317155</v>
      </c>
      <c r="AC188" s="172">
        <f t="shared" si="2263"/>
        <v>316591</v>
      </c>
      <c r="AE188" s="241" t="s">
        <v>42</v>
      </c>
      <c r="AF188" s="152">
        <f>SUM(AF164:AF187)</f>
        <v>1</v>
      </c>
      <c r="AG188" s="153">
        <f t="shared" ref="AG188:BG188" si="2264">SUM(AG164:AG187)</f>
        <v>1</v>
      </c>
      <c r="AH188" s="152">
        <f t="shared" si="2264"/>
        <v>1.0000000000000002</v>
      </c>
      <c r="AI188" s="153">
        <f t="shared" si="2264"/>
        <v>1.0000000000000002</v>
      </c>
      <c r="AJ188" s="152">
        <f t="shared" si="2264"/>
        <v>1.0000000000000002</v>
      </c>
      <c r="AK188" s="153">
        <f t="shared" si="2264"/>
        <v>1</v>
      </c>
      <c r="AL188" s="152">
        <f t="shared" si="2264"/>
        <v>1</v>
      </c>
      <c r="AM188" s="153">
        <f t="shared" si="2264"/>
        <v>0.99999999999999989</v>
      </c>
      <c r="AN188" s="152">
        <f t="shared" si="2264"/>
        <v>0.99999999999999989</v>
      </c>
      <c r="AO188" s="153">
        <f t="shared" si="2264"/>
        <v>1.0000000000000002</v>
      </c>
      <c r="AP188" s="152">
        <f t="shared" si="2264"/>
        <v>1.0000000000000002</v>
      </c>
      <c r="AQ188" s="153">
        <f t="shared" si="2264"/>
        <v>0.99999999999999989</v>
      </c>
      <c r="AR188" s="152">
        <f t="shared" si="2264"/>
        <v>1</v>
      </c>
      <c r="AS188" s="153">
        <f t="shared" si="2264"/>
        <v>0.99999999999999989</v>
      </c>
      <c r="AT188" s="152">
        <f t="shared" si="2264"/>
        <v>1</v>
      </c>
      <c r="AU188" s="153">
        <f t="shared" si="2264"/>
        <v>0.99999999999999989</v>
      </c>
      <c r="AV188" s="152">
        <f t="shared" si="2264"/>
        <v>0.99999999999999989</v>
      </c>
      <c r="AW188" s="153">
        <f t="shared" si="2264"/>
        <v>1</v>
      </c>
      <c r="AX188" s="152">
        <f t="shared" si="2264"/>
        <v>1</v>
      </c>
      <c r="AY188" s="153">
        <f t="shared" si="2264"/>
        <v>1</v>
      </c>
      <c r="AZ188" s="152">
        <f t="shared" si="2264"/>
        <v>1.0000000000000002</v>
      </c>
      <c r="BA188" s="153">
        <f t="shared" si="2264"/>
        <v>1</v>
      </c>
      <c r="BB188" s="152">
        <f t="shared" si="2264"/>
        <v>0.99999999999999978</v>
      </c>
      <c r="BC188" s="153">
        <f t="shared" si="2264"/>
        <v>1</v>
      </c>
      <c r="BD188" s="152">
        <f t="shared" si="2264"/>
        <v>0.99999999999999989</v>
      </c>
      <c r="BE188" s="153">
        <f t="shared" si="2264"/>
        <v>1.0000000000000002</v>
      </c>
      <c r="BF188" s="152">
        <f t="shared" si="2264"/>
        <v>1.0000000000000002</v>
      </c>
      <c r="BG188" s="153">
        <f t="shared" si="2264"/>
        <v>1</v>
      </c>
    </row>
    <row r="189" spans="1:59" ht="14.1" thickTop="1">
      <c r="A189" s="184"/>
    </row>
    <row r="191" spans="1:59">
      <c r="A191" s="252">
        <f>+A160+1</f>
        <v>43684</v>
      </c>
      <c r="B191" s="252"/>
      <c r="C191" s="252"/>
      <c r="D191" s="252"/>
      <c r="AE191" s="249">
        <f>+AE160+1</f>
        <v>43684</v>
      </c>
      <c r="AF191" s="249"/>
      <c r="AG191" s="249"/>
      <c r="AH191" s="249"/>
    </row>
    <row r="192" spans="1:59" ht="14.1" thickBot="1"/>
    <row r="193" spans="1:59" ht="15" thickTop="1" thickBot="1">
      <c r="A193" s="247" t="s">
        <v>1</v>
      </c>
      <c r="B193" s="243" t="s">
        <v>2</v>
      </c>
      <c r="C193" s="244"/>
      <c r="D193" s="243" t="s">
        <v>3</v>
      </c>
      <c r="E193" s="244"/>
      <c r="F193" s="243" t="s">
        <v>4</v>
      </c>
      <c r="G193" s="244"/>
      <c r="H193" s="243" t="s">
        <v>5</v>
      </c>
      <c r="I193" s="244"/>
      <c r="J193" s="243" t="s">
        <v>6</v>
      </c>
      <c r="K193" s="244"/>
      <c r="L193" s="243" t="s">
        <v>7</v>
      </c>
      <c r="M193" s="244"/>
      <c r="N193" s="243" t="s">
        <v>8</v>
      </c>
      <c r="O193" s="244"/>
      <c r="P193" s="243" t="s">
        <v>9</v>
      </c>
      <c r="Q193" s="244"/>
      <c r="R193" s="243" t="s">
        <v>10</v>
      </c>
      <c r="S193" s="244"/>
      <c r="T193" s="243" t="s">
        <v>11</v>
      </c>
      <c r="U193" s="244"/>
      <c r="V193" s="243" t="s">
        <v>12</v>
      </c>
      <c r="W193" s="244"/>
      <c r="X193" s="243" t="s">
        <v>13</v>
      </c>
      <c r="Y193" s="244"/>
      <c r="Z193" s="245" t="s">
        <v>14</v>
      </c>
      <c r="AA193" s="246"/>
      <c r="AB193" s="250" t="s">
        <v>15</v>
      </c>
      <c r="AC193" s="251"/>
      <c r="AE193" s="247" t="s">
        <v>1</v>
      </c>
      <c r="AF193" s="243" t="s">
        <v>2</v>
      </c>
      <c r="AG193" s="244"/>
      <c r="AH193" s="243" t="s">
        <v>3</v>
      </c>
      <c r="AI193" s="244"/>
      <c r="AJ193" s="243" t="s">
        <v>4</v>
      </c>
      <c r="AK193" s="244"/>
      <c r="AL193" s="243" t="s">
        <v>5</v>
      </c>
      <c r="AM193" s="244"/>
      <c r="AN193" s="243" t="s">
        <v>6</v>
      </c>
      <c r="AO193" s="244"/>
      <c r="AP193" s="243" t="s">
        <v>7</v>
      </c>
      <c r="AQ193" s="244"/>
      <c r="AR193" s="243" t="s">
        <v>8</v>
      </c>
      <c r="AS193" s="244"/>
      <c r="AT193" s="243" t="s">
        <v>9</v>
      </c>
      <c r="AU193" s="244"/>
      <c r="AV193" s="243" t="s">
        <v>10</v>
      </c>
      <c r="AW193" s="244"/>
      <c r="AX193" s="243" t="s">
        <v>11</v>
      </c>
      <c r="AY193" s="244"/>
      <c r="AZ193" s="243" t="s">
        <v>12</v>
      </c>
      <c r="BA193" s="244"/>
      <c r="BB193" s="243" t="s">
        <v>13</v>
      </c>
      <c r="BC193" s="244"/>
      <c r="BD193" s="245" t="s">
        <v>14</v>
      </c>
      <c r="BE193" s="246"/>
      <c r="BF193" s="243" t="s">
        <v>15</v>
      </c>
      <c r="BG193" s="244"/>
    </row>
    <row r="194" spans="1:59" ht="15" thickTop="1" thickBot="1">
      <c r="A194" s="248"/>
      <c r="B194" s="113" t="s">
        <v>16</v>
      </c>
      <c r="C194" s="114" t="s">
        <v>17</v>
      </c>
      <c r="D194" s="115" t="s">
        <v>16</v>
      </c>
      <c r="E194" s="116" t="s">
        <v>17</v>
      </c>
      <c r="F194" s="113" t="s">
        <v>16</v>
      </c>
      <c r="G194" s="114" t="s">
        <v>17</v>
      </c>
      <c r="H194" s="115" t="s">
        <v>16</v>
      </c>
      <c r="I194" s="116" t="s">
        <v>17</v>
      </c>
      <c r="J194" s="113" t="s">
        <v>16</v>
      </c>
      <c r="K194" s="114" t="s">
        <v>17</v>
      </c>
      <c r="L194" s="115" t="s">
        <v>16</v>
      </c>
      <c r="M194" s="113" t="s">
        <v>17</v>
      </c>
      <c r="N194" s="117" t="s">
        <v>16</v>
      </c>
      <c r="O194" s="118" t="s">
        <v>17</v>
      </c>
      <c r="P194" s="113" t="s">
        <v>16</v>
      </c>
      <c r="Q194" s="114" t="s">
        <v>17</v>
      </c>
      <c r="R194" s="115" t="s">
        <v>16</v>
      </c>
      <c r="S194" s="116" t="s">
        <v>17</v>
      </c>
      <c r="T194" s="113" t="s">
        <v>16</v>
      </c>
      <c r="U194" s="114" t="s">
        <v>17</v>
      </c>
      <c r="V194" s="115" t="s">
        <v>16</v>
      </c>
      <c r="W194" s="116" t="s">
        <v>17</v>
      </c>
      <c r="X194" s="113" t="s">
        <v>16</v>
      </c>
      <c r="Y194" s="114" t="s">
        <v>17</v>
      </c>
      <c r="Z194" s="26" t="s">
        <v>16</v>
      </c>
      <c r="AA194" s="119" t="s">
        <v>17</v>
      </c>
      <c r="AB194" s="173" t="s">
        <v>16</v>
      </c>
      <c r="AC194" s="174" t="s">
        <v>17</v>
      </c>
      <c r="AE194" s="248"/>
      <c r="AF194" s="113" t="s">
        <v>16</v>
      </c>
      <c r="AG194" s="114" t="s">
        <v>17</v>
      </c>
      <c r="AH194" s="115" t="s">
        <v>16</v>
      </c>
      <c r="AI194" s="116" t="s">
        <v>17</v>
      </c>
      <c r="AJ194" s="113" t="s">
        <v>16</v>
      </c>
      <c r="AK194" s="114" t="s">
        <v>17</v>
      </c>
      <c r="AL194" s="115" t="s">
        <v>16</v>
      </c>
      <c r="AM194" s="116" t="s">
        <v>17</v>
      </c>
      <c r="AN194" s="113" t="s">
        <v>16</v>
      </c>
      <c r="AO194" s="114" t="s">
        <v>17</v>
      </c>
      <c r="AP194" s="115" t="s">
        <v>16</v>
      </c>
      <c r="AQ194" s="113" t="s">
        <v>17</v>
      </c>
      <c r="AR194" s="117" t="s">
        <v>16</v>
      </c>
      <c r="AS194" s="118" t="s">
        <v>17</v>
      </c>
      <c r="AT194" s="113" t="s">
        <v>16</v>
      </c>
      <c r="AU194" s="114" t="s">
        <v>17</v>
      </c>
      <c r="AV194" s="115" t="s">
        <v>16</v>
      </c>
      <c r="AW194" s="116" t="s">
        <v>17</v>
      </c>
      <c r="AX194" s="113" t="s">
        <v>16</v>
      </c>
      <c r="AY194" s="114" t="s">
        <v>17</v>
      </c>
      <c r="AZ194" s="115" t="s">
        <v>16</v>
      </c>
      <c r="BA194" s="116" t="s">
        <v>17</v>
      </c>
      <c r="BB194" s="113" t="s">
        <v>16</v>
      </c>
      <c r="BC194" s="114" t="s">
        <v>17</v>
      </c>
      <c r="BD194" s="26" t="s">
        <v>16</v>
      </c>
      <c r="BE194" s="119" t="s">
        <v>17</v>
      </c>
      <c r="BF194" s="117" t="s">
        <v>16</v>
      </c>
      <c r="BG194" s="118" t="s">
        <v>17</v>
      </c>
    </row>
    <row r="195" spans="1:59" ht="14.1" thickTop="1">
      <c r="A195" s="122" t="s">
        <v>18</v>
      </c>
      <c r="B195" s="123"/>
      <c r="C195" s="183"/>
      <c r="D195" s="124"/>
      <c r="E195" s="177"/>
      <c r="F195" s="123"/>
      <c r="G195" s="125"/>
      <c r="H195" s="124"/>
      <c r="I195" s="177"/>
      <c r="J195" s="123"/>
      <c r="K195" s="125"/>
      <c r="L195" s="124"/>
      <c r="M195" s="123"/>
      <c r="N195" s="176"/>
      <c r="O195" s="178"/>
      <c r="P195" s="123"/>
      <c r="Q195" s="125"/>
      <c r="R195" s="124"/>
      <c r="S195" s="177"/>
      <c r="T195" s="123"/>
      <c r="U195" s="125"/>
      <c r="V195" s="124"/>
      <c r="W195" s="177"/>
      <c r="X195" s="123"/>
      <c r="Y195" s="125"/>
      <c r="Z195" s="181"/>
      <c r="AA195" s="182"/>
      <c r="AB195" s="167">
        <f>B195+D195+F195+H195+J195+L195+N195+P195+R195+T195+V195+X195+Z195</f>
        <v>0</v>
      </c>
      <c r="AC195" s="168">
        <f>C195+E195+G195+I195+K195+M195+O195+Q195+S195+U195+W195+Y195+AA195</f>
        <v>0</v>
      </c>
      <c r="AE195" s="122" t="s">
        <v>18</v>
      </c>
      <c r="AF195" s="126">
        <f>B195/B219</f>
        <v>0</v>
      </c>
      <c r="AG195" s="127">
        <f t="shared" ref="AG195" si="2265">C195/C219</f>
        <v>0</v>
      </c>
      <c r="AH195" s="128">
        <f t="shared" ref="AH195" si="2266">D195/D219</f>
        <v>0</v>
      </c>
      <c r="AI195" s="129">
        <f t="shared" ref="AI195" si="2267">E195/E219</f>
        <v>0</v>
      </c>
      <c r="AJ195" s="126">
        <f t="shared" ref="AJ195" si="2268">F195/F219</f>
        <v>0</v>
      </c>
      <c r="AK195" s="127">
        <f t="shared" ref="AK195" si="2269">G195/G219</f>
        <v>0</v>
      </c>
      <c r="AL195" s="128">
        <f t="shared" ref="AL195" si="2270">H195/H219</f>
        <v>0</v>
      </c>
      <c r="AM195" s="129">
        <f t="shared" ref="AM195" si="2271">I195/I219</f>
        <v>0</v>
      </c>
      <c r="AN195" s="126">
        <f t="shared" ref="AN195" si="2272">J195/J219</f>
        <v>0</v>
      </c>
      <c r="AO195" s="127">
        <f t="shared" ref="AO195" si="2273">K195/K219</f>
        <v>0</v>
      </c>
      <c r="AP195" s="128">
        <f t="shared" ref="AP195" si="2274">L195/L219</f>
        <v>0</v>
      </c>
      <c r="AQ195" s="126">
        <f t="shared" ref="AQ195" si="2275">M195/M219</f>
        <v>0</v>
      </c>
      <c r="AR195" s="130">
        <f t="shared" ref="AR195" si="2276">N195/N219</f>
        <v>0</v>
      </c>
      <c r="AS195" s="131">
        <f t="shared" ref="AS195" si="2277">O195/O219</f>
        <v>0</v>
      </c>
      <c r="AT195" s="126">
        <f t="shared" ref="AT195" si="2278">P195/P219</f>
        <v>0</v>
      </c>
      <c r="AU195" s="127">
        <f t="shared" ref="AU195" si="2279">Q195/Q219</f>
        <v>0</v>
      </c>
      <c r="AV195" s="128">
        <f t="shared" ref="AV195" si="2280">R195/R219</f>
        <v>0</v>
      </c>
      <c r="AW195" s="129">
        <f t="shared" ref="AW195" si="2281">S195/S219</f>
        <v>0</v>
      </c>
      <c r="AX195" s="126">
        <f t="shared" ref="AX195" si="2282">T195/T219</f>
        <v>0</v>
      </c>
      <c r="AY195" s="127">
        <f t="shared" ref="AY195" si="2283">U195/U219</f>
        <v>0</v>
      </c>
      <c r="AZ195" s="128">
        <f t="shared" ref="AZ195" si="2284">V195/V219</f>
        <v>0</v>
      </c>
      <c r="BA195" s="129">
        <f t="shared" ref="BA195" si="2285">W195/W219</f>
        <v>0</v>
      </c>
      <c r="BB195" s="126">
        <f t="shared" ref="BB195" si="2286">X195/X219</f>
        <v>0</v>
      </c>
      <c r="BC195" s="127">
        <f t="shared" ref="BC195" si="2287">Y195/Y219</f>
        <v>0</v>
      </c>
      <c r="BD195" s="128">
        <f t="shared" ref="BD195" si="2288">Z195/Z219</f>
        <v>0</v>
      </c>
      <c r="BE195" s="126">
        <f t="shared" ref="BE195" si="2289">AA195/AA219</f>
        <v>0</v>
      </c>
      <c r="BF195" s="132">
        <f t="shared" ref="BF195" si="2290">AB195/AB219</f>
        <v>0</v>
      </c>
      <c r="BG195" s="133">
        <f t="shared" ref="BG195" si="2291">AC195/AC219</f>
        <v>0</v>
      </c>
    </row>
    <row r="196" spans="1:59">
      <c r="A196" s="134" t="s">
        <v>19</v>
      </c>
      <c r="B196" s="186">
        <v>473</v>
      </c>
      <c r="C196" s="187">
        <v>0</v>
      </c>
      <c r="D196" s="188">
        <v>156</v>
      </c>
      <c r="E196" s="189">
        <v>0</v>
      </c>
      <c r="F196" s="186">
        <v>49</v>
      </c>
      <c r="G196" s="190">
        <v>0</v>
      </c>
      <c r="H196" s="188">
        <v>235</v>
      </c>
      <c r="I196" s="189">
        <v>5</v>
      </c>
      <c r="J196" s="186">
        <v>4</v>
      </c>
      <c r="K196" s="190">
        <v>0</v>
      </c>
      <c r="L196" s="188">
        <v>4</v>
      </c>
      <c r="M196" s="186">
        <v>0</v>
      </c>
      <c r="N196" s="191">
        <v>27</v>
      </c>
      <c r="O196" s="192">
        <v>0</v>
      </c>
      <c r="P196" s="186">
        <v>12</v>
      </c>
      <c r="Q196" s="190">
        <v>0</v>
      </c>
      <c r="R196" s="188">
        <v>0</v>
      </c>
      <c r="S196" s="189">
        <v>0</v>
      </c>
      <c r="T196" s="186">
        <v>0</v>
      </c>
      <c r="U196" s="190">
        <v>0</v>
      </c>
      <c r="V196" s="188">
        <v>0</v>
      </c>
      <c r="W196" s="189">
        <v>0</v>
      </c>
      <c r="X196" s="186">
        <v>0</v>
      </c>
      <c r="Y196" s="190">
        <v>0</v>
      </c>
      <c r="Z196" s="188">
        <v>0</v>
      </c>
      <c r="AA196" s="186">
        <v>0</v>
      </c>
      <c r="AB196" s="169">
        <f t="shared" ref="AB196:AB197" si="2292">B196+D196+F196+H196+J196+L196+N196+P196+R196+T196+V196+X196+Z196</f>
        <v>960</v>
      </c>
      <c r="AC196" s="170">
        <f t="shared" ref="AC196:AC215" si="2293">C196+E196+G196+I196+K196+M196+O196+Q196+S196+U196+W196+Y196+AA196</f>
        <v>5</v>
      </c>
      <c r="AE196" s="134" t="s">
        <v>19</v>
      </c>
      <c r="AF196" s="126">
        <f>B196/B219</f>
        <v>8.1777316735822964E-3</v>
      </c>
      <c r="AG196" s="127">
        <f t="shared" ref="AG196" si="2294">C196/C219</f>
        <v>0</v>
      </c>
      <c r="AH196" s="128">
        <f t="shared" ref="AH196" si="2295">D196/D219</f>
        <v>6.0780799501285749E-3</v>
      </c>
      <c r="AI196" s="129">
        <f t="shared" ref="AI196" si="2296">E196/E219</f>
        <v>0</v>
      </c>
      <c r="AJ196" s="126">
        <f t="shared" ref="AJ196" si="2297">F196/F219</f>
        <v>2.7763612669273047E-3</v>
      </c>
      <c r="AK196" s="127">
        <f t="shared" ref="AK196" si="2298">G196/G219</f>
        <v>0</v>
      </c>
      <c r="AL196" s="128">
        <f t="shared" ref="AL196" si="2299">H196/H219</f>
        <v>8.198437063912923E-3</v>
      </c>
      <c r="AM196" s="129">
        <f t="shared" ref="AM196" si="2300">I196/I219</f>
        <v>1.1706586125354124E-4</v>
      </c>
      <c r="AN196" s="126">
        <f t="shared" ref="AN196" si="2301">J196/J219</f>
        <v>5.4222583706113592E-4</v>
      </c>
      <c r="AO196" s="127">
        <f t="shared" ref="AO196" si="2302">K196/K219</f>
        <v>0</v>
      </c>
      <c r="AP196" s="128">
        <f t="shared" ref="AP196" si="2303">L196/L219</f>
        <v>3.1409501374165687E-4</v>
      </c>
      <c r="AQ196" s="126">
        <f t="shared" ref="AQ196" si="2304">M196/M219</f>
        <v>0</v>
      </c>
      <c r="AR196" s="130">
        <f t="shared" ref="AR196" si="2305">N196/N219</f>
        <v>1.0174856798311727E-3</v>
      </c>
      <c r="AS196" s="131">
        <f t="shared" ref="AS196" si="2306">O196/O219</f>
        <v>0</v>
      </c>
      <c r="AT196" s="126">
        <f t="shared" ref="AT196" si="2307">P196/P219</f>
        <v>6.8516615279205209E-4</v>
      </c>
      <c r="AU196" s="127">
        <f t="shared" ref="AU196" si="2308">Q196/Q219</f>
        <v>0</v>
      </c>
      <c r="AV196" s="128">
        <f t="shared" ref="AV196" si="2309">R196/R219</f>
        <v>0</v>
      </c>
      <c r="AW196" s="129">
        <f t="shared" ref="AW196" si="2310">S196/S219</f>
        <v>0</v>
      </c>
      <c r="AX196" s="126">
        <f t="shared" ref="AX196" si="2311">T196/T219</f>
        <v>0</v>
      </c>
      <c r="AY196" s="127">
        <f t="shared" ref="AY196" si="2312">U196/U219</f>
        <v>0</v>
      </c>
      <c r="AZ196" s="128">
        <f t="shared" ref="AZ196" si="2313">V196/V219</f>
        <v>0</v>
      </c>
      <c r="BA196" s="129">
        <f t="shared" ref="BA196" si="2314">W196/W219</f>
        <v>0</v>
      </c>
      <c r="BB196" s="126">
        <f t="shared" ref="BB196" si="2315">X196/X219</f>
        <v>0</v>
      </c>
      <c r="BC196" s="127">
        <f t="shared" ref="BC196" si="2316">Y196/Y219</f>
        <v>0</v>
      </c>
      <c r="BD196" s="128">
        <f t="shared" ref="BD196" si="2317">Z196/Z219</f>
        <v>0</v>
      </c>
      <c r="BE196" s="126">
        <f t="shared" ref="BE196" si="2318">AA196/AA219</f>
        <v>0</v>
      </c>
      <c r="BF196" s="132">
        <f t="shared" ref="BF196" si="2319">AB196/AB219</f>
        <v>2.8832378761348993E-3</v>
      </c>
      <c r="BG196" s="133">
        <f t="shared" ref="BG196" si="2320">AC196/AC219</f>
        <v>1.5040172300213871E-5</v>
      </c>
    </row>
    <row r="197" spans="1:59">
      <c r="A197" s="143" t="s">
        <v>20</v>
      </c>
      <c r="B197" s="193">
        <v>2969</v>
      </c>
      <c r="C197" s="194">
        <v>2</v>
      </c>
      <c r="D197" s="195">
        <v>1036</v>
      </c>
      <c r="E197" s="196">
        <v>3</v>
      </c>
      <c r="F197" s="193">
        <v>306</v>
      </c>
      <c r="G197" s="197">
        <v>1</v>
      </c>
      <c r="H197" s="195">
        <v>1248</v>
      </c>
      <c r="I197" s="196">
        <v>88</v>
      </c>
      <c r="J197" s="193">
        <v>94</v>
      </c>
      <c r="K197" s="197">
        <v>45</v>
      </c>
      <c r="L197" s="195">
        <v>78</v>
      </c>
      <c r="M197" s="193">
        <v>269</v>
      </c>
      <c r="N197" s="198">
        <v>492</v>
      </c>
      <c r="O197" s="199">
        <v>491</v>
      </c>
      <c r="P197" s="193">
        <v>320</v>
      </c>
      <c r="Q197" s="197">
        <v>264</v>
      </c>
      <c r="R197" s="195">
        <v>358</v>
      </c>
      <c r="S197" s="196">
        <v>315</v>
      </c>
      <c r="T197" s="193">
        <v>64</v>
      </c>
      <c r="U197" s="197">
        <v>245</v>
      </c>
      <c r="V197" s="195">
        <v>283</v>
      </c>
      <c r="W197" s="196">
        <v>508</v>
      </c>
      <c r="X197" s="193">
        <v>390</v>
      </c>
      <c r="Y197" s="197">
        <v>396</v>
      </c>
      <c r="Z197" s="195">
        <v>1167</v>
      </c>
      <c r="AA197" s="193">
        <v>638</v>
      </c>
      <c r="AB197" s="169">
        <f t="shared" si="2292"/>
        <v>8805</v>
      </c>
      <c r="AC197" s="170">
        <f t="shared" si="2293"/>
        <v>3265</v>
      </c>
      <c r="AE197" s="143" t="s">
        <v>20</v>
      </c>
      <c r="AF197" s="126">
        <f>B197/B219</f>
        <v>5.1331258644536651E-2</v>
      </c>
      <c r="AG197" s="127">
        <f t="shared" ref="AG197" si="2321">C197/C219</f>
        <v>5.4731541787532157E-5</v>
      </c>
      <c r="AH197" s="128">
        <f t="shared" ref="AH197" si="2322">D197/D219</f>
        <v>4.0364684797007715E-2</v>
      </c>
      <c r="AI197" s="129">
        <f t="shared" ref="AI197" si="2323">E197/E219</f>
        <v>1.4654877631771775E-4</v>
      </c>
      <c r="AJ197" s="126">
        <f t="shared" ref="AJ197" si="2324">F197/F219</f>
        <v>1.7338092809790925E-2</v>
      </c>
      <c r="AK197" s="127">
        <f t="shared" ref="AK197" si="2325">G197/G219</f>
        <v>1.2214486380847684E-4</v>
      </c>
      <c r="AL197" s="128">
        <f t="shared" ref="AL197" si="2326">H197/H219</f>
        <v>4.3538933854312026E-2</v>
      </c>
      <c r="AM197" s="129">
        <f t="shared" ref="AM197" si="2327">I197/I219</f>
        <v>2.0603591580623257E-3</v>
      </c>
      <c r="AN197" s="126">
        <f t="shared" ref="AN197" si="2328">J197/J219</f>
        <v>1.2742307170936695E-2</v>
      </c>
      <c r="AO197" s="127">
        <f t="shared" ref="AO197" si="2329">K197/K219</f>
        <v>5.3712103127238004E-3</v>
      </c>
      <c r="AP197" s="128">
        <f t="shared" ref="AP197" si="2330">L197/L219</f>
        <v>6.1248527679623084E-3</v>
      </c>
      <c r="AQ197" s="126">
        <f t="shared" ref="AQ197" si="2331">M197/M219</f>
        <v>1.0907911276914968E-2</v>
      </c>
      <c r="AR197" s="130">
        <f t="shared" ref="AR197" si="2332">N197/N219</f>
        <v>1.8540850165812483E-2</v>
      </c>
      <c r="AS197" s="131">
        <f t="shared" ref="AS197" si="2333">O197/O219</f>
        <v>1.2918672876049149E-2</v>
      </c>
      <c r="AT197" s="126">
        <f t="shared" ref="AT197" si="2334">P197/P219</f>
        <v>1.8271097407788057E-2</v>
      </c>
      <c r="AU197" s="127">
        <f t="shared" ref="AU197" si="2335">Q197/Q219</f>
        <v>1.2007095101650975E-2</v>
      </c>
      <c r="AV197" s="128">
        <f t="shared" ref="AV197" si="2336">R197/R219</f>
        <v>1.7091568795951494E-2</v>
      </c>
      <c r="AW197" s="129">
        <f t="shared" ref="AW197" si="2337">S197/S219</f>
        <v>1.2951237562700436E-2</v>
      </c>
      <c r="AX197" s="126">
        <f t="shared" ref="AX197" si="2338">T197/T219</f>
        <v>7.1071626873958913E-3</v>
      </c>
      <c r="AY197" s="127">
        <f t="shared" ref="AY197" si="2339">U197/U219</f>
        <v>2.0512391158740789E-2</v>
      </c>
      <c r="AZ197" s="128">
        <f t="shared" ref="AZ197" si="2340">V197/V219</f>
        <v>1.0765368228849666E-2</v>
      </c>
      <c r="BA197" s="129">
        <f t="shared" ref="BA197" si="2341">W197/W219</f>
        <v>1.6831781584440542E-2</v>
      </c>
      <c r="BB197" s="126">
        <f t="shared" ref="BB197" si="2342">X197/X219</f>
        <v>1.5793949702344795E-2</v>
      </c>
      <c r="BC197" s="127">
        <f t="shared" ref="BC197" si="2343">Y197/Y219</f>
        <v>2.5093466827197264E-2</v>
      </c>
      <c r="BD197" s="128">
        <f t="shared" ref="BD197" si="2344">Z197/Z219</f>
        <v>2.0104744512972471E-2</v>
      </c>
      <c r="BE197" s="126">
        <f t="shared" ref="BE197" si="2345">AA197/AA219</f>
        <v>1.2948793407886992E-2</v>
      </c>
      <c r="BF197" s="132">
        <f t="shared" ref="BF197" si="2346">AB197/AB219</f>
        <v>2.6444697395174781E-2</v>
      </c>
      <c r="BG197" s="133">
        <f t="shared" ref="BG197" si="2347">AC197/AC219</f>
        <v>9.8212325120396581E-3</v>
      </c>
    </row>
    <row r="198" spans="1:59">
      <c r="A198" s="134" t="s">
        <v>21</v>
      </c>
      <c r="B198" s="186">
        <v>6010</v>
      </c>
      <c r="C198" s="187">
        <v>451</v>
      </c>
      <c r="D198" s="188">
        <v>2503</v>
      </c>
      <c r="E198" s="189">
        <v>708</v>
      </c>
      <c r="F198" s="186">
        <v>907</v>
      </c>
      <c r="G198" s="190">
        <v>317</v>
      </c>
      <c r="H198" s="188">
        <v>1602</v>
      </c>
      <c r="I198" s="189">
        <v>880</v>
      </c>
      <c r="J198" s="186">
        <v>275</v>
      </c>
      <c r="K198" s="190">
        <v>456</v>
      </c>
      <c r="L198" s="188">
        <v>288</v>
      </c>
      <c r="M198" s="186">
        <v>1122</v>
      </c>
      <c r="N198" s="191">
        <v>1165</v>
      </c>
      <c r="O198" s="192">
        <v>1691</v>
      </c>
      <c r="P198" s="186">
        <v>1165</v>
      </c>
      <c r="Q198" s="190">
        <v>843</v>
      </c>
      <c r="R198" s="188">
        <v>1330</v>
      </c>
      <c r="S198" s="189">
        <v>1102</v>
      </c>
      <c r="T198" s="186">
        <v>246</v>
      </c>
      <c r="U198" s="190">
        <v>849</v>
      </c>
      <c r="V198" s="188">
        <v>794</v>
      </c>
      <c r="W198" s="189">
        <v>1797</v>
      </c>
      <c r="X198" s="186">
        <v>1203</v>
      </c>
      <c r="Y198" s="190">
        <v>1129</v>
      </c>
      <c r="Z198" s="188">
        <v>3242</v>
      </c>
      <c r="AA198" s="186">
        <v>1575</v>
      </c>
      <c r="AB198" s="169">
        <f>B198+D198+F198+H198+J198+L198+N198+P198+R198+T198+V198+X198+Z198</f>
        <v>20730</v>
      </c>
      <c r="AC198" s="170">
        <f t="shared" si="2293"/>
        <v>12920</v>
      </c>
      <c r="AE198" s="134" t="s">
        <v>21</v>
      </c>
      <c r="AF198" s="126">
        <f>B198/B219</f>
        <v>0.10390733056708161</v>
      </c>
      <c r="AG198" s="127">
        <f t="shared" ref="AG198" si="2348">C198/C219</f>
        <v>1.2341962673088501E-2</v>
      </c>
      <c r="AH198" s="128">
        <f t="shared" ref="AH198" si="2349">D198/D219</f>
        <v>9.7522013558793738E-2</v>
      </c>
      <c r="AI198" s="129">
        <f t="shared" ref="AI198" si="2350">E198/E219</f>
        <v>3.4585511210981391E-2</v>
      </c>
      <c r="AJ198" s="126">
        <f t="shared" ref="AJ198" si="2351">F198/F219</f>
        <v>5.1391013655164595E-2</v>
      </c>
      <c r="AK198" s="127">
        <f t="shared" ref="AK198" si="2352">G198/G219</f>
        <v>3.871992182728716E-2</v>
      </c>
      <c r="AL198" s="128">
        <f t="shared" ref="AL198" si="2353">H198/H219</f>
        <v>5.588891989952554E-2</v>
      </c>
      <c r="AM198" s="129">
        <f t="shared" ref="AM198" si="2354">I198/I219</f>
        <v>2.0603591580623259E-2</v>
      </c>
      <c r="AN198" s="126">
        <f t="shared" ref="AN198" si="2355">J198/J219</f>
        <v>3.7278026297953099E-2</v>
      </c>
      <c r="AO198" s="127">
        <f t="shared" ref="AO198" si="2356">K198/K219</f>
        <v>5.4428264502267842E-2</v>
      </c>
      <c r="AP198" s="128">
        <f t="shared" ref="AP198" si="2357">L198/L219</f>
        <v>2.2614840989399292E-2</v>
      </c>
      <c r="AQ198" s="126">
        <f t="shared" ref="AQ198" si="2358">M198/M219</f>
        <v>4.5496938485868374E-2</v>
      </c>
      <c r="AR198" s="130">
        <f t="shared" ref="AR198" si="2359">N198/N219</f>
        <v>4.3902622851974674E-2</v>
      </c>
      <c r="AS198" s="131">
        <f t="shared" ref="AS198" si="2360">O198/O219</f>
        <v>4.4491804141342385E-2</v>
      </c>
      <c r="AT198" s="126">
        <f t="shared" ref="AT198" si="2361">P198/P219</f>
        <v>6.6518214000228393E-2</v>
      </c>
      <c r="AU198" s="127">
        <f t="shared" ref="AU198" si="2362">Q198/Q219</f>
        <v>3.8340837767771863E-2</v>
      </c>
      <c r="AV198" s="128">
        <f t="shared" ref="AV198" si="2363">R198/R219</f>
        <v>6.3496610331328182E-2</v>
      </c>
      <c r="AW198" s="129">
        <f t="shared" ref="AW198" si="2364">S198/S219</f>
        <v>4.5308773949510731E-2</v>
      </c>
      <c r="AX198" s="126">
        <f t="shared" ref="AX198" si="2365">T198/T219</f>
        <v>2.7318156579677958E-2</v>
      </c>
      <c r="AY198" s="127">
        <f t="shared" ref="AY198" si="2366">U198/U219</f>
        <v>7.1081714668452783E-2</v>
      </c>
      <c r="AZ198" s="128">
        <f t="shared" ref="AZ198" si="2367">V198/V219</f>
        <v>3.0203895313451003E-2</v>
      </c>
      <c r="BA198" s="129">
        <f t="shared" ref="BA198" si="2368">W198/W219</f>
        <v>5.9540770683542625E-2</v>
      </c>
      <c r="BB198" s="126">
        <f t="shared" ref="BB198" si="2369">X198/X219</f>
        <v>4.8718260235694325E-2</v>
      </c>
      <c r="BC198" s="127">
        <f t="shared" ref="BC198" si="2370">Y198/Y219</f>
        <v>7.1541727393701293E-2</v>
      </c>
      <c r="BD198" s="128">
        <f t="shared" ref="BD198" si="2371">Z198/Z219</f>
        <v>5.5852255108017779E-2</v>
      </c>
      <c r="BE198" s="126">
        <f t="shared" ref="BE198" si="2372">AA198/AA219</f>
        <v>3.1966065231068985E-2</v>
      </c>
      <c r="BF198" s="132">
        <f t="shared" ref="BF198" si="2373">AB198/AB219</f>
        <v>6.2259917887787987E-2</v>
      </c>
      <c r="BG198" s="133">
        <f t="shared" ref="BG198" si="2374">AC198/AC219</f>
        <v>3.8863805223752643E-2</v>
      </c>
    </row>
    <row r="199" spans="1:59">
      <c r="A199" s="143" t="s">
        <v>22</v>
      </c>
      <c r="B199" s="193">
        <v>4100</v>
      </c>
      <c r="C199" s="194">
        <v>1048</v>
      </c>
      <c r="D199" s="195">
        <v>1207</v>
      </c>
      <c r="E199" s="196">
        <v>1231</v>
      </c>
      <c r="F199" s="193">
        <v>517</v>
      </c>
      <c r="G199" s="197">
        <v>584</v>
      </c>
      <c r="H199" s="195">
        <v>751</v>
      </c>
      <c r="I199" s="196">
        <v>1603</v>
      </c>
      <c r="J199" s="193">
        <v>552</v>
      </c>
      <c r="K199" s="197">
        <v>888</v>
      </c>
      <c r="L199" s="195">
        <v>531</v>
      </c>
      <c r="M199" s="193">
        <v>1774</v>
      </c>
      <c r="N199" s="198">
        <v>1626</v>
      </c>
      <c r="O199" s="199">
        <v>2728</v>
      </c>
      <c r="P199" s="193">
        <v>1699</v>
      </c>
      <c r="Q199" s="197">
        <v>1575</v>
      </c>
      <c r="R199" s="195">
        <v>1755</v>
      </c>
      <c r="S199" s="196">
        <v>1549</v>
      </c>
      <c r="T199" s="193">
        <v>348</v>
      </c>
      <c r="U199" s="197">
        <v>1788</v>
      </c>
      <c r="V199" s="195">
        <v>1125</v>
      </c>
      <c r="W199" s="196">
        <v>2875</v>
      </c>
      <c r="X199" s="193">
        <v>1475</v>
      </c>
      <c r="Y199" s="197">
        <v>1653</v>
      </c>
      <c r="Z199" s="195">
        <v>5114</v>
      </c>
      <c r="AA199" s="193">
        <v>2597</v>
      </c>
      <c r="AB199" s="169">
        <f t="shared" ref="AB199:AB215" si="2375">B199+D199+F199+H199+J199+L199+N199+P199+R199+T199+V199+X199+Z199</f>
        <v>20800</v>
      </c>
      <c r="AC199" s="170">
        <f t="shared" si="2293"/>
        <v>21893</v>
      </c>
      <c r="AE199" s="143" t="s">
        <v>22</v>
      </c>
      <c r="AF199" s="126">
        <f>B199/B219</f>
        <v>7.0885200553250344E-2</v>
      </c>
      <c r="AG199" s="127">
        <f t="shared" ref="AG199" si="2376">C199/C219</f>
        <v>2.8679327896666849E-2</v>
      </c>
      <c r="AH199" s="128">
        <f t="shared" ref="AH199" si="2377">D199/D219</f>
        <v>4.702719551157173E-2</v>
      </c>
      <c r="AI199" s="129">
        <f t="shared" ref="AI199" si="2378">E199/E219</f>
        <v>6.0133847882370181E-2</v>
      </c>
      <c r="AJ199" s="126">
        <f t="shared" ref="AJ199" si="2379">F199/F219</f>
        <v>2.9293444387784012E-2</v>
      </c>
      <c r="AK199" s="127">
        <f t="shared" ref="AK199" si="2380">G199/G219</f>
        <v>7.1332600464150478E-2</v>
      </c>
      <c r="AL199" s="128">
        <f t="shared" ref="AL199" si="2381">H199/H219</f>
        <v>2.6200111638291935E-2</v>
      </c>
      <c r="AM199" s="129">
        <f t="shared" ref="AM199" si="2382">I199/I219</f>
        <v>3.7531315117885322E-2</v>
      </c>
      <c r="AN199" s="126">
        <f t="shared" ref="AN199" si="2383">J199/J219</f>
        <v>7.4827165514436758E-2</v>
      </c>
      <c r="AO199" s="127">
        <f t="shared" ref="AO199" si="2384">K199/K219</f>
        <v>0.10599188350441632</v>
      </c>
      <c r="AP199" s="128">
        <f t="shared" ref="AP199" si="2385">L199/L219</f>
        <v>4.1696113074204948E-2</v>
      </c>
      <c r="AQ199" s="126">
        <f t="shared" ref="AQ199" si="2386">M199/M219</f>
        <v>7.1935444629171563E-2</v>
      </c>
      <c r="AR199" s="130">
        <f t="shared" ref="AR199" si="2387">N199/N219</f>
        <v>6.1275248718721739E-2</v>
      </c>
      <c r="AS199" s="131">
        <f t="shared" ref="AS199" si="2388">O199/O219</f>
        <v>7.1776251743099956E-2</v>
      </c>
      <c r="AT199" s="126">
        <f t="shared" ref="AT199" si="2389">P199/P219</f>
        <v>9.7008107799474705E-2</v>
      </c>
      <c r="AU199" s="127">
        <f t="shared" ref="AU199" si="2390">Q199/Q219</f>
        <v>7.1633237822349566E-2</v>
      </c>
      <c r="AV199" s="128">
        <f t="shared" ref="AV199" si="2391">R199/R219</f>
        <v>8.3786880549985676E-2</v>
      </c>
      <c r="AW199" s="129">
        <f t="shared" ref="AW199" si="2392">S199/S219</f>
        <v>6.3687196776580871E-2</v>
      </c>
      <c r="AX199" s="126">
        <f t="shared" ref="AX199" si="2393">T199/T219</f>
        <v>3.8645197112715156E-2</v>
      </c>
      <c r="AY199" s="127">
        <f t="shared" ref="AY199" si="2394">U199/U219</f>
        <v>0.14969859343603484</v>
      </c>
      <c r="AZ199" s="128">
        <f t="shared" ref="AZ199" si="2395">V199/V219</f>
        <v>4.2795191722458915E-2</v>
      </c>
      <c r="BA199" s="129">
        <f t="shared" ref="BA199" si="2396">W199/W219</f>
        <v>9.5258606408005042E-2</v>
      </c>
      <c r="BB199" s="126">
        <f t="shared" ref="BB199" si="2397">X199/X219</f>
        <v>5.973352772040659E-2</v>
      </c>
      <c r="BC199" s="127">
        <f t="shared" ref="BC199" si="2398">Y199/Y219</f>
        <v>0.10474621380140675</v>
      </c>
      <c r="BD199" s="128">
        <f t="shared" ref="BD199" si="2399">Z199/Z219</f>
        <v>8.810253936533094E-2</v>
      </c>
      <c r="BE199" s="126">
        <f t="shared" ref="BE199" si="2400">AA199/AA219</f>
        <v>5.2708489781007083E-2</v>
      </c>
      <c r="BF199" s="132">
        <f t="shared" ref="BF199" si="2401">AB199/AB219</f>
        <v>6.247015398292282E-2</v>
      </c>
      <c r="BG199" s="133">
        <f t="shared" ref="BG199" si="2402">AC199/AC219</f>
        <v>6.5854898433716461E-2</v>
      </c>
    </row>
    <row r="200" spans="1:59">
      <c r="A200" s="134" t="s">
        <v>23</v>
      </c>
      <c r="B200" s="186">
        <v>5733</v>
      </c>
      <c r="C200" s="187">
        <v>1192</v>
      </c>
      <c r="D200" s="188">
        <v>1422</v>
      </c>
      <c r="E200" s="189">
        <v>1340</v>
      </c>
      <c r="F200" s="186">
        <v>1265</v>
      </c>
      <c r="G200" s="190">
        <v>565</v>
      </c>
      <c r="H200" s="188">
        <v>2015</v>
      </c>
      <c r="I200" s="189">
        <v>1972</v>
      </c>
      <c r="J200" s="186">
        <v>558</v>
      </c>
      <c r="K200" s="190">
        <v>913</v>
      </c>
      <c r="L200" s="188">
        <v>489</v>
      </c>
      <c r="M200" s="186">
        <v>2409</v>
      </c>
      <c r="N200" s="191">
        <v>1466</v>
      </c>
      <c r="O200" s="192">
        <v>2742</v>
      </c>
      <c r="P200" s="186">
        <v>1336</v>
      </c>
      <c r="Q200" s="190">
        <v>1329</v>
      </c>
      <c r="R200" s="188">
        <v>1571</v>
      </c>
      <c r="S200" s="189">
        <v>1261</v>
      </c>
      <c r="T200" s="186">
        <v>319</v>
      </c>
      <c r="U200" s="190">
        <v>1362</v>
      </c>
      <c r="V200" s="188">
        <v>885</v>
      </c>
      <c r="W200" s="189">
        <v>2108</v>
      </c>
      <c r="X200" s="186">
        <v>1313</v>
      </c>
      <c r="Y200" s="190">
        <v>1418</v>
      </c>
      <c r="Z200" s="188">
        <v>4553</v>
      </c>
      <c r="AA200" s="186">
        <v>1995</v>
      </c>
      <c r="AB200" s="169">
        <f t="shared" si="2375"/>
        <v>22925</v>
      </c>
      <c r="AC200" s="170">
        <f t="shared" si="2293"/>
        <v>20606</v>
      </c>
      <c r="AE200" s="134" t="s">
        <v>23</v>
      </c>
      <c r="AF200" s="126">
        <f>B200/B219</f>
        <v>9.9118257261410783E-2</v>
      </c>
      <c r="AG200" s="127">
        <f t="shared" ref="AG200" si="2403">C200/C219</f>
        <v>3.2619998905369166E-2</v>
      </c>
      <c r="AH200" s="128">
        <f t="shared" ref="AH200" si="2404">D200/D219</f>
        <v>5.5404036468479703E-2</v>
      </c>
      <c r="AI200" s="129">
        <f t="shared" ref="AI200" si="2405">E200/E219</f>
        <v>6.545845342191392E-2</v>
      </c>
      <c r="AJ200" s="126">
        <f t="shared" ref="AJ200" si="2406">F200/F219</f>
        <v>7.1675449033939603E-2</v>
      </c>
      <c r="AK200" s="127">
        <f t="shared" ref="AK200" si="2407">G200/G219</f>
        <v>6.9011848051789421E-2</v>
      </c>
      <c r="AL200" s="128">
        <f t="shared" ref="AL200" si="2408">H200/H219</f>
        <v>7.0297236952274633E-2</v>
      </c>
      <c r="AM200" s="129">
        <f t="shared" ref="AM200" si="2409">I200/I219</f>
        <v>4.6170775678396669E-2</v>
      </c>
      <c r="AN200" s="126">
        <f t="shared" ref="AN200" si="2410">J200/J219</f>
        <v>7.5640504270028469E-2</v>
      </c>
      <c r="AO200" s="127">
        <f t="shared" ref="AO200" si="2411">K200/K219</f>
        <v>0.10897588923370732</v>
      </c>
      <c r="AP200" s="128">
        <f t="shared" ref="AP200" si="2412">L200/L219</f>
        <v>3.839811542991755E-2</v>
      </c>
      <c r="AQ200" s="126">
        <f t="shared" ref="AQ200" si="2413">M200/M219</f>
        <v>9.7684603219658564E-2</v>
      </c>
      <c r="AR200" s="130">
        <f t="shared" ref="AR200" si="2414">N200/N219</f>
        <v>5.5245703949351826E-2</v>
      </c>
      <c r="AS200" s="131">
        <f t="shared" ref="AS200" si="2415">O200/O219</f>
        <v>7.214460494119504E-2</v>
      </c>
      <c r="AT200" s="126">
        <f t="shared" ref="AT200" si="2416">P200/P219</f>
        <v>7.6281831677515136E-2</v>
      </c>
      <c r="AU200" s="127">
        <f t="shared" ref="AU200" si="2417">Q200/Q219</f>
        <v>6.0444808295811163E-2</v>
      </c>
      <c r="AV200" s="128">
        <f t="shared" ref="AV200" si="2418">R200/R219</f>
        <v>7.5002387090613964E-2</v>
      </c>
      <c r="AW200" s="129">
        <f t="shared" ref="AW200" si="2419">S200/S219</f>
        <v>5.1846065290683335E-2</v>
      </c>
      <c r="AX200" s="126">
        <f t="shared" ref="AX200" si="2420">T200/T219</f>
        <v>3.5424764019988897E-2</v>
      </c>
      <c r="AY200" s="127">
        <f t="shared" ref="AY200" si="2421">U200/U219</f>
        <v>0.11403215003348961</v>
      </c>
      <c r="AZ200" s="128">
        <f t="shared" ref="AZ200" si="2422">V200/V219</f>
        <v>3.3665550821667681E-2</v>
      </c>
      <c r="BA200" s="129">
        <f t="shared" ref="BA200" si="2423">W200/W219</f>
        <v>6.9845266889765084E-2</v>
      </c>
      <c r="BB200" s="126">
        <f t="shared" ref="BB200" si="2424">X200/X219</f>
        <v>5.3172963997894139E-2</v>
      </c>
      <c r="BC200" s="127">
        <f t="shared" ref="BC200" si="2425">Y200/Y219</f>
        <v>8.9854888790317472E-2</v>
      </c>
      <c r="BD200" s="128">
        <f t="shared" ref="BD200" si="2426">Z200/Z219</f>
        <v>7.8437790717706651E-2</v>
      </c>
      <c r="BE200" s="126">
        <f t="shared" ref="BE200" si="2427">AA200/AA219</f>
        <v>4.0490349292687383E-2</v>
      </c>
      <c r="BF200" s="132">
        <f t="shared" ref="BF200" si="2428">AB200/AB219</f>
        <v>6.885232115665893E-2</v>
      </c>
      <c r="BG200" s="133">
        <f t="shared" ref="BG200" si="2429">AC200/AC219</f>
        <v>6.1983558083641407E-2</v>
      </c>
    </row>
    <row r="201" spans="1:59">
      <c r="A201" s="143" t="s">
        <v>24</v>
      </c>
      <c r="B201" s="193">
        <v>4652</v>
      </c>
      <c r="C201" s="194">
        <v>1085</v>
      </c>
      <c r="D201" s="195">
        <v>1718</v>
      </c>
      <c r="E201" s="196">
        <v>1066</v>
      </c>
      <c r="F201" s="193">
        <v>985</v>
      </c>
      <c r="G201" s="197">
        <v>532</v>
      </c>
      <c r="H201" s="195">
        <v>813</v>
      </c>
      <c r="I201" s="196">
        <v>1814</v>
      </c>
      <c r="J201" s="193">
        <v>402</v>
      </c>
      <c r="K201" s="197">
        <v>1023</v>
      </c>
      <c r="L201" s="195">
        <v>529</v>
      </c>
      <c r="M201" s="193">
        <v>2379</v>
      </c>
      <c r="N201" s="198">
        <v>1464</v>
      </c>
      <c r="O201" s="199">
        <v>3581</v>
      </c>
      <c r="P201" s="193">
        <v>1112</v>
      </c>
      <c r="Q201" s="197">
        <v>1682</v>
      </c>
      <c r="R201" s="195">
        <v>1664</v>
      </c>
      <c r="S201" s="196">
        <v>1542</v>
      </c>
      <c r="T201" s="193">
        <v>259</v>
      </c>
      <c r="U201" s="197">
        <v>1210</v>
      </c>
      <c r="V201" s="195">
        <v>775</v>
      </c>
      <c r="W201" s="196">
        <v>2782</v>
      </c>
      <c r="X201" s="193">
        <v>1189</v>
      </c>
      <c r="Y201" s="197">
        <v>1587</v>
      </c>
      <c r="Z201" s="195">
        <v>4045</v>
      </c>
      <c r="AA201" s="193">
        <v>2420</v>
      </c>
      <c r="AB201" s="169">
        <f t="shared" si="2375"/>
        <v>19607</v>
      </c>
      <c r="AC201" s="170">
        <f t="shared" si="2293"/>
        <v>22703</v>
      </c>
      <c r="AE201" s="143" t="s">
        <v>24</v>
      </c>
      <c r="AF201" s="126">
        <f>B201/B219</f>
        <v>8.0428769017980642E-2</v>
      </c>
      <c r="AG201" s="127">
        <f t="shared" ref="AG201" si="2430">C201/C219</f>
        <v>2.9691861419736194E-2</v>
      </c>
      <c r="AH201" s="128">
        <f t="shared" ref="AH201" si="2431">D201/D219</f>
        <v>6.6936803553339044E-2</v>
      </c>
      <c r="AI201" s="129">
        <f t="shared" ref="AI201" si="2432">E201/E219</f>
        <v>5.2073665184895708E-2</v>
      </c>
      <c r="AJ201" s="126">
        <f t="shared" ref="AJ201" si="2433">F201/F219</f>
        <v>5.5810527508640718E-2</v>
      </c>
      <c r="AK201" s="127">
        <f t="shared" ref="AK201" si="2434">G201/G219</f>
        <v>6.4981067546109689E-2</v>
      </c>
      <c r="AL201" s="128">
        <f t="shared" ref="AL201" si="2435">H201/H219</f>
        <v>2.836310354451577E-2</v>
      </c>
      <c r="AM201" s="129">
        <f t="shared" ref="AM201" si="2436">I201/I219</f>
        <v>4.247149446278476E-2</v>
      </c>
      <c r="AN201" s="126">
        <f t="shared" ref="AN201" si="2437">J201/J219</f>
        <v>5.4493696624644164E-2</v>
      </c>
      <c r="AO201" s="127">
        <f t="shared" ref="AO201" si="2438">K201/K219</f>
        <v>0.12210551444258773</v>
      </c>
      <c r="AP201" s="128">
        <f t="shared" ref="AP201" si="2439">L201/L219</f>
        <v>4.1539065567334117E-2</v>
      </c>
      <c r="AQ201" s="126">
        <f t="shared" ref="AQ201" si="2440">M201/M219</f>
        <v>9.6468107538218245E-2</v>
      </c>
      <c r="AR201" s="130">
        <f t="shared" ref="AR201" si="2441">N201/N219</f>
        <v>5.5170334639734697E-2</v>
      </c>
      <c r="AS201" s="131">
        <f t="shared" ref="AS201" si="2442">O201/O219</f>
        <v>9.4219485884179235E-2</v>
      </c>
      <c r="AT201" s="126">
        <f t="shared" ref="AT201" si="2443">P201/P219</f>
        <v>6.3492063492063489E-2</v>
      </c>
      <c r="AU201" s="127">
        <f t="shared" ref="AU201" si="2444">Q201/Q219</f>
        <v>7.6499749852185384E-2</v>
      </c>
      <c r="AV201" s="128">
        <f t="shared" ref="AV201" si="2445">R201/R219</f>
        <v>7.9442375632579013E-2</v>
      </c>
      <c r="AW201" s="129">
        <f t="shared" ref="AW201" si="2446">S201/S219</f>
        <v>6.3399391497409752E-2</v>
      </c>
      <c r="AX201" s="126">
        <f t="shared" ref="AX201" si="2447">T201/T219</f>
        <v>2.8761799000555248E-2</v>
      </c>
      <c r="AY201" s="127">
        <f t="shared" ref="AY201" si="2448">U201/U219</f>
        <v>0.10130609511051573</v>
      </c>
      <c r="AZ201" s="128">
        <f t="shared" ref="AZ201" si="2449">V201/V219</f>
        <v>2.9481132075471699E-2</v>
      </c>
      <c r="BA201" s="129">
        <f t="shared" ref="BA201" si="2450">W201/W219</f>
        <v>9.2177197574633052E-2</v>
      </c>
      <c r="BB201" s="126">
        <f t="shared" ref="BB201" si="2451">X201/X219</f>
        <v>4.8151297938687075E-2</v>
      </c>
      <c r="BC201" s="127">
        <f t="shared" ref="BC201" si="2452">Y201/Y219</f>
        <v>0.10056396933020721</v>
      </c>
      <c r="BD201" s="128">
        <f t="shared" ref="BD201" si="2453">Z201/Z219</f>
        <v>6.9686111015401578E-2</v>
      </c>
      <c r="BE201" s="126">
        <f t="shared" ref="BE201" si="2454">AA201/AA219</f>
        <v>4.9116112926467899E-2</v>
      </c>
      <c r="BF201" s="132">
        <f t="shared" ref="BF201" si="2455">AB201/AB219</f>
        <v>5.8887130247267681E-2</v>
      </c>
      <c r="BG201" s="133">
        <f t="shared" ref="BG201" si="2456">AC201/AC219</f>
        <v>6.82914063463511E-2</v>
      </c>
    </row>
    <row r="202" spans="1:59">
      <c r="A202" s="134" t="s">
        <v>25</v>
      </c>
      <c r="B202" s="186">
        <v>3618</v>
      </c>
      <c r="C202" s="187">
        <v>1161</v>
      </c>
      <c r="D202" s="188">
        <v>1654</v>
      </c>
      <c r="E202" s="189">
        <v>941</v>
      </c>
      <c r="F202" s="186">
        <v>948</v>
      </c>
      <c r="G202" s="190">
        <v>523</v>
      </c>
      <c r="H202" s="188">
        <v>1164</v>
      </c>
      <c r="I202" s="189">
        <v>1851</v>
      </c>
      <c r="J202" s="186">
        <v>347</v>
      </c>
      <c r="K202" s="190">
        <v>814</v>
      </c>
      <c r="L202" s="188">
        <v>407</v>
      </c>
      <c r="M202" s="186">
        <v>2011</v>
      </c>
      <c r="N202" s="191">
        <v>1210</v>
      </c>
      <c r="O202" s="192">
        <v>2400</v>
      </c>
      <c r="P202" s="186">
        <v>826</v>
      </c>
      <c r="Q202" s="190">
        <v>1203</v>
      </c>
      <c r="R202" s="188">
        <v>1141</v>
      </c>
      <c r="S202" s="189">
        <v>1229</v>
      </c>
      <c r="T202" s="186">
        <v>284</v>
      </c>
      <c r="U202" s="190">
        <v>816</v>
      </c>
      <c r="V202" s="188">
        <v>770</v>
      </c>
      <c r="W202" s="189">
        <v>2096</v>
      </c>
      <c r="X202" s="186">
        <v>962</v>
      </c>
      <c r="Y202" s="190">
        <v>1003</v>
      </c>
      <c r="Z202" s="188">
        <v>3343</v>
      </c>
      <c r="AA202" s="186">
        <v>2191</v>
      </c>
      <c r="AB202" s="169">
        <f t="shared" si="2375"/>
        <v>16674</v>
      </c>
      <c r="AC202" s="170">
        <f t="shared" si="2293"/>
        <v>18239</v>
      </c>
      <c r="AE202" s="134" t="s">
        <v>25</v>
      </c>
      <c r="AF202" s="126">
        <f>B202/B219</f>
        <v>6.2551867219917012E-2</v>
      </c>
      <c r="AG202" s="127">
        <f t="shared" ref="AG202" si="2457">C202/C219</f>
        <v>3.1771660007662413E-2</v>
      </c>
      <c r="AH202" s="128">
        <f t="shared" ref="AH202" si="2458">D202/D219</f>
        <v>6.4443232291747837E-2</v>
      </c>
      <c r="AI202" s="129">
        <f t="shared" ref="AI202" si="2459">E202/E219</f>
        <v>4.5967466171657465E-2</v>
      </c>
      <c r="AJ202" s="126">
        <f t="shared" ref="AJ202" si="2460">F202/F219</f>
        <v>5.3714091449940507E-2</v>
      </c>
      <c r="AK202" s="127">
        <f t="shared" ref="AK202" si="2461">G202/G219</f>
        <v>6.3881763771833397E-2</v>
      </c>
      <c r="AL202" s="128">
        <f t="shared" ref="AL202" si="2462">H202/H219</f>
        <v>4.0608428691041025E-2</v>
      </c>
      <c r="AM202" s="129">
        <f t="shared" ref="AM202" si="2463">I202/I219</f>
        <v>4.3337781836060969E-2</v>
      </c>
      <c r="AN202" s="126">
        <f t="shared" ref="AN202" si="2464">J202/J219</f>
        <v>4.7038091365053547E-2</v>
      </c>
      <c r="AO202" s="127">
        <f t="shared" ref="AO202" si="2465">K202/K219</f>
        <v>9.7159226545714975E-2</v>
      </c>
      <c r="AP202" s="128">
        <f t="shared" ref="AP202" si="2466">L202/L219</f>
        <v>3.1959167648213584E-2</v>
      </c>
      <c r="AQ202" s="126">
        <f t="shared" ref="AQ202" si="2467">M202/M219</f>
        <v>8.1545760512550178E-2</v>
      </c>
      <c r="AR202" s="130">
        <f t="shared" ref="AR202" si="2468">N202/N219</f>
        <v>4.5598432318359965E-2</v>
      </c>
      <c r="AS202" s="131">
        <f t="shared" ref="AS202" si="2469">O202/O219</f>
        <v>6.3146262530586472E-2</v>
      </c>
      <c r="AT202" s="126">
        <f t="shared" ref="AT202" si="2470">P202/P219</f>
        <v>4.7162270183852918E-2</v>
      </c>
      <c r="AU202" s="127">
        <f t="shared" ref="AU202" si="2471">Q202/Q219</f>
        <v>5.4714149270023195E-2</v>
      </c>
      <c r="AV202" s="128">
        <f t="shared" ref="AV202" si="2472">R202/R219</f>
        <v>5.4473407810560488E-2</v>
      </c>
      <c r="AW202" s="129">
        <f t="shared" ref="AW202" si="2473">S202/S219</f>
        <v>5.0530384014472497E-2</v>
      </c>
      <c r="AX202" s="126">
        <f t="shared" ref="AX202" si="2474">T202/T219</f>
        <v>3.1538034425319265E-2</v>
      </c>
      <c r="AY202" s="127">
        <f t="shared" ref="AY202" si="2475">U202/U219</f>
        <v>6.831882116543872E-2</v>
      </c>
      <c r="AZ202" s="128">
        <f t="shared" ref="AZ202" si="2476">V202/V219</f>
        <v>2.9290931223371879E-2</v>
      </c>
      <c r="BA202" s="129">
        <f t="shared" ref="BA202" si="2477">W202/W219</f>
        <v>6.9447665749975143E-2</v>
      </c>
      <c r="BB202" s="126">
        <f t="shared" ref="BB202" si="2478">X202/X219</f>
        <v>3.8958409265783825E-2</v>
      </c>
      <c r="BC202" s="127">
        <f t="shared" ref="BC202" si="2479">Y202/Y219</f>
        <v>6.3557442494138527E-2</v>
      </c>
      <c r="BD202" s="128">
        <f t="shared" ref="BD202" si="2480">Z202/Z219</f>
        <v>5.7592254418909139E-2</v>
      </c>
      <c r="BE202" s="126">
        <f t="shared" ref="BE202" si="2481">AA202/AA219</f>
        <v>4.4468348521442637E-2</v>
      </c>
      <c r="BF202" s="132">
        <f t="shared" ref="BF202" si="2482">AB202/AB219</f>
        <v>5.0078237861118036E-2</v>
      </c>
      <c r="BG202" s="133">
        <f t="shared" ref="BG202" si="2483">AC202/AC219</f>
        <v>5.4863540516720162E-2</v>
      </c>
    </row>
    <row r="203" spans="1:59">
      <c r="A203" s="143" t="s">
        <v>26</v>
      </c>
      <c r="B203" s="200">
        <v>4359</v>
      </c>
      <c r="C203" s="194">
        <v>1215</v>
      </c>
      <c r="D203" s="195">
        <v>1687</v>
      </c>
      <c r="E203" s="196">
        <v>813</v>
      </c>
      <c r="F203" s="193">
        <v>1488</v>
      </c>
      <c r="G203" s="197">
        <v>446</v>
      </c>
      <c r="H203" s="195">
        <v>1468</v>
      </c>
      <c r="I203" s="196">
        <v>2120</v>
      </c>
      <c r="J203" s="193">
        <v>397</v>
      </c>
      <c r="K203" s="197">
        <v>661</v>
      </c>
      <c r="L203" s="195">
        <v>491</v>
      </c>
      <c r="M203" s="193">
        <v>1866</v>
      </c>
      <c r="N203" s="198">
        <v>1387</v>
      </c>
      <c r="O203" s="201">
        <v>2663</v>
      </c>
      <c r="P203" s="193">
        <v>794</v>
      </c>
      <c r="Q203" s="197">
        <v>1157</v>
      </c>
      <c r="R203" s="195">
        <v>1253</v>
      </c>
      <c r="S203" s="196">
        <v>1252</v>
      </c>
      <c r="T203" s="193">
        <v>414</v>
      </c>
      <c r="U203" s="197">
        <v>757</v>
      </c>
      <c r="V203" s="195">
        <v>819</v>
      </c>
      <c r="W203" s="202">
        <v>2335</v>
      </c>
      <c r="X203" s="193">
        <v>1027</v>
      </c>
      <c r="Y203" s="197">
        <v>861</v>
      </c>
      <c r="Z203" s="195">
        <v>3178</v>
      </c>
      <c r="AA203" s="193">
        <v>2577</v>
      </c>
      <c r="AB203" s="169">
        <f t="shared" si="2375"/>
        <v>18762</v>
      </c>
      <c r="AC203" s="170">
        <f t="shared" si="2293"/>
        <v>18723</v>
      </c>
      <c r="AE203" s="143" t="s">
        <v>26</v>
      </c>
      <c r="AF203" s="126">
        <f>B203/B219</f>
        <v>7.5363070539419083E-2</v>
      </c>
      <c r="AG203" s="127">
        <f t="shared" ref="AG203" si="2484">C203/C219</f>
        <v>3.3249411635925784E-2</v>
      </c>
      <c r="AH203" s="128">
        <f t="shared" ref="AH203" si="2485">D203/D219</f>
        <v>6.5728979973505811E-2</v>
      </c>
      <c r="AI203" s="129">
        <f t="shared" ref="AI203" si="2486">E203/E219</f>
        <v>3.9714718382101506E-2</v>
      </c>
      <c r="AJ203" s="126">
        <f t="shared" ref="AJ203" si="2487">F203/F219</f>
        <v>8.4310725820159776E-2</v>
      </c>
      <c r="AK203" s="127">
        <f t="shared" ref="AK203" si="2488">G203/G219</f>
        <v>5.447660925858068E-2</v>
      </c>
      <c r="AL203" s="128">
        <f t="shared" ref="AL203" si="2489">H203/H219</f>
        <v>5.1214066424783704E-2</v>
      </c>
      <c r="AM203" s="129">
        <f t="shared" ref="AM203" si="2490">I203/I219</f>
        <v>4.9635925171501484E-2</v>
      </c>
      <c r="AN203" s="126">
        <f t="shared" ref="AN203" si="2491">J203/J219</f>
        <v>5.3815914328317747E-2</v>
      </c>
      <c r="AO203" s="127">
        <f t="shared" ref="AO203" si="2492">K203/K219</f>
        <v>7.8897111482454041E-2</v>
      </c>
      <c r="AP203" s="128">
        <f t="shared" ref="AP203" si="2493">L203/L219</f>
        <v>3.855516293678838E-2</v>
      </c>
      <c r="AQ203" s="126">
        <f t="shared" ref="AQ203" si="2494">M203/M219</f>
        <v>7.5666031385588584E-2</v>
      </c>
      <c r="AR203" s="130">
        <f t="shared" ref="AR203" si="2495">N203/N219</f>
        <v>5.2268616219475428E-2</v>
      </c>
      <c r="AS203" s="131">
        <f t="shared" ref="AS203" si="2496">O203/O219</f>
        <v>7.0066040466229912E-2</v>
      </c>
      <c r="AT203" s="126">
        <f t="shared" ref="AT203" si="2497">P203/P219</f>
        <v>4.5335160443074111E-2</v>
      </c>
      <c r="AU203" s="127">
        <f t="shared" ref="AU203" si="2498">Q203/Q219</f>
        <v>5.262200391140219E-2</v>
      </c>
      <c r="AV203" s="128">
        <f t="shared" ref="AV203" si="2499">R203/R219</f>
        <v>5.9820490785830231E-2</v>
      </c>
      <c r="AW203" s="129">
        <f t="shared" ref="AW203" si="2500">S203/S219</f>
        <v>5.1476029931749032E-2</v>
      </c>
      <c r="AX203" s="126">
        <f t="shared" ref="AX203" si="2501">T203/T219</f>
        <v>4.597445863409217E-2</v>
      </c>
      <c r="AY203" s="127">
        <f t="shared" ref="AY203" si="2502">U203/U219</f>
        <v>6.3379102478231752E-2</v>
      </c>
      <c r="AZ203" s="128">
        <f t="shared" ref="AZ203" si="2503">V203/V219</f>
        <v>3.1154899573950092E-2</v>
      </c>
      <c r="BA203" s="129">
        <f t="shared" ref="BA203" si="2504">W203/W219</f>
        <v>7.7366555117458005E-2</v>
      </c>
      <c r="BB203" s="126">
        <f t="shared" ref="BB203" si="2505">X203/X219</f>
        <v>4.1590734216174624E-2</v>
      </c>
      <c r="BC203" s="127">
        <f t="shared" ref="BC203" si="2506">Y203/Y219</f>
        <v>5.455928014701223E-2</v>
      </c>
      <c r="BD203" s="128">
        <f t="shared" ref="BD203" si="2507">Z203/Z219</f>
        <v>5.4749681287254937E-2</v>
      </c>
      <c r="BE203" s="126">
        <f t="shared" ref="BE203" si="2508">AA203/AA219</f>
        <v>5.230257149235859E-2</v>
      </c>
      <c r="BF203" s="132">
        <f t="shared" ref="BF203" si="2509">AB203/AB219</f>
        <v>5.6349280241711444E-2</v>
      </c>
      <c r="BG203" s="133">
        <f t="shared" ref="BG203" si="2510">AC203/AC219</f>
        <v>5.6319429195380862E-2</v>
      </c>
    </row>
    <row r="204" spans="1:59">
      <c r="A204" s="134" t="s">
        <v>27</v>
      </c>
      <c r="B204" s="203">
        <v>3189</v>
      </c>
      <c r="C204" s="187">
        <v>1250</v>
      </c>
      <c r="D204" s="188">
        <v>1398</v>
      </c>
      <c r="E204" s="189">
        <v>897</v>
      </c>
      <c r="F204" s="186">
        <v>1049</v>
      </c>
      <c r="G204" s="190">
        <v>484</v>
      </c>
      <c r="H204" s="188">
        <v>1324</v>
      </c>
      <c r="I204" s="189">
        <v>2126</v>
      </c>
      <c r="J204" s="186">
        <v>417</v>
      </c>
      <c r="K204" s="187">
        <v>553</v>
      </c>
      <c r="L204" s="188">
        <v>502</v>
      </c>
      <c r="M204" s="186">
        <v>1759</v>
      </c>
      <c r="N204" s="191">
        <v>1404</v>
      </c>
      <c r="O204" s="204">
        <v>2234</v>
      </c>
      <c r="P204" s="186">
        <v>955</v>
      </c>
      <c r="Q204" s="187">
        <v>1089</v>
      </c>
      <c r="R204" s="188">
        <v>1370</v>
      </c>
      <c r="S204" s="189">
        <v>1278</v>
      </c>
      <c r="T204" s="195">
        <v>491</v>
      </c>
      <c r="U204" s="186">
        <v>612</v>
      </c>
      <c r="V204" s="188">
        <v>951</v>
      </c>
      <c r="W204" s="205">
        <v>2070</v>
      </c>
      <c r="X204" s="186">
        <v>918</v>
      </c>
      <c r="Y204" s="190">
        <v>728</v>
      </c>
      <c r="Z204" s="188">
        <v>3326</v>
      </c>
      <c r="AA204" s="186">
        <v>2690</v>
      </c>
      <c r="AB204" s="169">
        <f t="shared" si="2375"/>
        <v>17294</v>
      </c>
      <c r="AC204" s="170">
        <f t="shared" si="2293"/>
        <v>17770</v>
      </c>
      <c r="AE204" s="134" t="s">
        <v>27</v>
      </c>
      <c r="AF204" s="126">
        <f>B204/B219</f>
        <v>5.5134854771784231E-2</v>
      </c>
      <c r="AG204" s="127">
        <f t="shared" ref="AG204" si="2511">C204/C219</f>
        <v>3.4207213617207598E-2</v>
      </c>
      <c r="AH204" s="128">
        <f t="shared" ref="AH204" si="2512">D204/D219</f>
        <v>5.4468947245382995E-2</v>
      </c>
      <c r="AI204" s="129">
        <f t="shared" ref="AI204" si="2513">E204/E219</f>
        <v>4.3818084118997604E-2</v>
      </c>
      <c r="AJ204" s="126">
        <f t="shared" ref="AJ204" si="2514">F204/F219</f>
        <v>5.9436795285851891E-2</v>
      </c>
      <c r="AK204" s="127">
        <f t="shared" ref="AK204" si="2515">G204/G219</f>
        <v>5.9118114083302795E-2</v>
      </c>
      <c r="AL204" s="128">
        <f t="shared" ref="AL204" si="2516">H204/H219</f>
        <v>4.6190343287747695E-2</v>
      </c>
      <c r="AM204" s="129">
        <f t="shared" ref="AM204" si="2517">I204/I219</f>
        <v>4.9776404205005738E-2</v>
      </c>
      <c r="AN204" s="126">
        <f t="shared" ref="AN204" si="2518">J204/J219</f>
        <v>5.6527043513623428E-2</v>
      </c>
      <c r="AO204" s="127">
        <f t="shared" ref="AO204" si="2519">K204/K219</f>
        <v>6.6006206731916928E-2</v>
      </c>
      <c r="AP204" s="128">
        <f t="shared" ref="AP204" si="2520">L204/L219</f>
        <v>3.9418924224577934E-2</v>
      </c>
      <c r="AQ204" s="126">
        <f t="shared" ref="AQ204" si="2521">M204/M219</f>
        <v>7.1327196788451397E-2</v>
      </c>
      <c r="AR204" s="130">
        <f t="shared" ref="AR204" si="2522">N204/N219</f>
        <v>5.2909255351220985E-2</v>
      </c>
      <c r="AS204" s="131">
        <f t="shared" ref="AS204" si="2523">O204/O219</f>
        <v>5.8778646038887571E-2</v>
      </c>
      <c r="AT204" s="126">
        <f t="shared" ref="AT204" si="2524">P204/P219</f>
        <v>5.452780632636748E-2</v>
      </c>
      <c r="AU204" s="127">
        <f t="shared" ref="AU204" si="2525">Q204/Q219</f>
        <v>4.9529267294310272E-2</v>
      </c>
      <c r="AV204" s="128">
        <f t="shared" ref="AV204" si="2526">R204/R219</f>
        <v>6.5406282822495942E-2</v>
      </c>
      <c r="AW204" s="129">
        <f t="shared" ref="AW204" si="2527">S204/S219</f>
        <v>5.2545020968670336E-2</v>
      </c>
      <c r="AX204" s="126">
        <f t="shared" ref="AX204" si="2528">T204/T219</f>
        <v>5.4525263742365354E-2</v>
      </c>
      <c r="AY204" s="127">
        <f t="shared" ref="AY204" si="2529">U204/U219</f>
        <v>5.1239115874079033E-2</v>
      </c>
      <c r="AZ204" s="128">
        <f t="shared" ref="AZ204" si="2530">V204/V219</f>
        <v>3.6176202069385273E-2</v>
      </c>
      <c r="BA204" s="129">
        <f t="shared" ref="BA204" si="2531">W204/W219</f>
        <v>6.8586196613763625E-2</v>
      </c>
      <c r="BB204" s="126">
        <f t="shared" ref="BB204" si="2532">X204/X219</f>
        <v>3.7176527760903903E-2</v>
      </c>
      <c r="BC204" s="127">
        <f t="shared" ref="BC204" si="2533">Y204/Y219</f>
        <v>4.6131423864140424E-2</v>
      </c>
      <c r="BD204" s="128">
        <f t="shared" ref="BD204" si="2534">Z204/Z219</f>
        <v>5.7299383247769009E-2</v>
      </c>
      <c r="BE204" s="126">
        <f t="shared" ref="BE204" si="2535">AA204/AA219</f>
        <v>5.4596009823222588E-2</v>
      </c>
      <c r="BF204" s="132">
        <f t="shared" ref="BF204" si="2536">AB204/AB219</f>
        <v>5.1940328989455158E-2</v>
      </c>
      <c r="BG204" s="133">
        <f t="shared" ref="BG204" si="2537">AC204/AC219</f>
        <v>5.3452772354960099E-2</v>
      </c>
    </row>
    <row r="205" spans="1:59">
      <c r="A205" s="143" t="s">
        <v>28</v>
      </c>
      <c r="B205" s="200">
        <v>3880</v>
      </c>
      <c r="C205" s="194">
        <v>1501</v>
      </c>
      <c r="D205" s="195">
        <v>1808</v>
      </c>
      <c r="E205" s="196">
        <v>919</v>
      </c>
      <c r="F205" s="193">
        <v>1513</v>
      </c>
      <c r="G205" s="197">
        <v>476</v>
      </c>
      <c r="H205" s="195">
        <v>1604</v>
      </c>
      <c r="I205" s="196">
        <v>2023</v>
      </c>
      <c r="J205" s="193">
        <v>370</v>
      </c>
      <c r="K205" s="194">
        <v>558</v>
      </c>
      <c r="L205" s="195">
        <v>622</v>
      </c>
      <c r="M205" s="193">
        <v>1823</v>
      </c>
      <c r="N205" s="198">
        <v>1437</v>
      </c>
      <c r="O205" s="201">
        <v>2293</v>
      </c>
      <c r="P205" s="193">
        <v>875</v>
      </c>
      <c r="Q205" s="194">
        <v>1303</v>
      </c>
      <c r="R205" s="195">
        <v>1198</v>
      </c>
      <c r="S205" s="196">
        <v>1315</v>
      </c>
      <c r="T205" s="193">
        <v>466</v>
      </c>
      <c r="U205" s="197">
        <v>744</v>
      </c>
      <c r="V205" s="195">
        <v>1080</v>
      </c>
      <c r="W205" s="202">
        <v>1840</v>
      </c>
      <c r="X205" s="193">
        <v>1002</v>
      </c>
      <c r="Y205" s="197">
        <v>797</v>
      </c>
      <c r="Z205" s="195">
        <v>2908</v>
      </c>
      <c r="AA205" s="193">
        <v>2625</v>
      </c>
      <c r="AB205" s="169">
        <f t="shared" si="2375"/>
        <v>18763</v>
      </c>
      <c r="AC205" s="170">
        <f t="shared" si="2293"/>
        <v>18217</v>
      </c>
      <c r="AE205" s="143" t="s">
        <v>28</v>
      </c>
      <c r="AF205" s="126">
        <f>B205/B219</f>
        <v>6.7081604426002764E-2</v>
      </c>
      <c r="AG205" s="127">
        <f t="shared" ref="AG205" si="2538">C205/C219</f>
        <v>4.1076022111542883E-2</v>
      </c>
      <c r="AH205" s="128">
        <f t="shared" ref="AH205" si="2539">D205/D219</f>
        <v>7.0443388139951685E-2</v>
      </c>
      <c r="AI205" s="129">
        <f t="shared" ref="AI205" si="2540">E205/E219</f>
        <v>4.4892775145327538E-2</v>
      </c>
      <c r="AJ205" s="126">
        <f t="shared" ref="AJ205" si="2541">F205/F219</f>
        <v>8.5727236670632895E-2</v>
      </c>
      <c r="AK205" s="127">
        <f t="shared" ref="AK205" si="2542">G205/G219</f>
        <v>5.8140955172834984E-2</v>
      </c>
      <c r="AL205" s="128">
        <f t="shared" ref="AL205" si="2543">H205/H219</f>
        <v>5.5958693831984374E-2</v>
      </c>
      <c r="AM205" s="129">
        <f t="shared" ref="AM205" si="2544">I205/I219</f>
        <v>4.7364847463182785E-2</v>
      </c>
      <c r="AN205" s="126">
        <f t="shared" ref="AN205" si="2545">J205/J219</f>
        <v>5.0155889928155076E-2</v>
      </c>
      <c r="AO205" s="127">
        <f t="shared" ref="AO205" si="2546">K205/K219</f>
        <v>6.6603007877775122E-2</v>
      </c>
      <c r="AP205" s="128">
        <f t="shared" ref="AP205" si="2547">L205/L219</f>
        <v>4.8841774636827644E-2</v>
      </c>
      <c r="AQ205" s="126">
        <f t="shared" ref="AQ205" si="2548">M205/M219</f>
        <v>7.3922387575524107E-2</v>
      </c>
      <c r="AR205" s="130">
        <f t="shared" ref="AR205" si="2549">N205/N219</f>
        <v>5.4152848959903528E-2</v>
      </c>
      <c r="AS205" s="131">
        <f t="shared" ref="AS205" si="2550">O205/O219</f>
        <v>6.0330991659431156E-2</v>
      </c>
      <c r="AT205" s="126">
        <f t="shared" ref="AT205" si="2551">P205/P219</f>
        <v>4.9960031974420463E-2</v>
      </c>
      <c r="AU205" s="127">
        <f t="shared" ref="AU205" si="2552">Q205/Q219</f>
        <v>5.9262291353981901E-2</v>
      </c>
      <c r="AV205" s="128">
        <f t="shared" ref="AV205" si="2553">R205/R219</f>
        <v>5.7194691110474552E-2</v>
      </c>
      <c r="AW205" s="129">
        <f t="shared" ref="AW205" si="2554">S205/S219</f>
        <v>5.4066277444289122E-2</v>
      </c>
      <c r="AX205" s="126">
        <f t="shared" ref="AX205" si="2555">T205/T219</f>
        <v>5.174902831760133E-2</v>
      </c>
      <c r="AY205" s="127">
        <f t="shared" ref="AY205" si="2556">U205/U219</f>
        <v>6.22906898861353E-2</v>
      </c>
      <c r="AZ205" s="128">
        <f t="shared" ref="AZ205" si="2557">V205/V219</f>
        <v>4.1083384053560559E-2</v>
      </c>
      <c r="BA205" s="129">
        <f t="shared" ref="BA205" si="2558">W205/W219</f>
        <v>6.0965508101123222E-2</v>
      </c>
      <c r="BB205" s="126">
        <f t="shared" ref="BB205" si="2559">X205/X219</f>
        <v>4.0578301542947393E-2</v>
      </c>
      <c r="BC205" s="127">
        <f t="shared" ref="BC205" si="2560">Y205/Y219</f>
        <v>5.0503770356758126E-2</v>
      </c>
      <c r="BD205" s="128">
        <f t="shared" ref="BD205" si="2561">Z205/Z219</f>
        <v>5.0098197980911689E-2</v>
      </c>
      <c r="BE205" s="126">
        <f t="shared" ref="BE205" si="2562">AA205/AA219</f>
        <v>5.3276775385114973E-2</v>
      </c>
      <c r="BF205" s="132">
        <f t="shared" ref="BF205" si="2563">AB205/AB219</f>
        <v>5.635228361449908E-2</v>
      </c>
      <c r="BG205" s="133">
        <f t="shared" ref="BG205" si="2564">AC205/AC219</f>
        <v>5.479736375859922E-2</v>
      </c>
    </row>
    <row r="206" spans="1:59">
      <c r="A206" s="134" t="s">
        <v>29</v>
      </c>
      <c r="B206" s="203">
        <v>3029</v>
      </c>
      <c r="C206" s="187">
        <v>1775</v>
      </c>
      <c r="D206" s="188">
        <v>1642</v>
      </c>
      <c r="E206" s="189">
        <v>1128</v>
      </c>
      <c r="F206" s="186">
        <v>1248</v>
      </c>
      <c r="G206" s="190">
        <v>585</v>
      </c>
      <c r="H206" s="188">
        <v>2029</v>
      </c>
      <c r="I206" s="189">
        <v>2999</v>
      </c>
      <c r="J206" s="186">
        <v>370</v>
      </c>
      <c r="K206" s="187">
        <v>450</v>
      </c>
      <c r="L206" s="188">
        <v>578</v>
      </c>
      <c r="M206" s="186">
        <v>1698</v>
      </c>
      <c r="N206" s="191">
        <v>1572</v>
      </c>
      <c r="O206" s="204">
        <v>2034</v>
      </c>
      <c r="P206" s="186">
        <v>914</v>
      </c>
      <c r="Q206" s="187">
        <v>1081</v>
      </c>
      <c r="R206" s="188">
        <v>1091</v>
      </c>
      <c r="S206" s="189">
        <v>1432</v>
      </c>
      <c r="T206" s="186">
        <v>535</v>
      </c>
      <c r="U206" s="190">
        <v>563</v>
      </c>
      <c r="V206" s="188">
        <v>1419</v>
      </c>
      <c r="W206" s="205">
        <v>1815</v>
      </c>
      <c r="X206" s="186">
        <v>1188</v>
      </c>
      <c r="Y206" s="190">
        <v>742</v>
      </c>
      <c r="Z206" s="188">
        <v>3117</v>
      </c>
      <c r="AA206" s="186">
        <v>2619</v>
      </c>
      <c r="AB206" s="169">
        <f t="shared" si="2375"/>
        <v>18732</v>
      </c>
      <c r="AC206" s="170">
        <f t="shared" si="2293"/>
        <v>18921</v>
      </c>
      <c r="AE206" s="134" t="s">
        <v>29</v>
      </c>
      <c r="AF206" s="126">
        <f>B206/B219</f>
        <v>5.2368603042876903E-2</v>
      </c>
      <c r="AG206" s="127">
        <f t="shared" ref="AG206" si="2565">C206/C219</f>
        <v>4.8574243336434786E-2</v>
      </c>
      <c r="AH206" s="128">
        <f t="shared" ref="AH206" si="2566">D206/D219</f>
        <v>6.3975687680199483E-2</v>
      </c>
      <c r="AI206" s="129">
        <f t="shared" ref="AI206" si="2567">E206/E219</f>
        <v>5.5102339895461871E-2</v>
      </c>
      <c r="AJ206" s="126">
        <f t="shared" ref="AJ206" si="2568">F206/F219</f>
        <v>7.0712221655617885E-2</v>
      </c>
      <c r="AK206" s="127">
        <f t="shared" ref="AK206" si="2569">G206/G219</f>
        <v>7.1454745327958966E-2</v>
      </c>
      <c r="AL206" s="128">
        <f t="shared" ref="AL206" si="2570">H206/H219</f>
        <v>7.0785654479486468E-2</v>
      </c>
      <c r="AM206" s="129">
        <f t="shared" ref="AM206" si="2571">I206/I219</f>
        <v>7.021610357987404E-2</v>
      </c>
      <c r="AN206" s="126">
        <f t="shared" ref="AN206" si="2572">J206/J219</f>
        <v>5.0155889928155076E-2</v>
      </c>
      <c r="AO206" s="127">
        <f t="shared" ref="AO206" si="2573">K206/K219</f>
        <v>5.3712103127238002E-2</v>
      </c>
      <c r="AP206" s="128">
        <f t="shared" ref="AP206" si="2574">L206/L219</f>
        <v>4.5386729485669415E-2</v>
      </c>
      <c r="AQ206" s="126">
        <f t="shared" ref="AQ206" si="2575">M206/M219</f>
        <v>6.8853655569522734E-2</v>
      </c>
      <c r="AR206" s="130">
        <f t="shared" ref="AR206" si="2576">N206/N219</f>
        <v>5.9240277359059394E-2</v>
      </c>
      <c r="AS206" s="131">
        <f t="shared" ref="AS206" si="2577">O206/O219</f>
        <v>5.3516457494672036E-2</v>
      </c>
      <c r="AT206" s="126">
        <f t="shared" ref="AT206" si="2578">P206/P219</f>
        <v>5.2186821970994633E-2</v>
      </c>
      <c r="AU206" s="127">
        <f t="shared" ref="AU206" si="2579">Q206/Q219</f>
        <v>4.9165415927593575E-2</v>
      </c>
      <c r="AV206" s="128">
        <f t="shared" ref="AV206" si="2580">R206/R219</f>
        <v>5.2086317196600784E-2</v>
      </c>
      <c r="AW206" s="129">
        <f t="shared" ref="AW206" si="2581">S206/S219</f>
        <v>5.8876737110435E-2</v>
      </c>
      <c r="AX206" s="126">
        <f t="shared" ref="AX206" si="2582">T206/T219</f>
        <v>5.9411438089950031E-2</v>
      </c>
      <c r="AY206" s="127">
        <f t="shared" ref="AY206" si="2583">U206/U219</f>
        <v>4.7136637642330878E-2</v>
      </c>
      <c r="AZ206" s="128">
        <f t="shared" ref="AZ206" si="2584">V206/V219</f>
        <v>5.3979001825928179E-2</v>
      </c>
      <c r="BA206" s="129">
        <f t="shared" ref="BA206" si="2585">W206/W219</f>
        <v>6.013717239322753E-2</v>
      </c>
      <c r="BB206" s="126">
        <f t="shared" ref="BB206" si="2586">X206/X219</f>
        <v>4.8110800631757988E-2</v>
      </c>
      <c r="BC206" s="127">
        <f t="shared" ref="BC206" si="2587">Y206/Y219</f>
        <v>4.7018566630758506E-2</v>
      </c>
      <c r="BD206" s="128">
        <f t="shared" ref="BD206" si="2588">Z206/Z219</f>
        <v>5.3698790614340353E-2</v>
      </c>
      <c r="BE206" s="126">
        <f t="shared" ref="BE206" si="2589">AA206/AA219</f>
        <v>5.3154999898520426E-2</v>
      </c>
      <c r="BF206" s="132">
        <f t="shared" ref="BF206" si="2590">AB206/AB219</f>
        <v>5.6259179058082226E-2</v>
      </c>
      <c r="BG206" s="133">
        <f t="shared" ref="BG206" si="2591">AC206/AC219</f>
        <v>5.6915020018469334E-2</v>
      </c>
    </row>
    <row r="207" spans="1:59">
      <c r="A207" s="143" t="s">
        <v>30</v>
      </c>
      <c r="B207" s="200">
        <v>2354</v>
      </c>
      <c r="C207" s="194">
        <v>1679</v>
      </c>
      <c r="D207" s="195">
        <v>1283</v>
      </c>
      <c r="E207" s="196">
        <v>949</v>
      </c>
      <c r="F207" s="193">
        <v>1278</v>
      </c>
      <c r="G207" s="197">
        <v>425</v>
      </c>
      <c r="H207" s="195">
        <v>2250</v>
      </c>
      <c r="I207" s="196">
        <v>2643</v>
      </c>
      <c r="J207" s="193">
        <v>509</v>
      </c>
      <c r="K207" s="194">
        <v>365</v>
      </c>
      <c r="L207" s="195">
        <v>1001</v>
      </c>
      <c r="M207" s="193">
        <v>1298</v>
      </c>
      <c r="N207" s="198">
        <v>1877</v>
      </c>
      <c r="O207" s="201">
        <v>2038</v>
      </c>
      <c r="P207" s="193">
        <v>934</v>
      </c>
      <c r="Q207" s="194">
        <v>1179</v>
      </c>
      <c r="R207" s="195">
        <v>1175</v>
      </c>
      <c r="S207" s="196">
        <v>1503</v>
      </c>
      <c r="T207" s="193">
        <v>661</v>
      </c>
      <c r="U207" s="197">
        <v>435</v>
      </c>
      <c r="V207" s="195">
        <v>2021</v>
      </c>
      <c r="W207" s="202">
        <v>1520</v>
      </c>
      <c r="X207" s="193">
        <v>1479</v>
      </c>
      <c r="Y207" s="197">
        <v>651</v>
      </c>
      <c r="Z207" s="195">
        <v>3252</v>
      </c>
      <c r="AA207" s="193">
        <v>2856</v>
      </c>
      <c r="AB207" s="169">
        <f t="shared" si="2375"/>
        <v>20074</v>
      </c>
      <c r="AC207" s="170">
        <f t="shared" si="2293"/>
        <v>17541</v>
      </c>
      <c r="AE207" s="143" t="s">
        <v>30</v>
      </c>
      <c r="AF207" s="126">
        <f>B207/B219</f>
        <v>4.0698478561549102E-2</v>
      </c>
      <c r="AG207" s="127">
        <f t="shared" ref="AG207" si="2592">C207/C219</f>
        <v>4.5947129330633246E-2</v>
      </c>
      <c r="AH207" s="128">
        <f t="shared" ref="AH207" si="2593">D207/D219</f>
        <v>4.9988311384711291E-2</v>
      </c>
      <c r="AI207" s="129">
        <f t="shared" ref="AI207" si="2594">E207/E219</f>
        <v>4.6358262908504713E-2</v>
      </c>
      <c r="AJ207" s="126">
        <f t="shared" ref="AJ207" si="2595">F207/F219</f>
        <v>7.2412034676185622E-2</v>
      </c>
      <c r="AK207" s="127">
        <f t="shared" ref="AK207" si="2596">G207/G219</f>
        <v>5.1911567118602661E-2</v>
      </c>
      <c r="AL207" s="128">
        <f t="shared" ref="AL207" si="2597">H207/H219</f>
        <v>7.8495674016187553E-2</v>
      </c>
      <c r="AM207" s="129">
        <f t="shared" ref="AM207" si="2598">I207/I219</f>
        <v>6.18810142586219E-2</v>
      </c>
      <c r="AN207" s="126">
        <f t="shared" ref="AN207" si="2599">J207/J219</f>
        <v>6.8998237766029549E-2</v>
      </c>
      <c r="AO207" s="127">
        <f t="shared" ref="AO207" si="2600">K207/K219</f>
        <v>4.3566483647648604E-2</v>
      </c>
      <c r="AP207" s="128">
        <f t="shared" ref="AP207" si="2601">L207/L219</f>
        <v>7.8602277188849629E-2</v>
      </c>
      <c r="AQ207" s="126">
        <f t="shared" ref="AQ207" si="2602">M207/M219</f>
        <v>5.2633713150318319E-2</v>
      </c>
      <c r="AR207" s="130">
        <f t="shared" ref="AR207" si="2603">N207/N219</f>
        <v>7.0734097075670785E-2</v>
      </c>
      <c r="AS207" s="131">
        <f t="shared" ref="AS207" si="2604">O207/O219</f>
        <v>5.3621701265556342E-2</v>
      </c>
      <c r="AT207" s="126">
        <f t="shared" ref="AT207" si="2605">P207/P219</f>
        <v>5.3328765558981389E-2</v>
      </c>
      <c r="AU207" s="127">
        <f t="shared" ref="AU207" si="2606">Q207/Q219</f>
        <v>5.3622595169873104E-2</v>
      </c>
      <c r="AV207" s="128">
        <f t="shared" ref="AV207" si="2607">R207/R219</f>
        <v>5.6096629428053088E-2</v>
      </c>
      <c r="AW207" s="129">
        <f t="shared" ref="AW207" si="2608">S207/S219</f>
        <v>6.1795904942027795E-2</v>
      </c>
      <c r="AX207" s="126">
        <f t="shared" ref="AX207" si="2609">T207/T219</f>
        <v>7.3403664630760687E-2</v>
      </c>
      <c r="AY207" s="127">
        <f t="shared" ref="AY207" si="2610">U207/U219</f>
        <v>3.6419959812458137E-2</v>
      </c>
      <c r="AZ207" s="128">
        <f t="shared" ref="AZ207" si="2611">V207/V219</f>
        <v>7.6879184418746194E-2</v>
      </c>
      <c r="BA207" s="129">
        <f t="shared" ref="BA207" si="2612">W207/W219</f>
        <v>5.0362811040058318E-2</v>
      </c>
      <c r="BB207" s="126">
        <f t="shared" ref="BB207" si="2613">X207/X219</f>
        <v>5.9895516948122951E-2</v>
      </c>
      <c r="BC207" s="127">
        <f t="shared" ref="BC207" si="2614">Y207/Y219</f>
        <v>4.1252138647740952E-2</v>
      </c>
      <c r="BD207" s="128">
        <f t="shared" ref="BD207" si="2615">Z207/Z219</f>
        <v>5.6024532267511973E-2</v>
      </c>
      <c r="BE207" s="126">
        <f t="shared" ref="BE207" si="2616">AA207/AA219</f>
        <v>5.7965131619005093E-2</v>
      </c>
      <c r="BF207" s="132">
        <f t="shared" ref="BF207" si="2617">AB207/AB219</f>
        <v>6.0289705339095806E-2</v>
      </c>
      <c r="BG207" s="133">
        <f t="shared" ref="BG207" si="2618">AC207/AC219</f>
        <v>5.2763932463610302E-2</v>
      </c>
    </row>
    <row r="208" spans="1:59">
      <c r="A208" s="134" t="s">
        <v>31</v>
      </c>
      <c r="B208" s="203">
        <v>2514</v>
      </c>
      <c r="C208" s="187">
        <v>2995</v>
      </c>
      <c r="D208" s="188">
        <v>1660</v>
      </c>
      <c r="E208" s="189">
        <v>1263</v>
      </c>
      <c r="F208" s="186">
        <v>1448</v>
      </c>
      <c r="G208" s="190">
        <v>530</v>
      </c>
      <c r="H208" s="188">
        <v>2299</v>
      </c>
      <c r="I208" s="189">
        <v>3296</v>
      </c>
      <c r="J208" s="186">
        <v>598</v>
      </c>
      <c r="K208" s="187">
        <v>310</v>
      </c>
      <c r="L208" s="188">
        <v>1347</v>
      </c>
      <c r="M208" s="186">
        <v>1243</v>
      </c>
      <c r="N208" s="191">
        <v>2090</v>
      </c>
      <c r="O208" s="204">
        <v>2251</v>
      </c>
      <c r="P208" s="186">
        <v>1080</v>
      </c>
      <c r="Q208" s="187">
        <v>1202</v>
      </c>
      <c r="R208" s="188">
        <v>1276</v>
      </c>
      <c r="S208" s="189">
        <v>1723</v>
      </c>
      <c r="T208" s="186">
        <v>976</v>
      </c>
      <c r="U208" s="190">
        <v>430</v>
      </c>
      <c r="V208" s="188">
        <v>2401</v>
      </c>
      <c r="W208" s="205">
        <v>1305</v>
      </c>
      <c r="X208" s="186">
        <v>1993</v>
      </c>
      <c r="Y208" s="190">
        <v>626</v>
      </c>
      <c r="Z208" s="188">
        <v>4050</v>
      </c>
      <c r="AA208" s="186">
        <v>3807</v>
      </c>
      <c r="AB208" s="169">
        <f t="shared" si="2375"/>
        <v>23732</v>
      </c>
      <c r="AC208" s="170">
        <f t="shared" si="2293"/>
        <v>20981</v>
      </c>
      <c r="AE208" s="134" t="s">
        <v>31</v>
      </c>
      <c r="AF208" s="126">
        <f>B208/B219</f>
        <v>4.346473029045643E-2</v>
      </c>
      <c r="AG208" s="127">
        <f t="shared" ref="AG208" si="2619">C208/C219</f>
        <v>8.1960483826829397E-2</v>
      </c>
      <c r="AH208" s="128">
        <f t="shared" ref="AH208" si="2620">D208/D219</f>
        <v>6.4677004597522014E-2</v>
      </c>
      <c r="AI208" s="129">
        <f t="shared" ref="AI208" si="2621">E208/E219</f>
        <v>6.1697034829759169E-2</v>
      </c>
      <c r="AJ208" s="126">
        <f t="shared" ref="AJ208" si="2622">F208/F219</f>
        <v>8.2044308459402804E-2</v>
      </c>
      <c r="AK208" s="127">
        <f t="shared" ref="AK208" si="2623">G208/G219</f>
        <v>6.4736777818492727E-2</v>
      </c>
      <c r="AL208" s="128">
        <f t="shared" ref="AL208" si="2624">H208/H219</f>
        <v>8.0205135361428967E-2</v>
      </c>
      <c r="AM208" s="129">
        <f t="shared" ref="AM208" si="2625">I208/I219</f>
        <v>7.7169815738334382E-2</v>
      </c>
      <c r="AN208" s="126">
        <f t="shared" ref="AN208" si="2626">J208/J219</f>
        <v>8.1062762640639829E-2</v>
      </c>
      <c r="AO208" s="127">
        <f t="shared" ref="AO208" si="2627">K208/K219</f>
        <v>3.7001671043208402E-2</v>
      </c>
      <c r="AP208" s="128">
        <f t="shared" ref="AP208" si="2628">L208/L219</f>
        <v>0.10577149587750294</v>
      </c>
      <c r="AQ208" s="126">
        <f t="shared" ref="AQ208" si="2629">M208/M219</f>
        <v>5.0403471067677709E-2</v>
      </c>
      <c r="AR208" s="130">
        <f t="shared" ref="AR208" si="2630">N208/N219</f>
        <v>7.8760928549894485E-2</v>
      </c>
      <c r="AS208" s="131">
        <f t="shared" ref="AS208" si="2631">O208/O219</f>
        <v>5.9225932065145898E-2</v>
      </c>
      <c r="AT208" s="126">
        <f t="shared" ref="AT208" si="2632">P208/P219</f>
        <v>6.1664953751284689E-2</v>
      </c>
      <c r="AU208" s="127">
        <f t="shared" ref="AU208" si="2633">Q208/Q219</f>
        <v>5.4668667849183609E-2</v>
      </c>
      <c r="AV208" s="128">
        <f t="shared" ref="AV208" si="2634">R208/R219</f>
        <v>6.0918552468251695E-2</v>
      </c>
      <c r="AW208" s="129">
        <f t="shared" ref="AW208" si="2635">S208/S219</f>
        <v>7.0841213715977305E-2</v>
      </c>
      <c r="AX208" s="126">
        <f t="shared" ref="AX208" si="2636">T208/T219</f>
        <v>0.10838423098278734</v>
      </c>
      <c r="AY208" s="127">
        <f t="shared" ref="AY208" si="2637">U208/U219</f>
        <v>3.6001339584728731E-2</v>
      </c>
      <c r="AZ208" s="128">
        <f t="shared" ref="AZ208" si="2638">V208/V219</f>
        <v>9.1334449178332319E-2</v>
      </c>
      <c r="BA208" s="129">
        <f t="shared" ref="BA208" si="2639">W208/W219</f>
        <v>4.3239123952155331E-2</v>
      </c>
      <c r="BB208" s="126">
        <f t="shared" ref="BB208" si="2640">X208/X219</f>
        <v>8.071113270967481E-2</v>
      </c>
      <c r="BC208" s="127">
        <f t="shared" ref="BC208" si="2641">Y208/Y219</f>
        <v>3.9667955135922944E-2</v>
      </c>
      <c r="BD208" s="128">
        <f t="shared" ref="BD208" si="2642">Z208/Z219</f>
        <v>6.9772249595148675E-2</v>
      </c>
      <c r="BE208" s="126">
        <f t="shared" ref="BE208" si="2643">AA208/AA219</f>
        <v>7.7266546244241036E-2</v>
      </c>
      <c r="BF208" s="132">
        <f t="shared" ref="BF208" si="2644">AB208/AB219</f>
        <v>7.127604299628483E-2</v>
      </c>
      <c r="BG208" s="133">
        <f t="shared" ref="BG208" si="2645">AC208/AC219</f>
        <v>6.3111571006157441E-2</v>
      </c>
    </row>
    <row r="209" spans="1:59">
      <c r="A209" s="143" t="s">
        <v>32</v>
      </c>
      <c r="B209" s="200">
        <v>2874</v>
      </c>
      <c r="C209" s="194">
        <v>3870</v>
      </c>
      <c r="D209" s="195">
        <v>2021</v>
      </c>
      <c r="E209" s="196">
        <v>1891</v>
      </c>
      <c r="F209" s="193">
        <v>1844</v>
      </c>
      <c r="G209" s="197">
        <v>508</v>
      </c>
      <c r="H209" s="195">
        <v>2649</v>
      </c>
      <c r="I209" s="196">
        <v>4247</v>
      </c>
      <c r="J209" s="193">
        <v>886</v>
      </c>
      <c r="K209" s="194">
        <v>340</v>
      </c>
      <c r="L209" s="195">
        <v>1707</v>
      </c>
      <c r="M209" s="193">
        <v>1289</v>
      </c>
      <c r="N209" s="198">
        <v>2218</v>
      </c>
      <c r="O209" s="201">
        <v>2176</v>
      </c>
      <c r="P209" s="193">
        <v>1387</v>
      </c>
      <c r="Q209" s="194">
        <v>1451</v>
      </c>
      <c r="R209" s="195">
        <v>1338</v>
      </c>
      <c r="S209" s="196">
        <v>1849</v>
      </c>
      <c r="T209" s="193">
        <v>1006</v>
      </c>
      <c r="U209" s="197">
        <v>381</v>
      </c>
      <c r="V209" s="195">
        <v>2233</v>
      </c>
      <c r="W209" s="202">
        <v>1376</v>
      </c>
      <c r="X209" s="193">
        <v>3002</v>
      </c>
      <c r="Y209" s="197">
        <v>704</v>
      </c>
      <c r="Z209" s="195">
        <v>3795</v>
      </c>
      <c r="AA209" s="193">
        <v>4241</v>
      </c>
      <c r="AB209" s="169">
        <f t="shared" si="2375"/>
        <v>26960</v>
      </c>
      <c r="AC209" s="170">
        <f t="shared" si="2293"/>
        <v>24323</v>
      </c>
      <c r="AE209" s="143" t="s">
        <v>32</v>
      </c>
      <c r="AF209" s="126">
        <f>B209/B219</f>
        <v>4.9688796680497922E-2</v>
      </c>
      <c r="AG209" s="127">
        <f t="shared" ref="AG209" si="2646">C209/C219</f>
        <v>0.10590553335887472</v>
      </c>
      <c r="AH209" s="128">
        <f t="shared" ref="AH209" si="2647">D209/D219</f>
        <v>7.8742304994934939E-2</v>
      </c>
      <c r="AI209" s="129">
        <f t="shared" ref="AI209" si="2648">E209/E219</f>
        <v>9.2374578672268087E-2</v>
      </c>
      <c r="AJ209" s="126">
        <f t="shared" ref="AJ209" si="2649">F209/F219</f>
        <v>0.10448184033089694</v>
      </c>
      <c r="AK209" s="127">
        <f t="shared" ref="AK209" si="2650">G209/G219</f>
        <v>6.2049590814706242E-2</v>
      </c>
      <c r="AL209" s="128">
        <f t="shared" ref="AL209" si="2651">H209/H219</f>
        <v>9.2415573541724805E-2</v>
      </c>
      <c r="AM209" s="129">
        <f t="shared" ref="AM209" si="2652">I209/I219</f>
        <v>9.9435742548757935E-2</v>
      </c>
      <c r="AN209" s="126">
        <f t="shared" ref="AN209" si="2653">J209/J219</f>
        <v>0.12010302290904161</v>
      </c>
      <c r="AO209" s="127">
        <f t="shared" ref="AO209" si="2654">K209/K219</f>
        <v>4.0582477918357604E-2</v>
      </c>
      <c r="AP209" s="128">
        <f t="shared" ref="AP209" si="2655">L209/L219</f>
        <v>0.13404004711425205</v>
      </c>
      <c r="AQ209" s="126">
        <f t="shared" ref="AQ209" si="2656">M209/M219</f>
        <v>5.2268764445886219E-2</v>
      </c>
      <c r="AR209" s="130">
        <f t="shared" ref="AR209" si="2657">N209/N219</f>
        <v>8.3584564365390412E-2</v>
      </c>
      <c r="AS209" s="131">
        <f t="shared" ref="AS209" si="2658">O209/O219</f>
        <v>5.7252611361065069E-2</v>
      </c>
      <c r="AT209" s="126">
        <f t="shared" ref="AT209" si="2659">P209/P219</f>
        <v>7.9193787826881357E-2</v>
      </c>
      <c r="AU209" s="127">
        <f t="shared" ref="AU209" si="2660">Q209/Q219</f>
        <v>6.5993541638240782E-2</v>
      </c>
      <c r="AV209" s="128">
        <f t="shared" ref="AV209" si="2661">R209/R219</f>
        <v>6.3878544829561734E-2</v>
      </c>
      <c r="AW209" s="129">
        <f t="shared" ref="AW209" si="2662">S209/S219</f>
        <v>7.6021708741057473E-2</v>
      </c>
      <c r="AX209" s="126">
        <f t="shared" ref="AX209" si="2663">T209/T219</f>
        <v>0.11171571349250417</v>
      </c>
      <c r="AY209" s="127">
        <f t="shared" ref="AY209" si="2664">U209/U219</f>
        <v>3.1898861352980576E-2</v>
      </c>
      <c r="AZ209" s="128">
        <f t="shared" ref="AZ209" si="2665">V209/V219</f>
        <v>8.4943700547778458E-2</v>
      </c>
      <c r="BA209" s="129">
        <f t="shared" ref="BA209" si="2666">W209/W219</f>
        <v>4.5591597362579103E-2</v>
      </c>
      <c r="BB209" s="126">
        <f t="shared" ref="BB209" si="2667">X209/X219</f>
        <v>0.12157291540112583</v>
      </c>
      <c r="BC209" s="127">
        <f t="shared" ref="BC209" si="2668">Y209/Y219</f>
        <v>4.461060769279513E-2</v>
      </c>
      <c r="BD209" s="128">
        <f t="shared" ref="BD209" si="2669">Z209/Z219</f>
        <v>6.5379182028046726E-2</v>
      </c>
      <c r="BE209" s="126">
        <f t="shared" ref="BE209" si="2670">AA209/AA219</f>
        <v>8.6074973107913372E-2</v>
      </c>
      <c r="BF209" s="132">
        <f t="shared" ref="BF209" si="2671">AB209/AB219</f>
        <v>8.0970930354788431E-2</v>
      </c>
      <c r="BG209" s="133">
        <f t="shared" ref="BG209" si="2672">AC209/AC219</f>
        <v>7.3164422171620391E-2</v>
      </c>
    </row>
    <row r="210" spans="1:59">
      <c r="A210" s="134" t="s">
        <v>33</v>
      </c>
      <c r="B210" s="203">
        <v>2910</v>
      </c>
      <c r="C210" s="187">
        <v>4776</v>
      </c>
      <c r="D210" s="188">
        <v>1996</v>
      </c>
      <c r="E210" s="189">
        <v>1693</v>
      </c>
      <c r="F210" s="186">
        <v>1624</v>
      </c>
      <c r="G210" s="190">
        <v>568</v>
      </c>
      <c r="H210" s="188">
        <v>2510</v>
      </c>
      <c r="I210" s="189">
        <v>3944</v>
      </c>
      <c r="J210" s="186">
        <v>689</v>
      </c>
      <c r="K210" s="187">
        <v>256</v>
      </c>
      <c r="L210" s="188">
        <v>1535</v>
      </c>
      <c r="M210" s="186">
        <v>1036</v>
      </c>
      <c r="N210" s="191">
        <v>2371</v>
      </c>
      <c r="O210" s="204">
        <v>2186</v>
      </c>
      <c r="P210" s="186">
        <v>1248</v>
      </c>
      <c r="Q210" s="187">
        <v>1477</v>
      </c>
      <c r="R210" s="188">
        <v>1318</v>
      </c>
      <c r="S210" s="189">
        <v>1957</v>
      </c>
      <c r="T210" s="186">
        <v>833</v>
      </c>
      <c r="U210" s="190">
        <v>492</v>
      </c>
      <c r="V210" s="188">
        <v>2622</v>
      </c>
      <c r="W210" s="205">
        <v>1624</v>
      </c>
      <c r="X210" s="186">
        <v>2169</v>
      </c>
      <c r="Y210" s="190">
        <v>879</v>
      </c>
      <c r="Z210" s="188">
        <v>4650</v>
      </c>
      <c r="AA210" s="186">
        <v>4331</v>
      </c>
      <c r="AB210" s="169">
        <f t="shared" si="2375"/>
        <v>26475</v>
      </c>
      <c r="AC210" s="170">
        <f t="shared" si="2293"/>
        <v>25219</v>
      </c>
      <c r="AE210" s="134" t="s">
        <v>33</v>
      </c>
      <c r="AF210" s="126">
        <f>B210/B219</f>
        <v>5.0311203319502076E-2</v>
      </c>
      <c r="AG210" s="127">
        <f t="shared" ref="AG210" si="2673">C210/C219</f>
        <v>0.1306989217886268</v>
      </c>
      <c r="AH210" s="128">
        <f t="shared" ref="AH210" si="2674">D210/D219</f>
        <v>7.7768253720875868E-2</v>
      </c>
      <c r="AI210" s="129">
        <f t="shared" ref="AI210" si="2675">E210/E219</f>
        <v>8.2702359435298717E-2</v>
      </c>
      <c r="AJ210" s="126">
        <f t="shared" ref="AJ210" si="2676">F210/F219</f>
        <v>9.2016544846733522E-2</v>
      </c>
      <c r="AK210" s="127">
        <f t="shared" ref="AK210" si="2677">G210/G219</f>
        <v>6.9378282643214856E-2</v>
      </c>
      <c r="AL210" s="128">
        <f t="shared" ref="AL210" si="2678">H210/H219</f>
        <v>8.7566285235835886E-2</v>
      </c>
      <c r="AM210" s="129">
        <f t="shared" ref="AM210" si="2679">I210/I219</f>
        <v>9.2341551356793339E-2</v>
      </c>
      <c r="AN210" s="126">
        <f t="shared" ref="AN210" si="2680">J210/J219</f>
        <v>9.3398400433780671E-2</v>
      </c>
      <c r="AO210" s="127">
        <f t="shared" ref="AO210" si="2681">K210/K219</f>
        <v>3.0556218667939842E-2</v>
      </c>
      <c r="AP210" s="128">
        <f t="shared" ref="AP210" si="2682">L210/L219</f>
        <v>0.12053396152336082</v>
      </c>
      <c r="AQ210" s="126">
        <f t="shared" ref="AQ210" si="2683">M210/M219</f>
        <v>4.2009650865739427E-2</v>
      </c>
      <c r="AR210" s="130">
        <f t="shared" ref="AR210" si="2684">N210/N219</f>
        <v>8.9350316551100387E-2</v>
      </c>
      <c r="AS210" s="131">
        <f t="shared" ref="AS210" si="2685">O210/O219</f>
        <v>5.7515720788275847E-2</v>
      </c>
      <c r="AT210" s="126">
        <f t="shared" ref="AT210" si="2686">P210/P219</f>
        <v>7.1257279890373421E-2</v>
      </c>
      <c r="AU210" s="127">
        <f t="shared" ref="AU210" si="2687">Q210/Q219</f>
        <v>6.7176058580070044E-2</v>
      </c>
      <c r="AV210" s="128">
        <f t="shared" ref="AV210" si="2688">R210/R219</f>
        <v>6.2923708583977847E-2</v>
      </c>
      <c r="AW210" s="129">
        <f t="shared" ref="AW210" si="2689">S210/S219</f>
        <v>8.0462133048269061E-2</v>
      </c>
      <c r="AX210" s="126">
        <f t="shared" ref="AX210" si="2690">T210/T219</f>
        <v>9.2504164353137144E-2</v>
      </c>
      <c r="AY210" s="127">
        <f t="shared" ref="AY210" si="2691">U210/U219</f>
        <v>4.1192230408573345E-2</v>
      </c>
      <c r="AZ210" s="128">
        <f t="shared" ref="AZ210" si="2692">V210/V219</f>
        <v>9.9741326841144243E-2</v>
      </c>
      <c r="BA210" s="129">
        <f t="shared" ref="BA210" si="2693">W210/W219</f>
        <v>5.3808687584904411E-2</v>
      </c>
      <c r="BB210" s="126">
        <f t="shared" ref="BB210" si="2694">X210/X219</f>
        <v>8.783865872919451E-2</v>
      </c>
      <c r="BC210" s="127">
        <f t="shared" ref="BC210" si="2695">Y210/Y219</f>
        <v>5.5699892275521197E-2</v>
      </c>
      <c r="BD210" s="128">
        <f t="shared" ref="BD210" si="2696">Z210/Z219</f>
        <v>8.0108879164800334E-2</v>
      </c>
      <c r="BE210" s="126">
        <f t="shared" ref="BE210" si="2697">AA210/AA219</f>
        <v>8.7901605406831604E-2</v>
      </c>
      <c r="BF210" s="132">
        <f t="shared" ref="BF210" si="2698">AB210/AB219</f>
        <v>7.9514294552782777E-2</v>
      </c>
      <c r="BG210" s="133">
        <f t="shared" ref="BG210" si="2699">AC210/AC219</f>
        <v>7.5859621047818723E-2</v>
      </c>
    </row>
    <row r="211" spans="1:59">
      <c r="A211" s="143" t="s">
        <v>34</v>
      </c>
      <c r="B211" s="200">
        <v>2529</v>
      </c>
      <c r="C211" s="194">
        <v>4697</v>
      </c>
      <c r="D211" s="195">
        <v>1343</v>
      </c>
      <c r="E211" s="196">
        <v>1545</v>
      </c>
      <c r="F211" s="193">
        <v>662</v>
      </c>
      <c r="G211" s="197">
        <v>403</v>
      </c>
      <c r="H211" s="195">
        <v>2405</v>
      </c>
      <c r="I211" s="196">
        <v>3547</v>
      </c>
      <c r="J211" s="193">
        <v>454</v>
      </c>
      <c r="K211" s="194">
        <v>224</v>
      </c>
      <c r="L211" s="195">
        <v>1309</v>
      </c>
      <c r="M211" s="193">
        <v>1089</v>
      </c>
      <c r="N211" s="198">
        <v>2040</v>
      </c>
      <c r="O211" s="201">
        <v>2564</v>
      </c>
      <c r="P211" s="193">
        <v>1184</v>
      </c>
      <c r="Q211" s="194">
        <v>1870</v>
      </c>
      <c r="R211" s="195">
        <v>1295</v>
      </c>
      <c r="S211" s="196">
        <v>2124</v>
      </c>
      <c r="T211" s="193">
        <v>778</v>
      </c>
      <c r="U211" s="197">
        <v>470</v>
      </c>
      <c r="V211" s="195">
        <v>2912</v>
      </c>
      <c r="W211" s="202">
        <v>1595</v>
      </c>
      <c r="X211" s="193">
        <v>2480</v>
      </c>
      <c r="Y211" s="197">
        <v>893</v>
      </c>
      <c r="Z211" s="195">
        <v>3478</v>
      </c>
      <c r="AA211" s="193">
        <v>5268</v>
      </c>
      <c r="AB211" s="169">
        <f t="shared" si="2375"/>
        <v>22869</v>
      </c>
      <c r="AC211" s="170">
        <f t="shared" si="2293"/>
        <v>26289</v>
      </c>
      <c r="AE211" s="143" t="s">
        <v>34</v>
      </c>
      <c r="AF211" s="126">
        <f>B211/B219</f>
        <v>4.3724066390041491E-2</v>
      </c>
      <c r="AG211" s="127">
        <f t="shared" ref="AG211" si="2700">C211/C219</f>
        <v>0.12853702588801927</v>
      </c>
      <c r="AH211" s="128">
        <f t="shared" ref="AH211" si="2701">D211/D219</f>
        <v>5.2326034442453054E-2</v>
      </c>
      <c r="AI211" s="129">
        <f t="shared" ref="AI211" si="2702">E211/E219</f>
        <v>7.5472619803624644E-2</v>
      </c>
      <c r="AJ211" s="126">
        <f t="shared" ref="AJ211" si="2703">F211/F219</f>
        <v>3.7509207320528072E-2</v>
      </c>
      <c r="AK211" s="127">
        <f t="shared" ref="AK211" si="2704">G211/G219</f>
        <v>4.9224380114816169E-2</v>
      </c>
      <c r="AL211" s="128">
        <f t="shared" ref="AL211" si="2705">H211/H219</f>
        <v>8.3903153781747133E-2</v>
      </c>
      <c r="AM211" s="129">
        <f t="shared" ref="AM211" si="2706">I211/I219</f>
        <v>8.3046521973262163E-2</v>
      </c>
      <c r="AN211" s="126">
        <f t="shared" ref="AN211" si="2707">J211/J219</f>
        <v>6.1542632506438932E-2</v>
      </c>
      <c r="AO211" s="127">
        <f t="shared" ref="AO211" si="2708">K211/K219</f>
        <v>2.6736691334447362E-2</v>
      </c>
      <c r="AP211" s="128">
        <f t="shared" ref="AP211" si="2709">L211/L219</f>
        <v>0.1027875932469572</v>
      </c>
      <c r="AQ211" s="126">
        <f t="shared" ref="AQ211" si="2710">M211/M219</f>
        <v>4.4158793236284008E-2</v>
      </c>
      <c r="AR211" s="130">
        <f t="shared" ref="AR211" si="2711">N211/N219</f>
        <v>7.6876695809466392E-2</v>
      </c>
      <c r="AS211" s="131">
        <f t="shared" ref="AS211" si="2712">O211/O219</f>
        <v>6.7461257136843214E-2</v>
      </c>
      <c r="AT211" s="126">
        <f t="shared" ref="AT211" si="2713">P211/P219</f>
        <v>6.7603060408815807E-2</v>
      </c>
      <c r="AU211" s="127">
        <f t="shared" ref="AU211" si="2714">Q211/Q219</f>
        <v>8.5050256970027743E-2</v>
      </c>
      <c r="AV211" s="128">
        <f t="shared" ref="AV211" si="2715">R211/R219</f>
        <v>6.1825646901556383E-2</v>
      </c>
      <c r="AW211" s="129">
        <f t="shared" ref="AW211" si="2716">S211/S219</f>
        <v>8.7328344708494363E-2</v>
      </c>
      <c r="AX211" s="126">
        <f t="shared" ref="AX211" si="2717">T211/T219</f>
        <v>8.6396446418656306E-2</v>
      </c>
      <c r="AY211" s="127">
        <f t="shared" ref="AY211" si="2718">U211/U219</f>
        <v>3.9350301406563967E-2</v>
      </c>
      <c r="AZ211" s="128">
        <f t="shared" ref="AZ211" si="2719">V211/V219</f>
        <v>0.11077297626293366</v>
      </c>
      <c r="BA211" s="129">
        <f t="shared" ref="BA211" si="2720">W211/W219</f>
        <v>5.2847818163745404E-2</v>
      </c>
      <c r="BB211" s="126">
        <f t="shared" ref="BB211" si="2721">X211/X219</f>
        <v>0.10043332118414125</v>
      </c>
      <c r="BC211" s="127">
        <f t="shared" ref="BC211" si="2722">Y211/Y219</f>
        <v>5.6587035042139279E-2</v>
      </c>
      <c r="BD211" s="128">
        <f t="shared" ref="BD211" si="2723">Z211/Z219</f>
        <v>5.9917996072080766E-2</v>
      </c>
      <c r="BE211" s="126">
        <f t="shared" ref="BE211" si="2724">AA211/AA219</f>
        <v>0.1069188772300136</v>
      </c>
      <c r="BF211" s="132">
        <f t="shared" ref="BF211" si="2725">AB211/AB219</f>
        <v>6.8684132280551063E-2</v>
      </c>
      <c r="BG211" s="133">
        <f t="shared" ref="BG211" si="2726">AC211/AC219</f>
        <v>7.9078217920064489E-2</v>
      </c>
    </row>
    <row r="212" spans="1:59">
      <c r="A212" s="134" t="s">
        <v>35</v>
      </c>
      <c r="B212" s="203">
        <v>2146</v>
      </c>
      <c r="C212" s="187">
        <v>3191</v>
      </c>
      <c r="D212" s="188">
        <v>818</v>
      </c>
      <c r="E212" s="189">
        <v>2036</v>
      </c>
      <c r="F212" s="186">
        <v>420</v>
      </c>
      <c r="G212" s="190">
        <v>599</v>
      </c>
      <c r="H212" s="188">
        <v>1710</v>
      </c>
      <c r="I212" s="189">
        <v>3582</v>
      </c>
      <c r="J212" s="186">
        <v>280</v>
      </c>
      <c r="K212" s="187">
        <v>251</v>
      </c>
      <c r="L212" s="188">
        <v>858</v>
      </c>
      <c r="M212" s="186">
        <v>924</v>
      </c>
      <c r="N212" s="191">
        <v>1577</v>
      </c>
      <c r="O212" s="204">
        <v>2025</v>
      </c>
      <c r="P212" s="186">
        <v>926</v>
      </c>
      <c r="Q212" s="187">
        <v>1720</v>
      </c>
      <c r="R212" s="188">
        <v>1013</v>
      </c>
      <c r="S212" s="189">
        <v>1558</v>
      </c>
      <c r="T212" s="186">
        <v>721</v>
      </c>
      <c r="U212" s="190">
        <v>451</v>
      </c>
      <c r="V212" s="188">
        <v>2629</v>
      </c>
      <c r="W212" s="205">
        <v>1519</v>
      </c>
      <c r="X212" s="186">
        <v>1646</v>
      </c>
      <c r="Y212" s="190">
        <v>947</v>
      </c>
      <c r="Z212" s="188">
        <v>2914</v>
      </c>
      <c r="AA212" s="186">
        <v>3916</v>
      </c>
      <c r="AB212" s="169">
        <f t="shared" si="2375"/>
        <v>17658</v>
      </c>
      <c r="AC212" s="170">
        <f t="shared" si="2293"/>
        <v>22719</v>
      </c>
      <c r="AE212" s="134" t="s">
        <v>35</v>
      </c>
      <c r="AF212" s="126">
        <f>B212/B219</f>
        <v>3.7102351313969571E-2</v>
      </c>
      <c r="AG212" s="127">
        <f t="shared" ref="AG212" si="2727">C212/C219</f>
        <v>8.7324174922007558E-2</v>
      </c>
      <c r="AH212" s="128">
        <f t="shared" ref="AH212" si="2728">D212/D219</f>
        <v>3.1870957687212653E-2</v>
      </c>
      <c r="AI212" s="129">
        <f t="shared" ref="AI212" si="2729">E212/E219</f>
        <v>9.9457769527624446E-2</v>
      </c>
      <c r="AJ212" s="126">
        <f t="shared" ref="AJ212" si="2730">F212/F219</f>
        <v>2.3797382287948327E-2</v>
      </c>
      <c r="AK212" s="127">
        <f t="shared" ref="AK212" si="2731">G212/G219</f>
        <v>7.316477342127764E-2</v>
      </c>
      <c r="AL212" s="128">
        <f t="shared" ref="AL212" si="2732">H212/H219</f>
        <v>5.9656712252302541E-2</v>
      </c>
      <c r="AM212" s="129">
        <f t="shared" ref="AM212" si="2733">I212/I219</f>
        <v>8.3865983002036945E-2</v>
      </c>
      <c r="AN212" s="126">
        <f t="shared" ref="AN212" si="2734">J212/J219</f>
        <v>3.7955808594279515E-2</v>
      </c>
      <c r="AO212" s="127">
        <f t="shared" ref="AO212" si="2735">K212/K219</f>
        <v>2.9959417522081644E-2</v>
      </c>
      <c r="AP212" s="128">
        <f t="shared" ref="AP212" si="2736">L212/L219</f>
        <v>6.7373380447585396E-2</v>
      </c>
      <c r="AQ212" s="126">
        <f t="shared" ref="AQ212" si="2737">M212/M219</f>
        <v>3.7468066988362192E-2</v>
      </c>
      <c r="AR212" s="130">
        <f t="shared" ref="AR212" si="2738">N212/N219</f>
        <v>5.9428700633102204E-2</v>
      </c>
      <c r="AS212" s="131">
        <f t="shared" ref="AS212" si="2739">O212/O219</f>
        <v>5.3279659010182334E-2</v>
      </c>
      <c r="AT212" s="126">
        <f t="shared" ref="AT212" si="2740">P212/P219</f>
        <v>5.2871988123786684E-2</v>
      </c>
      <c r="AU212" s="127">
        <f t="shared" ref="AU212" si="2741">Q212/Q219</f>
        <v>7.8228043844089684E-2</v>
      </c>
      <c r="AV212" s="128">
        <f t="shared" ref="AV212" si="2742">R212/R219</f>
        <v>4.8362455838823641E-2</v>
      </c>
      <c r="AW212" s="129">
        <f t="shared" ref="AW212" si="2743">S212/S219</f>
        <v>6.4057232135515174E-2</v>
      </c>
      <c r="AX212" s="126">
        <f t="shared" ref="AX212" si="2744">T212/T219</f>
        <v>8.0066629650194343E-2</v>
      </c>
      <c r="AY212" s="127">
        <f t="shared" ref="AY212" si="2745">U212/U219</f>
        <v>3.7759544541192229E-2</v>
      </c>
      <c r="AZ212" s="128">
        <f t="shared" ref="AZ212" si="2746">V212/V219</f>
        <v>0.100007608034084</v>
      </c>
      <c r="BA212" s="129">
        <f t="shared" ref="BA212" si="2747">W212/W219</f>
        <v>5.0329677611742486E-2</v>
      </c>
      <c r="BB212" s="126">
        <f t="shared" ref="BB212" si="2748">X212/X219</f>
        <v>6.665856720528085E-2</v>
      </c>
      <c r="BC212" s="127">
        <f t="shared" ref="BC212" si="2749">Y212/Y219</f>
        <v>6.0008871427666179E-2</v>
      </c>
      <c r="BD212" s="128">
        <f t="shared" ref="BD212" si="2750">Z212/Z219</f>
        <v>5.0201564276608206E-2</v>
      </c>
      <c r="BE212" s="126">
        <f t="shared" ref="BE212" si="2751">AA212/AA219</f>
        <v>7.9478800917375331E-2</v>
      </c>
      <c r="BF212" s="132">
        <f t="shared" ref="BF212" si="2752">AB212/AB219</f>
        <v>5.3033556684156311E-2</v>
      </c>
      <c r="BG212" s="133">
        <f t="shared" ref="BG212" si="2753">AC212/AC219</f>
        <v>6.8339534897711787E-2</v>
      </c>
    </row>
    <row r="213" spans="1:59">
      <c r="A213" s="143" t="s">
        <v>36</v>
      </c>
      <c r="B213" s="200">
        <v>501</v>
      </c>
      <c r="C213" s="194">
        <v>3063</v>
      </c>
      <c r="D213" s="195">
        <v>311</v>
      </c>
      <c r="E213" s="196">
        <v>1228</v>
      </c>
      <c r="F213" s="193">
        <v>93</v>
      </c>
      <c r="G213" s="197">
        <v>360</v>
      </c>
      <c r="H213" s="195">
        <v>558</v>
      </c>
      <c r="I213" s="196">
        <v>2643</v>
      </c>
      <c r="J213" s="193">
        <v>154</v>
      </c>
      <c r="K213" s="194">
        <v>173</v>
      </c>
      <c r="L213" s="195">
        <v>391</v>
      </c>
      <c r="M213" s="193">
        <v>489</v>
      </c>
      <c r="N213" s="198">
        <v>1000</v>
      </c>
      <c r="O213" s="201">
        <v>1535</v>
      </c>
      <c r="P213" s="193">
        <v>607</v>
      </c>
      <c r="Q213" s="194">
        <v>1311</v>
      </c>
      <c r="R213" s="195">
        <v>683</v>
      </c>
      <c r="S213" s="196">
        <v>1213</v>
      </c>
      <c r="T213" s="193">
        <v>540</v>
      </c>
      <c r="U213" s="197">
        <v>306</v>
      </c>
      <c r="V213" s="195">
        <v>2436</v>
      </c>
      <c r="W213" s="202">
        <v>943</v>
      </c>
      <c r="X213" s="193">
        <v>1088</v>
      </c>
      <c r="Y213" s="197">
        <v>564</v>
      </c>
      <c r="Z213" s="195">
        <v>1783</v>
      </c>
      <c r="AA213" s="193">
        <v>2346</v>
      </c>
      <c r="AB213" s="169">
        <f t="shared" si="2375"/>
        <v>10145</v>
      </c>
      <c r="AC213" s="170">
        <f t="shared" si="2293"/>
        <v>16174</v>
      </c>
      <c r="AE213" s="143" t="s">
        <v>36</v>
      </c>
      <c r="AF213" s="126">
        <f>B213/B219</f>
        <v>8.6618257261410793E-3</v>
      </c>
      <c r="AG213" s="127">
        <f t="shared" ref="AG213" si="2754">C213/C219</f>
        <v>8.3821356247605491E-2</v>
      </c>
      <c r="AH213" s="128">
        <f t="shared" ref="AH213" si="2755">D213/D219</f>
        <v>1.2117197849294787E-2</v>
      </c>
      <c r="AI213" s="129">
        <f t="shared" ref="AI213" si="2756">E213/E219</f>
        <v>5.9987299106052466E-2</v>
      </c>
      <c r="AJ213" s="126">
        <f t="shared" ref="AJ213" si="2757">F213/F219</f>
        <v>5.269420363759986E-3</v>
      </c>
      <c r="AK213" s="127">
        <f t="shared" ref="AK213" si="2758">G213/G219</f>
        <v>4.3972150971051664E-2</v>
      </c>
      <c r="AL213" s="128">
        <f t="shared" ref="AL213" si="2759">H213/H219</f>
        <v>1.9466927156014512E-2</v>
      </c>
      <c r="AM213" s="129">
        <f t="shared" ref="AM213" si="2760">I213/I219</f>
        <v>6.18810142586219E-2</v>
      </c>
      <c r="AN213" s="126">
        <f t="shared" ref="AN213" si="2761">J213/J219</f>
        <v>2.0875694726853734E-2</v>
      </c>
      <c r="AO213" s="127">
        <f t="shared" ref="AO213" si="2762">K213/K219</f>
        <v>2.0649319646693722E-2</v>
      </c>
      <c r="AP213" s="128">
        <f t="shared" ref="AP213" si="2763">L213/L219</f>
        <v>3.0702787593246957E-2</v>
      </c>
      <c r="AQ213" s="126">
        <f t="shared" ref="AQ213" si="2764">M213/M219</f>
        <v>1.9828879607477392E-2</v>
      </c>
      <c r="AR213" s="130">
        <f t="shared" ref="AR213" si="2765">N213/N219</f>
        <v>3.7684654808561951E-2</v>
      </c>
      <c r="AS213" s="131">
        <f t="shared" ref="AS213" si="2766">O213/O219</f>
        <v>4.0387297076854262E-2</v>
      </c>
      <c r="AT213" s="126">
        <f t="shared" ref="AT213" si="2767">P213/P219</f>
        <v>3.4657987895397965E-2</v>
      </c>
      <c r="AU213" s="127">
        <f t="shared" ref="AU213" si="2768">Q213/Q219</f>
        <v>5.9626142720698598E-2</v>
      </c>
      <c r="AV213" s="128">
        <f t="shared" ref="AV213" si="2769">R213/R219</f>
        <v>3.260765778668958E-2</v>
      </c>
      <c r="AW213" s="129">
        <f t="shared" ref="AW213" si="2770">S213/S219</f>
        <v>4.9872543376367075E-2</v>
      </c>
      <c r="AX213" s="126">
        <f t="shared" ref="AX213" si="2771">T213/T219</f>
        <v>5.9966685174902834E-2</v>
      </c>
      <c r="AY213" s="127">
        <f t="shared" ref="AY213" si="2772">U213/U219</f>
        <v>2.5619557937039517E-2</v>
      </c>
      <c r="AZ213" s="128">
        <f t="shared" ref="AZ213" si="2773">V213/V219</f>
        <v>9.2665855143031037E-2</v>
      </c>
      <c r="BA213" s="129">
        <f t="shared" ref="BA213" si="2774">W213/W219</f>
        <v>3.1244822901825651E-2</v>
      </c>
      <c r="BB213" s="126">
        <f t="shared" ref="BB213" si="2775">X213/X219</f>
        <v>4.4061069938849069E-2</v>
      </c>
      <c r="BC213" s="127">
        <f t="shared" ref="BC213" si="2776">Y213/Y219</f>
        <v>3.5739180026614283E-2</v>
      </c>
      <c r="BD213" s="128">
        <f t="shared" ref="BD213" si="2777">Z213/Z219</f>
        <v>3.0717017537814837E-2</v>
      </c>
      <c r="BE213" s="126">
        <f t="shared" ref="BE213" si="2778">AA213/AA219</f>
        <v>4.761421525846847E-2</v>
      </c>
      <c r="BF213" s="132">
        <f t="shared" ref="BF213" si="2779">AB213/AB219</f>
        <v>3.046921693061308E-2</v>
      </c>
      <c r="BG213" s="133">
        <f t="shared" ref="BG213" si="2780">AC213/AC219</f>
        <v>4.8651949356731831E-2</v>
      </c>
    </row>
    <row r="214" spans="1:59">
      <c r="A214" s="134" t="s">
        <v>37</v>
      </c>
      <c r="B214" s="203">
        <v>0</v>
      </c>
      <c r="C214" s="187">
        <v>1290</v>
      </c>
      <c r="D214" s="188">
        <v>3</v>
      </c>
      <c r="E214" s="189">
        <v>685</v>
      </c>
      <c r="F214" s="186">
        <v>5</v>
      </c>
      <c r="G214" s="190">
        <v>232</v>
      </c>
      <c r="H214" s="188">
        <v>30</v>
      </c>
      <c r="I214" s="189">
        <v>1228</v>
      </c>
      <c r="J214" s="186">
        <v>21</v>
      </c>
      <c r="K214" s="187">
        <v>98</v>
      </c>
      <c r="L214" s="188">
        <v>68</v>
      </c>
      <c r="M214" s="186">
        <v>183</v>
      </c>
      <c r="N214" s="191">
        <v>113</v>
      </c>
      <c r="O214" s="204">
        <v>374</v>
      </c>
      <c r="P214" s="186">
        <v>140</v>
      </c>
      <c r="Q214" s="187">
        <v>251</v>
      </c>
      <c r="R214" s="188">
        <v>117</v>
      </c>
      <c r="S214" s="189">
        <v>120</v>
      </c>
      <c r="T214" s="186">
        <v>64</v>
      </c>
      <c r="U214" s="190">
        <v>33</v>
      </c>
      <c r="V214" s="188">
        <v>133</v>
      </c>
      <c r="W214" s="205">
        <v>73</v>
      </c>
      <c r="X214" s="186">
        <v>169</v>
      </c>
      <c r="Y214" s="190">
        <v>203</v>
      </c>
      <c r="Z214" s="188">
        <v>131</v>
      </c>
      <c r="AA214" s="186">
        <v>579</v>
      </c>
      <c r="AB214" s="169">
        <f t="shared" si="2375"/>
        <v>994</v>
      </c>
      <c r="AC214" s="170">
        <f t="shared" si="2293"/>
        <v>5349</v>
      </c>
      <c r="AE214" s="134" t="s">
        <v>37</v>
      </c>
      <c r="AF214" s="126">
        <f>B214/B219</f>
        <v>0</v>
      </c>
      <c r="AG214" s="127">
        <f t="shared" ref="AG214" si="2781">C214/C219</f>
        <v>3.5301844452958239E-2</v>
      </c>
      <c r="AH214" s="128">
        <f t="shared" ref="AH214" si="2782">D214/D219</f>
        <v>1.1688615288708798E-4</v>
      </c>
      <c r="AI214" s="129">
        <f t="shared" ref="AI214" si="2783">E214/E219</f>
        <v>3.3461970592545555E-2</v>
      </c>
      <c r="AJ214" s="126">
        <f t="shared" ref="AJ214" si="2784">F214/F219</f>
        <v>2.8330217009462294E-4</v>
      </c>
      <c r="AK214" s="127">
        <f t="shared" ref="AK214" si="2785">G214/G219</f>
        <v>2.8337608403566632E-2</v>
      </c>
      <c r="AL214" s="128">
        <f t="shared" ref="AL214" si="2786">H214/H219</f>
        <v>1.0466089868825007E-3</v>
      </c>
      <c r="AM214" s="129">
        <f t="shared" ref="AM214" si="2787">I214/I219</f>
        <v>2.8751375523869728E-2</v>
      </c>
      <c r="AN214" s="126">
        <f t="shared" ref="AN214" si="2788">J214/J219</f>
        <v>2.8466856445709637E-3</v>
      </c>
      <c r="AO214" s="127">
        <f t="shared" ref="AO214" si="2789">K214/K219</f>
        <v>1.1697302458820721E-2</v>
      </c>
      <c r="AP214" s="128">
        <f t="shared" ref="AP214" si="2790">L214/L219</f>
        <v>5.3396152336081665E-3</v>
      </c>
      <c r="AQ214" s="126">
        <f t="shared" ref="AQ214" si="2791">M214/M219</f>
        <v>7.4206236567860183E-3</v>
      </c>
      <c r="AR214" s="130">
        <f t="shared" ref="AR214" si="2792">N214/N219</f>
        <v>4.2583659933675012E-3</v>
      </c>
      <c r="AS214" s="131">
        <f t="shared" ref="AS214" si="2793">O214/O219</f>
        <v>9.8402925776830581E-3</v>
      </c>
      <c r="AT214" s="126">
        <f t="shared" ref="AT214" si="2794">P214/P219</f>
        <v>7.9936051159072742E-3</v>
      </c>
      <c r="AU214" s="127">
        <f t="shared" ref="AU214" si="2795">Q214/Q219</f>
        <v>1.1415836630736344E-2</v>
      </c>
      <c r="AV214" s="128">
        <f t="shared" ref="AV214" si="2796">R214/R219</f>
        <v>5.5857920366657121E-3</v>
      </c>
      <c r="AW214" s="129">
        <f t="shared" ref="AW214" si="2797">S214/S219</f>
        <v>4.9338047857906426E-3</v>
      </c>
      <c r="AX214" s="126">
        <f t="shared" ref="AX214" si="2798">T214/T219</f>
        <v>7.1071626873958913E-3</v>
      </c>
      <c r="AY214" s="127">
        <f t="shared" ref="AY214" si="2799">U214/U219</f>
        <v>2.7628935030140655E-3</v>
      </c>
      <c r="AZ214" s="128">
        <f t="shared" ref="AZ214" si="2800">V214/V219</f>
        <v>5.0593426658551433E-3</v>
      </c>
      <c r="BA214" s="129">
        <f t="shared" ref="BA214" si="2801">W214/W219</f>
        <v>2.4187402670554324E-3</v>
      </c>
      <c r="BB214" s="126">
        <f t="shared" ref="BB214" si="2802">X214/X219</f>
        <v>6.8440448710160775E-3</v>
      </c>
      <c r="BC214" s="127">
        <f t="shared" ref="BC214" si="2803">Y214/Y219</f>
        <v>1.2863570115962232E-2</v>
      </c>
      <c r="BD214" s="128">
        <f t="shared" ref="BD214" si="2804">Z214/Z219</f>
        <v>2.2568307893739447E-3</v>
      </c>
      <c r="BE214" s="126">
        <f t="shared" ref="BE214" si="2805">AA214/AA219</f>
        <v>1.1751334456373932E-2</v>
      </c>
      <c r="BF214" s="132">
        <f t="shared" ref="BF214" si="2806">AB214/AB219</f>
        <v>2.9853525509146773E-3</v>
      </c>
      <c r="BG214" s="133">
        <f t="shared" ref="BG214" si="2807">AC214/AC219</f>
        <v>1.6089976326768798E-2</v>
      </c>
    </row>
    <row r="215" spans="1:59">
      <c r="A215" s="143" t="s">
        <v>38</v>
      </c>
      <c r="B215" s="200">
        <v>0</v>
      </c>
      <c r="C215" s="194">
        <v>301</v>
      </c>
      <c r="D215" s="195">
        <v>0</v>
      </c>
      <c r="E215" s="196">
        <v>135</v>
      </c>
      <c r="F215" s="193">
        <v>0</v>
      </c>
      <c r="G215" s="197">
        <v>49</v>
      </c>
      <c r="H215" s="195">
        <v>0</v>
      </c>
      <c r="I215" s="196">
        <v>100</v>
      </c>
      <c r="J215" s="193">
        <v>0</v>
      </c>
      <c r="K215" s="197">
        <v>0</v>
      </c>
      <c r="L215" s="195">
        <v>0</v>
      </c>
      <c r="M215" s="193">
        <v>0</v>
      </c>
      <c r="N215" s="198">
        <v>0</v>
      </c>
      <c r="O215" s="201">
        <v>1</v>
      </c>
      <c r="P215" s="193">
        <v>0</v>
      </c>
      <c r="Q215" s="197">
        <v>0</v>
      </c>
      <c r="R215" s="195">
        <v>0</v>
      </c>
      <c r="S215" s="196">
        <v>0</v>
      </c>
      <c r="T215" s="193">
        <v>0</v>
      </c>
      <c r="U215" s="197">
        <v>0</v>
      </c>
      <c r="V215" s="195">
        <v>0</v>
      </c>
      <c r="W215" s="196">
        <v>0</v>
      </c>
      <c r="X215" s="193">
        <v>0</v>
      </c>
      <c r="Y215" s="197">
        <v>0</v>
      </c>
      <c r="Z215" s="195">
        <v>0</v>
      </c>
      <c r="AA215" s="193">
        <v>0</v>
      </c>
      <c r="AB215" s="169">
        <f t="shared" si="2375"/>
        <v>0</v>
      </c>
      <c r="AC215" s="170">
        <f t="shared" si="2293"/>
        <v>586</v>
      </c>
      <c r="AE215" s="143" t="s">
        <v>38</v>
      </c>
      <c r="AF215" s="126">
        <f>B215/B219</f>
        <v>0</v>
      </c>
      <c r="AG215" s="127">
        <f t="shared" ref="AG215" si="2808">C215/C219</f>
        <v>8.2370970390235887E-3</v>
      </c>
      <c r="AH215" s="128">
        <f t="shared" ref="AH215" si="2809">D215/D219</f>
        <v>0</v>
      </c>
      <c r="AI215" s="129">
        <f t="shared" ref="AI215" si="2810">E215/E219</f>
        <v>6.5946949342972983E-3</v>
      </c>
      <c r="AJ215" s="126">
        <f t="shared" ref="AJ215" si="2811">F215/F219</f>
        <v>0</v>
      </c>
      <c r="AK215" s="127">
        <f t="shared" ref="AK215" si="2812">G215/G219</f>
        <v>5.9850983266153662E-3</v>
      </c>
      <c r="AL215" s="128">
        <f t="shared" ref="AL215" si="2813">H215/H219</f>
        <v>0</v>
      </c>
      <c r="AM215" s="129">
        <f t="shared" ref="AM215" si="2814">I215/I219</f>
        <v>2.3413172250708247E-3</v>
      </c>
      <c r="AN215" s="126">
        <f t="shared" ref="AN215" si="2815">J215/J219</f>
        <v>0</v>
      </c>
      <c r="AO215" s="127">
        <f t="shared" ref="AO215" si="2816">K215/K219</f>
        <v>0</v>
      </c>
      <c r="AP215" s="128">
        <f t="shared" ref="AP215" si="2817">L215/L219</f>
        <v>0</v>
      </c>
      <c r="AQ215" s="126">
        <f t="shared" ref="AQ215" si="2818">M215/M219</f>
        <v>0</v>
      </c>
      <c r="AR215" s="130">
        <f t="shared" ref="AR215" si="2819">N215/N219</f>
        <v>0</v>
      </c>
      <c r="AS215" s="131">
        <f t="shared" ref="AS215" si="2820">O215/O219</f>
        <v>2.6310942721077695E-5</v>
      </c>
      <c r="AT215" s="126">
        <f t="shared" ref="AT215" si="2821">P215/P219</f>
        <v>0</v>
      </c>
      <c r="AU215" s="127">
        <f t="shared" ref="AU215" si="2822">Q215/Q219</f>
        <v>0</v>
      </c>
      <c r="AV215" s="128">
        <f t="shared" ref="AV215" si="2823">R215/R219</f>
        <v>0</v>
      </c>
      <c r="AW215" s="129">
        <f t="shared" ref="AW215" si="2824">S215/S219</f>
        <v>0</v>
      </c>
      <c r="AX215" s="126">
        <f t="shared" ref="AX215" si="2825">T215/T219</f>
        <v>0</v>
      </c>
      <c r="AY215" s="127">
        <f t="shared" ref="AY215" si="2826">U215/U219</f>
        <v>0</v>
      </c>
      <c r="AZ215" s="128">
        <f t="shared" ref="AZ215" si="2827">V215/V219</f>
        <v>0</v>
      </c>
      <c r="BA215" s="129">
        <f t="shared" ref="BA215" si="2828">W215/W219</f>
        <v>0</v>
      </c>
      <c r="BB215" s="126">
        <f t="shared" ref="BB215" si="2829">X215/X219</f>
        <v>0</v>
      </c>
      <c r="BC215" s="127">
        <f t="shared" ref="BC215" si="2830">Y215/Y219</f>
        <v>0</v>
      </c>
      <c r="BD215" s="128">
        <f t="shared" ref="BD215" si="2831">Z215/Z219</f>
        <v>0</v>
      </c>
      <c r="BE215" s="126">
        <f t="shared" ref="BE215" si="2832">AA215/AA219</f>
        <v>0</v>
      </c>
      <c r="BF215" s="132">
        <f t="shared" ref="BF215" si="2833">AB215/AB219</f>
        <v>0</v>
      </c>
      <c r="BG215" s="133">
        <f t="shared" ref="BG215" si="2834">AC215/AC219</f>
        <v>1.7627081935850657E-3</v>
      </c>
    </row>
    <row r="216" spans="1:59">
      <c r="A216" s="134" t="s">
        <v>39</v>
      </c>
      <c r="B216" s="58">
        <v>0</v>
      </c>
      <c r="C216" s="59">
        <v>0</v>
      </c>
      <c r="D216" s="136">
        <v>0</v>
      </c>
      <c r="E216" s="137">
        <v>0</v>
      </c>
      <c r="F216" s="135">
        <v>0</v>
      </c>
      <c r="G216" s="138">
        <v>0</v>
      </c>
      <c r="H216" s="136">
        <v>0</v>
      </c>
      <c r="I216" s="137">
        <v>0</v>
      </c>
      <c r="J216" s="135">
        <v>0</v>
      </c>
      <c r="K216" s="138">
        <v>0</v>
      </c>
      <c r="L216" s="136">
        <v>0</v>
      </c>
      <c r="M216" s="135">
        <v>0</v>
      </c>
      <c r="N216" s="139">
        <v>0</v>
      </c>
      <c r="O216" s="140">
        <v>0</v>
      </c>
      <c r="P216" s="135">
        <v>0</v>
      </c>
      <c r="Q216" s="138">
        <v>0</v>
      </c>
      <c r="R216" s="136">
        <v>0</v>
      </c>
      <c r="S216" s="137">
        <v>0</v>
      </c>
      <c r="T216" s="135">
        <v>0</v>
      </c>
      <c r="U216" s="138">
        <v>0</v>
      </c>
      <c r="V216" s="136">
        <v>0</v>
      </c>
      <c r="W216" s="137">
        <v>0</v>
      </c>
      <c r="X216" s="135">
        <v>0</v>
      </c>
      <c r="Y216" s="138">
        <v>0</v>
      </c>
      <c r="Z216" s="141">
        <v>0</v>
      </c>
      <c r="AA216" s="142">
        <v>0</v>
      </c>
      <c r="AB216" s="169">
        <f t="shared" ref="AB216" si="2835">B216+D216+F216+H216+J216+L216+N216+P216+R216+T216+V216+X216+Z216</f>
        <v>0</v>
      </c>
      <c r="AC216" s="170">
        <f t="shared" ref="AC216" si="2836">C216+E216+G216+I216+K216+M216+O216+Q216+S216+U216+W216+Y216+AA216</f>
        <v>0</v>
      </c>
      <c r="AE216" s="134" t="s">
        <v>39</v>
      </c>
      <c r="AF216" s="126">
        <f>B216/B219</f>
        <v>0</v>
      </c>
      <c r="AG216" s="127">
        <f t="shared" ref="AG216" si="2837">C216/C219</f>
        <v>0</v>
      </c>
      <c r="AH216" s="128">
        <f t="shared" ref="AH216" si="2838">D216/D219</f>
        <v>0</v>
      </c>
      <c r="AI216" s="129">
        <f t="shared" ref="AI216" si="2839">E216/E219</f>
        <v>0</v>
      </c>
      <c r="AJ216" s="126">
        <f t="shared" ref="AJ216" si="2840">F216/F219</f>
        <v>0</v>
      </c>
      <c r="AK216" s="127">
        <f t="shared" ref="AK216" si="2841">G216/G219</f>
        <v>0</v>
      </c>
      <c r="AL216" s="128">
        <f t="shared" ref="AL216" si="2842">H216/H219</f>
        <v>0</v>
      </c>
      <c r="AM216" s="129">
        <f t="shared" ref="AM216" si="2843">I216/I219</f>
        <v>0</v>
      </c>
      <c r="AN216" s="126">
        <f t="shared" ref="AN216" si="2844">J216/J219</f>
        <v>0</v>
      </c>
      <c r="AO216" s="127">
        <f t="shared" ref="AO216" si="2845">K216/K219</f>
        <v>0</v>
      </c>
      <c r="AP216" s="128">
        <f t="shared" ref="AP216" si="2846">L216/L219</f>
        <v>0</v>
      </c>
      <c r="AQ216" s="126">
        <f t="shared" ref="AQ216" si="2847">M216/M219</f>
        <v>0</v>
      </c>
      <c r="AR216" s="130">
        <f t="shared" ref="AR216" si="2848">N216/N219</f>
        <v>0</v>
      </c>
      <c r="AS216" s="131">
        <f t="shared" ref="AS216" si="2849">O216/O219</f>
        <v>0</v>
      </c>
      <c r="AT216" s="126">
        <f t="shared" ref="AT216" si="2850">P216/P219</f>
        <v>0</v>
      </c>
      <c r="AU216" s="127">
        <f t="shared" ref="AU216" si="2851">Q216/Q219</f>
        <v>0</v>
      </c>
      <c r="AV216" s="128">
        <f t="shared" ref="AV216" si="2852">R216/R219</f>
        <v>0</v>
      </c>
      <c r="AW216" s="129">
        <f t="shared" ref="AW216" si="2853">S216/S219</f>
        <v>0</v>
      </c>
      <c r="AX216" s="126">
        <f t="shared" ref="AX216" si="2854">T216/T219</f>
        <v>0</v>
      </c>
      <c r="AY216" s="127">
        <f t="shared" ref="AY216" si="2855">U216/U219</f>
        <v>0</v>
      </c>
      <c r="AZ216" s="128">
        <f t="shared" ref="AZ216" si="2856">V216/V219</f>
        <v>0</v>
      </c>
      <c r="BA216" s="129">
        <f t="shared" ref="BA216" si="2857">W216/W219</f>
        <v>0</v>
      </c>
      <c r="BB216" s="126">
        <f t="shared" ref="BB216" si="2858">X216/X219</f>
        <v>0</v>
      </c>
      <c r="BC216" s="127">
        <f t="shared" ref="BC216" si="2859">Y216/Y219</f>
        <v>0</v>
      </c>
      <c r="BD216" s="128">
        <f t="shared" ref="BD216" si="2860">Z216/Z219</f>
        <v>0</v>
      </c>
      <c r="BE216" s="126">
        <f t="shared" ref="BE216" si="2861">AA216/AA219</f>
        <v>0</v>
      </c>
      <c r="BF216" s="132">
        <f t="shared" ref="BF216" si="2862">AB216/AB219</f>
        <v>0</v>
      </c>
      <c r="BG216" s="133">
        <f t="shared" ref="BG216" si="2863">AC216/AC219</f>
        <v>0</v>
      </c>
    </row>
    <row r="217" spans="1:59">
      <c r="A217" s="143" t="s">
        <v>40</v>
      </c>
      <c r="B217" s="56"/>
      <c r="C217" s="57"/>
      <c r="D217" s="149"/>
      <c r="E217" s="146"/>
      <c r="F217" s="147"/>
      <c r="G217" s="148"/>
      <c r="H217" s="149"/>
      <c r="I217" s="146"/>
      <c r="J217" s="147"/>
      <c r="K217" s="148"/>
      <c r="L217" s="149"/>
      <c r="M217" s="147"/>
      <c r="N217" s="151"/>
      <c r="O217" s="150"/>
      <c r="P217" s="147"/>
      <c r="Q217" s="148"/>
      <c r="R217" s="149"/>
      <c r="S217" s="146"/>
      <c r="T217" s="147"/>
      <c r="U217" s="148"/>
      <c r="V217" s="149"/>
      <c r="W217" s="146"/>
      <c r="X217" s="147"/>
      <c r="Y217" s="148"/>
      <c r="Z217" s="145"/>
      <c r="AA217" s="144"/>
      <c r="AB217" s="169"/>
      <c r="AC217" s="170"/>
      <c r="AE217" s="143" t="s">
        <v>40</v>
      </c>
      <c r="AF217" s="126">
        <f>B217/B219</f>
        <v>0</v>
      </c>
      <c r="AG217" s="127">
        <f t="shared" ref="AG217" si="2864">C217/C219</f>
        <v>0</v>
      </c>
      <c r="AH217" s="128">
        <f t="shared" ref="AH217" si="2865">D217/D219</f>
        <v>0</v>
      </c>
      <c r="AI217" s="129">
        <f t="shared" ref="AI217" si="2866">E217/E219</f>
        <v>0</v>
      </c>
      <c r="AJ217" s="126">
        <f t="shared" ref="AJ217" si="2867">F217/F219</f>
        <v>0</v>
      </c>
      <c r="AK217" s="127">
        <f t="shared" ref="AK217" si="2868">G217/G219</f>
        <v>0</v>
      </c>
      <c r="AL217" s="128">
        <f t="shared" ref="AL217" si="2869">H217/H219</f>
        <v>0</v>
      </c>
      <c r="AM217" s="129">
        <f t="shared" ref="AM217" si="2870">I217/I219</f>
        <v>0</v>
      </c>
      <c r="AN217" s="126">
        <f t="shared" ref="AN217" si="2871">J217/J219</f>
        <v>0</v>
      </c>
      <c r="AO217" s="127">
        <f t="shared" ref="AO217" si="2872">K217/K219</f>
        <v>0</v>
      </c>
      <c r="AP217" s="128">
        <f t="shared" ref="AP217" si="2873">L217/L219</f>
        <v>0</v>
      </c>
      <c r="AQ217" s="126">
        <f t="shared" ref="AQ217" si="2874">M217/M219</f>
        <v>0</v>
      </c>
      <c r="AR217" s="130">
        <f t="shared" ref="AR217" si="2875">N217/N219</f>
        <v>0</v>
      </c>
      <c r="AS217" s="131">
        <f t="shared" ref="AS217" si="2876">O217/O219</f>
        <v>0</v>
      </c>
      <c r="AT217" s="126">
        <f t="shared" ref="AT217" si="2877">P217/P219</f>
        <v>0</v>
      </c>
      <c r="AU217" s="127">
        <f t="shared" ref="AU217" si="2878">Q217/Q219</f>
        <v>0</v>
      </c>
      <c r="AV217" s="128">
        <f t="shared" ref="AV217" si="2879">R217/R219</f>
        <v>0</v>
      </c>
      <c r="AW217" s="129">
        <f t="shared" ref="AW217" si="2880">S217/S219</f>
        <v>0</v>
      </c>
      <c r="AX217" s="126">
        <f t="shared" ref="AX217" si="2881">T217/T219</f>
        <v>0</v>
      </c>
      <c r="AY217" s="127">
        <f t="shared" ref="AY217" si="2882">U217/U219</f>
        <v>0</v>
      </c>
      <c r="AZ217" s="128">
        <f t="shared" ref="AZ217" si="2883">V217/V219</f>
        <v>0</v>
      </c>
      <c r="BA217" s="129">
        <f t="shared" ref="BA217" si="2884">W217/W219</f>
        <v>0</v>
      </c>
      <c r="BB217" s="126">
        <f t="shared" ref="BB217" si="2885">X217/X219</f>
        <v>0</v>
      </c>
      <c r="BC217" s="127">
        <f t="shared" ref="BC217" si="2886">Y217/Y219</f>
        <v>0</v>
      </c>
      <c r="BD217" s="128">
        <f t="shared" ref="BD217" si="2887">Z217/Z219</f>
        <v>0</v>
      </c>
      <c r="BE217" s="126">
        <f t="shared" ref="BE217" si="2888">AA217/AA219</f>
        <v>0</v>
      </c>
      <c r="BF217" s="132">
        <f t="shared" ref="BF217" si="2889">AB217/AB219</f>
        <v>0</v>
      </c>
      <c r="BG217" s="133">
        <f t="shared" ref="BG217" si="2890">AC217/AC219</f>
        <v>0</v>
      </c>
    </row>
    <row r="218" spans="1:59" ht="14.1" thickBot="1">
      <c r="A218" s="134" t="s">
        <v>41</v>
      </c>
      <c r="B218" s="58"/>
      <c r="C218" s="59"/>
      <c r="D218" s="136"/>
      <c r="E218" s="137"/>
      <c r="F218" s="135"/>
      <c r="G218" s="138"/>
      <c r="H218" s="136"/>
      <c r="I218" s="137"/>
      <c r="J218" s="135"/>
      <c r="K218" s="138"/>
      <c r="L218" s="136"/>
      <c r="M218" s="135"/>
      <c r="N218" s="139"/>
      <c r="O218" s="140"/>
      <c r="P218" s="135"/>
      <c r="Q218" s="138"/>
      <c r="R218" s="136"/>
      <c r="S218" s="137"/>
      <c r="T218" s="135"/>
      <c r="U218" s="138"/>
      <c r="V218" s="136"/>
      <c r="W218" s="137"/>
      <c r="X218" s="135"/>
      <c r="Y218" s="138"/>
      <c r="Z218" s="141"/>
      <c r="AA218" s="142"/>
      <c r="AB218" s="169"/>
      <c r="AC218" s="170"/>
      <c r="AE218" s="134" t="s">
        <v>41</v>
      </c>
      <c r="AF218" s="126">
        <f>B218/B219</f>
        <v>0</v>
      </c>
      <c r="AG218" s="127">
        <f t="shared" ref="AG218" si="2891">C218/C219</f>
        <v>0</v>
      </c>
      <c r="AH218" s="128">
        <f t="shared" ref="AH218" si="2892">D218/D219</f>
        <v>0</v>
      </c>
      <c r="AI218" s="129">
        <f t="shared" ref="AI218" si="2893">E218/E219</f>
        <v>0</v>
      </c>
      <c r="AJ218" s="126">
        <f t="shared" ref="AJ218" si="2894">F218/F219</f>
        <v>0</v>
      </c>
      <c r="AK218" s="127">
        <f t="shared" ref="AK218" si="2895">G218/G219</f>
        <v>0</v>
      </c>
      <c r="AL218" s="128">
        <f t="shared" ref="AL218" si="2896">H218/H219</f>
        <v>0</v>
      </c>
      <c r="AM218" s="129">
        <f t="shared" ref="AM218" si="2897">I218/I219</f>
        <v>0</v>
      </c>
      <c r="AN218" s="126">
        <f t="shared" ref="AN218" si="2898">J218/J219</f>
        <v>0</v>
      </c>
      <c r="AO218" s="127">
        <f t="shared" ref="AO218" si="2899">K218/K219</f>
        <v>0</v>
      </c>
      <c r="AP218" s="128">
        <f t="shared" ref="AP218" si="2900">L218/L219</f>
        <v>0</v>
      </c>
      <c r="AQ218" s="126">
        <f t="shared" ref="AQ218" si="2901">M218/M219</f>
        <v>0</v>
      </c>
      <c r="AR218" s="130">
        <f t="shared" ref="AR218" si="2902">N218/N219</f>
        <v>0</v>
      </c>
      <c r="AS218" s="131">
        <f t="shared" ref="AS218" si="2903">O218/O219</f>
        <v>0</v>
      </c>
      <c r="AT218" s="126">
        <f t="shared" ref="AT218" si="2904">P218/P219</f>
        <v>0</v>
      </c>
      <c r="AU218" s="127">
        <f t="shared" ref="AU218" si="2905">Q218/Q219</f>
        <v>0</v>
      </c>
      <c r="AV218" s="128">
        <f t="shared" ref="AV218" si="2906">R218/R219</f>
        <v>0</v>
      </c>
      <c r="AW218" s="129">
        <f t="shared" ref="AW218" si="2907">S218/S219</f>
        <v>0</v>
      </c>
      <c r="AX218" s="126">
        <f t="shared" ref="AX218" si="2908">T218/T219</f>
        <v>0</v>
      </c>
      <c r="AY218" s="127">
        <f t="shared" ref="AY218" si="2909">U218/U219</f>
        <v>0</v>
      </c>
      <c r="AZ218" s="128">
        <f t="shared" ref="AZ218" si="2910">V218/V219</f>
        <v>0</v>
      </c>
      <c r="BA218" s="129">
        <f t="shared" ref="BA218" si="2911">W218/W219</f>
        <v>0</v>
      </c>
      <c r="BB218" s="126">
        <f t="shared" ref="BB218" si="2912">X218/X219</f>
        <v>0</v>
      </c>
      <c r="BC218" s="127">
        <f t="shared" ref="BC218" si="2913">Y218/Y219</f>
        <v>0</v>
      </c>
      <c r="BD218" s="128">
        <f t="shared" ref="BD218" si="2914">Z218/Z219</f>
        <v>0</v>
      </c>
      <c r="BE218" s="126">
        <f t="shared" ref="BE218" si="2915">AA218/AA219</f>
        <v>0</v>
      </c>
      <c r="BF218" s="132">
        <f t="shared" ref="BF218" si="2916">AB218/AB219</f>
        <v>0</v>
      </c>
      <c r="BG218" s="133">
        <f t="shared" ref="BG218" si="2917">AC218/AC219</f>
        <v>0</v>
      </c>
    </row>
    <row r="219" spans="1:59" ht="14.25" customHeight="1" thickTop="1" thickBot="1">
      <c r="A219" s="241" t="s">
        <v>42</v>
      </c>
      <c r="B219" s="18">
        <f t="shared" ref="B219" si="2918">SUM(B196:B218)</f>
        <v>57840</v>
      </c>
      <c r="C219" s="19">
        <f t="shared" ref="C219" si="2919">SUM(C196:C218)</f>
        <v>36542</v>
      </c>
      <c r="D219" s="18">
        <f t="shared" ref="D219" si="2920">SUM(D196:D218)</f>
        <v>25666</v>
      </c>
      <c r="E219" s="19">
        <f t="shared" ref="E219" si="2921">SUM(E196:E218)</f>
        <v>20471</v>
      </c>
      <c r="F219" s="18">
        <f t="shared" ref="F219" si="2922">SUM(F196:F218)</f>
        <v>17649</v>
      </c>
      <c r="G219" s="19">
        <f t="shared" ref="G219" si="2923">SUM(G196:G218)</f>
        <v>8187</v>
      </c>
      <c r="H219" s="18">
        <f t="shared" ref="H219" si="2924">SUM(H196:H218)</f>
        <v>28664</v>
      </c>
      <c r="I219" s="19">
        <f t="shared" ref="I219" si="2925">SUM(I196:I218)</f>
        <v>42711</v>
      </c>
      <c r="J219" s="18">
        <f t="shared" ref="J219" si="2926">SUM(J196:J218)</f>
        <v>7377</v>
      </c>
      <c r="K219" s="19">
        <f t="shared" ref="K219" si="2927">SUM(K196:K218)</f>
        <v>8378</v>
      </c>
      <c r="L219" s="18">
        <f t="shared" ref="L219" si="2928">SUM(L196:L218)</f>
        <v>12735</v>
      </c>
      <c r="M219" s="19">
        <f t="shared" ref="M219" si="2929">SUM(M196:M218)</f>
        <v>24661</v>
      </c>
      <c r="N219" s="18">
        <f t="shared" ref="N219" si="2930">SUM(N196:N218)</f>
        <v>26536</v>
      </c>
      <c r="O219" s="19">
        <f t="shared" ref="O219" si="2931">SUM(O196:O218)</f>
        <v>38007</v>
      </c>
      <c r="P219" s="18">
        <f t="shared" ref="P219" si="2932">SUM(P196:P218)</f>
        <v>17514</v>
      </c>
      <c r="Q219" s="19">
        <f t="shared" ref="Q219" si="2933">SUM(Q196:Q218)</f>
        <v>21987</v>
      </c>
      <c r="R219" s="18">
        <f t="shared" ref="R219" si="2934">SUM(R196:R218)</f>
        <v>20946</v>
      </c>
      <c r="S219" s="19">
        <f t="shared" ref="S219" si="2935">SUM(S196:S218)</f>
        <v>24322</v>
      </c>
      <c r="T219" s="18">
        <f t="shared" ref="T219" si="2936">SUM(T196:T218)</f>
        <v>9005</v>
      </c>
      <c r="U219" s="19">
        <f t="shared" ref="U219" si="2937">SUM(U196:U218)</f>
        <v>11944</v>
      </c>
      <c r="V219" s="18">
        <f t="shared" ref="V219" si="2938">SUM(V196:V218)</f>
        <v>26288</v>
      </c>
      <c r="W219" s="19">
        <f t="shared" ref="W219" si="2939">SUM(W196:W218)</f>
        <v>30181</v>
      </c>
      <c r="X219" s="18">
        <f t="shared" ref="X219" si="2940">SUM(X196:X218)</f>
        <v>24693</v>
      </c>
      <c r="Y219" s="19">
        <f t="shared" ref="Y219" si="2941">SUM(Y196:Y218)</f>
        <v>15781</v>
      </c>
      <c r="Z219" s="18">
        <f t="shared" ref="Z219" si="2942">SUM(Z196:Z218)</f>
        <v>58046</v>
      </c>
      <c r="AA219" s="19">
        <f t="shared" ref="AA219" si="2943">SUM(AA196:AA218)</f>
        <v>49271</v>
      </c>
      <c r="AB219" s="171">
        <f t="shared" ref="AB219:AC219" si="2944">SUM(AB195:AB218)</f>
        <v>332959</v>
      </c>
      <c r="AC219" s="172">
        <f t="shared" si="2944"/>
        <v>332443</v>
      </c>
      <c r="AE219" s="241" t="s">
        <v>42</v>
      </c>
      <c r="AF219" s="152">
        <f>SUM(AF195:AF218)</f>
        <v>0.99999999999999989</v>
      </c>
      <c r="AG219" s="153">
        <f t="shared" ref="AG219:BG219" si="2945">SUM(AG195:AG218)</f>
        <v>1.0000000000000002</v>
      </c>
      <c r="AH219" s="152">
        <f t="shared" si="2945"/>
        <v>0.99999999999999989</v>
      </c>
      <c r="AI219" s="153">
        <f t="shared" si="2945"/>
        <v>0.99999999999999989</v>
      </c>
      <c r="AJ219" s="152">
        <f t="shared" si="2945"/>
        <v>1</v>
      </c>
      <c r="AK219" s="153">
        <f t="shared" si="2945"/>
        <v>1.0000000000000002</v>
      </c>
      <c r="AL219" s="152">
        <f t="shared" si="2945"/>
        <v>0.99999999999999989</v>
      </c>
      <c r="AM219" s="153">
        <f t="shared" si="2945"/>
        <v>1.0000000000000002</v>
      </c>
      <c r="AN219" s="152">
        <f t="shared" si="2945"/>
        <v>0.99999999999999978</v>
      </c>
      <c r="AO219" s="153">
        <f t="shared" si="2945"/>
        <v>0.99999999999999989</v>
      </c>
      <c r="AP219" s="152">
        <f t="shared" si="2945"/>
        <v>0.99999999999999978</v>
      </c>
      <c r="AQ219" s="153">
        <f t="shared" si="2945"/>
        <v>0.99999999999999989</v>
      </c>
      <c r="AR219" s="152">
        <f t="shared" si="2945"/>
        <v>1.0000000000000002</v>
      </c>
      <c r="AS219" s="153">
        <f t="shared" si="2945"/>
        <v>1</v>
      </c>
      <c r="AT219" s="152">
        <f t="shared" si="2945"/>
        <v>1</v>
      </c>
      <c r="AU219" s="153">
        <f t="shared" si="2945"/>
        <v>0.99999999999999989</v>
      </c>
      <c r="AV219" s="152">
        <f t="shared" si="2945"/>
        <v>1</v>
      </c>
      <c r="AW219" s="153">
        <f t="shared" si="2945"/>
        <v>1.0000000000000002</v>
      </c>
      <c r="AX219" s="152">
        <f t="shared" si="2945"/>
        <v>0.99999999999999989</v>
      </c>
      <c r="AY219" s="153">
        <f t="shared" si="2945"/>
        <v>1</v>
      </c>
      <c r="AZ219" s="152">
        <f t="shared" si="2945"/>
        <v>1</v>
      </c>
      <c r="BA219" s="153">
        <f t="shared" si="2945"/>
        <v>1</v>
      </c>
      <c r="BB219" s="152">
        <f t="shared" si="2945"/>
        <v>1</v>
      </c>
      <c r="BC219" s="153">
        <f t="shared" si="2945"/>
        <v>0.99999999999999989</v>
      </c>
      <c r="BD219" s="152">
        <f t="shared" si="2945"/>
        <v>1</v>
      </c>
      <c r="BE219" s="153">
        <f t="shared" si="2945"/>
        <v>0.99999999999999978</v>
      </c>
      <c r="BF219" s="152">
        <f t="shared" si="2945"/>
        <v>1</v>
      </c>
      <c r="BG219" s="153">
        <f t="shared" si="2945"/>
        <v>1</v>
      </c>
    </row>
    <row r="220" spans="1:59" ht="14.1" thickTop="1">
      <c r="A220" s="184"/>
    </row>
    <row r="222" spans="1:59">
      <c r="A222" s="252">
        <f>+A191+1</f>
        <v>43685</v>
      </c>
      <c r="B222" s="252"/>
      <c r="C222" s="252"/>
      <c r="D222" s="252"/>
      <c r="AE222" s="249">
        <f>+AE191+1</f>
        <v>43685</v>
      </c>
      <c r="AF222" s="249"/>
      <c r="AG222" s="249"/>
      <c r="AH222" s="249"/>
    </row>
    <row r="223" spans="1:59" ht="14.1" thickBot="1"/>
    <row r="224" spans="1:59" ht="15" thickTop="1" thickBot="1">
      <c r="A224" s="247" t="s">
        <v>1</v>
      </c>
      <c r="B224" s="243" t="s">
        <v>2</v>
      </c>
      <c r="C224" s="244"/>
      <c r="D224" s="243" t="s">
        <v>3</v>
      </c>
      <c r="E224" s="244"/>
      <c r="F224" s="243" t="s">
        <v>4</v>
      </c>
      <c r="G224" s="244"/>
      <c r="H224" s="243" t="s">
        <v>5</v>
      </c>
      <c r="I224" s="244"/>
      <c r="J224" s="243" t="s">
        <v>6</v>
      </c>
      <c r="K224" s="244"/>
      <c r="L224" s="243" t="s">
        <v>7</v>
      </c>
      <c r="M224" s="244"/>
      <c r="N224" s="243" t="s">
        <v>8</v>
      </c>
      <c r="O224" s="244"/>
      <c r="P224" s="243" t="s">
        <v>9</v>
      </c>
      <c r="Q224" s="244"/>
      <c r="R224" s="243" t="s">
        <v>10</v>
      </c>
      <c r="S224" s="244"/>
      <c r="T224" s="243" t="s">
        <v>11</v>
      </c>
      <c r="U224" s="244"/>
      <c r="V224" s="243" t="s">
        <v>12</v>
      </c>
      <c r="W224" s="244"/>
      <c r="X224" s="243" t="s">
        <v>13</v>
      </c>
      <c r="Y224" s="244"/>
      <c r="Z224" s="245" t="s">
        <v>14</v>
      </c>
      <c r="AA224" s="246"/>
      <c r="AB224" s="250" t="s">
        <v>15</v>
      </c>
      <c r="AC224" s="251"/>
      <c r="AE224" s="247" t="s">
        <v>1</v>
      </c>
      <c r="AF224" s="243" t="s">
        <v>2</v>
      </c>
      <c r="AG224" s="244"/>
      <c r="AH224" s="243" t="s">
        <v>3</v>
      </c>
      <c r="AI224" s="244"/>
      <c r="AJ224" s="243" t="s">
        <v>4</v>
      </c>
      <c r="AK224" s="244"/>
      <c r="AL224" s="243" t="s">
        <v>5</v>
      </c>
      <c r="AM224" s="244"/>
      <c r="AN224" s="243" t="s">
        <v>6</v>
      </c>
      <c r="AO224" s="244"/>
      <c r="AP224" s="243" t="s">
        <v>7</v>
      </c>
      <c r="AQ224" s="244"/>
      <c r="AR224" s="243" t="s">
        <v>8</v>
      </c>
      <c r="AS224" s="244"/>
      <c r="AT224" s="243" t="s">
        <v>9</v>
      </c>
      <c r="AU224" s="244"/>
      <c r="AV224" s="243" t="s">
        <v>10</v>
      </c>
      <c r="AW224" s="244"/>
      <c r="AX224" s="243" t="s">
        <v>11</v>
      </c>
      <c r="AY224" s="244"/>
      <c r="AZ224" s="243" t="s">
        <v>12</v>
      </c>
      <c r="BA224" s="244"/>
      <c r="BB224" s="243" t="s">
        <v>13</v>
      </c>
      <c r="BC224" s="244"/>
      <c r="BD224" s="245" t="s">
        <v>14</v>
      </c>
      <c r="BE224" s="246"/>
      <c r="BF224" s="243" t="s">
        <v>15</v>
      </c>
      <c r="BG224" s="244"/>
    </row>
    <row r="225" spans="1:59" ht="15" thickTop="1" thickBot="1">
      <c r="A225" s="248"/>
      <c r="B225" s="113" t="s">
        <v>16</v>
      </c>
      <c r="C225" s="114" t="s">
        <v>17</v>
      </c>
      <c r="D225" s="115" t="s">
        <v>16</v>
      </c>
      <c r="E225" s="116" t="s">
        <v>17</v>
      </c>
      <c r="F225" s="113" t="s">
        <v>16</v>
      </c>
      <c r="G225" s="114" t="s">
        <v>17</v>
      </c>
      <c r="H225" s="115" t="s">
        <v>16</v>
      </c>
      <c r="I225" s="116" t="s">
        <v>17</v>
      </c>
      <c r="J225" s="113" t="s">
        <v>16</v>
      </c>
      <c r="K225" s="114" t="s">
        <v>17</v>
      </c>
      <c r="L225" s="115" t="s">
        <v>16</v>
      </c>
      <c r="M225" s="113" t="s">
        <v>17</v>
      </c>
      <c r="N225" s="117" t="s">
        <v>16</v>
      </c>
      <c r="O225" s="118" t="s">
        <v>17</v>
      </c>
      <c r="P225" s="113" t="s">
        <v>16</v>
      </c>
      <c r="Q225" s="114" t="s">
        <v>17</v>
      </c>
      <c r="R225" s="115" t="s">
        <v>16</v>
      </c>
      <c r="S225" s="116" t="s">
        <v>17</v>
      </c>
      <c r="T225" s="113" t="s">
        <v>16</v>
      </c>
      <c r="U225" s="114" t="s">
        <v>17</v>
      </c>
      <c r="V225" s="115" t="s">
        <v>16</v>
      </c>
      <c r="W225" s="116" t="s">
        <v>17</v>
      </c>
      <c r="X225" s="113" t="s">
        <v>16</v>
      </c>
      <c r="Y225" s="114" t="s">
        <v>17</v>
      </c>
      <c r="Z225" s="26" t="s">
        <v>16</v>
      </c>
      <c r="AA225" s="119" t="s">
        <v>17</v>
      </c>
      <c r="AB225" s="173" t="s">
        <v>16</v>
      </c>
      <c r="AC225" s="174" t="s">
        <v>17</v>
      </c>
      <c r="AE225" s="248"/>
      <c r="AF225" s="113" t="s">
        <v>16</v>
      </c>
      <c r="AG225" s="114" t="s">
        <v>17</v>
      </c>
      <c r="AH225" s="115" t="s">
        <v>16</v>
      </c>
      <c r="AI225" s="116" t="s">
        <v>17</v>
      </c>
      <c r="AJ225" s="113" t="s">
        <v>16</v>
      </c>
      <c r="AK225" s="114" t="s">
        <v>17</v>
      </c>
      <c r="AL225" s="115" t="s">
        <v>16</v>
      </c>
      <c r="AM225" s="116" t="s">
        <v>17</v>
      </c>
      <c r="AN225" s="113" t="s">
        <v>16</v>
      </c>
      <c r="AO225" s="114" t="s">
        <v>17</v>
      </c>
      <c r="AP225" s="115" t="s">
        <v>16</v>
      </c>
      <c r="AQ225" s="113" t="s">
        <v>17</v>
      </c>
      <c r="AR225" s="117" t="s">
        <v>16</v>
      </c>
      <c r="AS225" s="118" t="s">
        <v>17</v>
      </c>
      <c r="AT225" s="113" t="s">
        <v>16</v>
      </c>
      <c r="AU225" s="114" t="s">
        <v>17</v>
      </c>
      <c r="AV225" s="115" t="s">
        <v>16</v>
      </c>
      <c r="AW225" s="116" t="s">
        <v>17</v>
      </c>
      <c r="AX225" s="113" t="s">
        <v>16</v>
      </c>
      <c r="AY225" s="114" t="s">
        <v>17</v>
      </c>
      <c r="AZ225" s="115" t="s">
        <v>16</v>
      </c>
      <c r="BA225" s="116" t="s">
        <v>17</v>
      </c>
      <c r="BB225" s="113" t="s">
        <v>16</v>
      </c>
      <c r="BC225" s="114" t="s">
        <v>17</v>
      </c>
      <c r="BD225" s="26" t="s">
        <v>16</v>
      </c>
      <c r="BE225" s="119" t="s">
        <v>17</v>
      </c>
      <c r="BF225" s="117" t="s">
        <v>16</v>
      </c>
      <c r="BG225" s="118" t="s">
        <v>17</v>
      </c>
    </row>
    <row r="226" spans="1:59" ht="14.1" thickTop="1">
      <c r="A226" s="122" t="s">
        <v>18</v>
      </c>
      <c r="B226" s="123"/>
      <c r="C226" s="183"/>
      <c r="D226" s="124"/>
      <c r="E226" s="177"/>
      <c r="F226" s="123"/>
      <c r="G226" s="125"/>
      <c r="H226" s="124"/>
      <c r="I226" s="177"/>
      <c r="J226" s="123"/>
      <c r="K226" s="125"/>
      <c r="L226" s="124"/>
      <c r="M226" s="123"/>
      <c r="N226" s="176"/>
      <c r="O226" s="178"/>
      <c r="P226" s="123"/>
      <c r="Q226" s="125"/>
      <c r="R226" s="124"/>
      <c r="S226" s="177"/>
      <c r="T226" s="123"/>
      <c r="U226" s="125"/>
      <c r="V226" s="124"/>
      <c r="W226" s="177"/>
      <c r="X226" s="123"/>
      <c r="Y226" s="125"/>
      <c r="Z226" s="181"/>
      <c r="AA226" s="182"/>
      <c r="AB226" s="167">
        <f>B226+D226+F226+H226+J226+L226+N226+P226+R226+T226+V226+X226+Z226</f>
        <v>0</v>
      </c>
      <c r="AC226" s="168">
        <f>C226+E226+G226+I226+K226+M226+O226+Q226+S226+U226+W226+Y226+AA226</f>
        <v>0</v>
      </c>
      <c r="AE226" s="122" t="s">
        <v>18</v>
      </c>
      <c r="AF226" s="126">
        <f>B226/B250</f>
        <v>0</v>
      </c>
      <c r="AG226" s="127">
        <f t="shared" ref="AG226" si="2946">C226/C250</f>
        <v>0</v>
      </c>
      <c r="AH226" s="128">
        <f t="shared" ref="AH226" si="2947">D226/D250</f>
        <v>0</v>
      </c>
      <c r="AI226" s="129">
        <f t="shared" ref="AI226" si="2948">E226/E250</f>
        <v>0</v>
      </c>
      <c r="AJ226" s="126">
        <f t="shared" ref="AJ226" si="2949">F226/F250</f>
        <v>0</v>
      </c>
      <c r="AK226" s="127">
        <f t="shared" ref="AK226" si="2950">G226/G250</f>
        <v>0</v>
      </c>
      <c r="AL226" s="128">
        <f t="shared" ref="AL226" si="2951">H226/H250</f>
        <v>0</v>
      </c>
      <c r="AM226" s="129">
        <f t="shared" ref="AM226" si="2952">I226/I250</f>
        <v>0</v>
      </c>
      <c r="AN226" s="126">
        <f t="shared" ref="AN226" si="2953">J226/J250</f>
        <v>0</v>
      </c>
      <c r="AO226" s="127">
        <f t="shared" ref="AO226" si="2954">K226/K250</f>
        <v>0</v>
      </c>
      <c r="AP226" s="128">
        <f t="shared" ref="AP226" si="2955">L226/L250</f>
        <v>0</v>
      </c>
      <c r="AQ226" s="126">
        <f t="shared" ref="AQ226" si="2956">M226/M250</f>
        <v>0</v>
      </c>
      <c r="AR226" s="130">
        <f t="shared" ref="AR226" si="2957">N226/N250</f>
        <v>0</v>
      </c>
      <c r="AS226" s="131">
        <f t="shared" ref="AS226" si="2958">O226/O250</f>
        <v>0</v>
      </c>
      <c r="AT226" s="126">
        <f t="shared" ref="AT226" si="2959">P226/P250</f>
        <v>0</v>
      </c>
      <c r="AU226" s="127">
        <f t="shared" ref="AU226" si="2960">Q226/Q250</f>
        <v>0</v>
      </c>
      <c r="AV226" s="128">
        <f t="shared" ref="AV226" si="2961">R226/R250</f>
        <v>0</v>
      </c>
      <c r="AW226" s="129">
        <f t="shared" ref="AW226" si="2962">S226/S250</f>
        <v>0</v>
      </c>
      <c r="AX226" s="126">
        <f t="shared" ref="AX226" si="2963">T226/T250</f>
        <v>0</v>
      </c>
      <c r="AY226" s="127">
        <f t="shared" ref="AY226" si="2964">U226/U250</f>
        <v>0</v>
      </c>
      <c r="AZ226" s="128">
        <f t="shared" ref="AZ226" si="2965">V226/V250</f>
        <v>0</v>
      </c>
      <c r="BA226" s="129">
        <f t="shared" ref="BA226" si="2966">W226/W250</f>
        <v>0</v>
      </c>
      <c r="BB226" s="126">
        <f t="shared" ref="BB226" si="2967">X226/X250</f>
        <v>0</v>
      </c>
      <c r="BC226" s="127">
        <f t="shared" ref="BC226" si="2968">Y226/Y250</f>
        <v>0</v>
      </c>
      <c r="BD226" s="128">
        <f t="shared" ref="BD226" si="2969">Z226/Z250</f>
        <v>0</v>
      </c>
      <c r="BE226" s="126">
        <f t="shared" ref="BE226" si="2970">AA226/AA250</f>
        <v>0</v>
      </c>
      <c r="BF226" s="132">
        <f t="shared" ref="BF226" si="2971">AB226/AB250</f>
        <v>0</v>
      </c>
      <c r="BG226" s="133">
        <f t="shared" ref="BG226" si="2972">AC226/AC250</f>
        <v>0</v>
      </c>
    </row>
    <row r="227" spans="1:59">
      <c r="A227" s="134" t="s">
        <v>19</v>
      </c>
      <c r="B227" s="186">
        <v>489</v>
      </c>
      <c r="C227" s="187">
        <v>0</v>
      </c>
      <c r="D227" s="188">
        <v>134</v>
      </c>
      <c r="E227" s="189">
        <v>0</v>
      </c>
      <c r="F227" s="186">
        <v>32</v>
      </c>
      <c r="G227" s="190">
        <v>0</v>
      </c>
      <c r="H227" s="188">
        <v>215</v>
      </c>
      <c r="I227" s="189">
        <v>5</v>
      </c>
      <c r="J227" s="186">
        <v>5</v>
      </c>
      <c r="K227" s="190">
        <v>0</v>
      </c>
      <c r="L227" s="188">
        <v>2</v>
      </c>
      <c r="M227" s="186">
        <v>0</v>
      </c>
      <c r="N227" s="191">
        <v>0</v>
      </c>
      <c r="O227" s="192">
        <v>0</v>
      </c>
      <c r="P227" s="186">
        <v>0</v>
      </c>
      <c r="Q227" s="190">
        <v>0</v>
      </c>
      <c r="R227" s="188">
        <v>0</v>
      </c>
      <c r="S227" s="189">
        <v>0</v>
      </c>
      <c r="T227" s="186">
        <v>0</v>
      </c>
      <c r="U227" s="190">
        <v>0</v>
      </c>
      <c r="V227" s="188">
        <v>0</v>
      </c>
      <c r="W227" s="189">
        <v>0</v>
      </c>
      <c r="X227" s="186">
        <v>0</v>
      </c>
      <c r="Y227" s="190">
        <v>0</v>
      </c>
      <c r="Z227" s="188">
        <v>0</v>
      </c>
      <c r="AA227" s="186">
        <v>0</v>
      </c>
      <c r="AB227" s="169">
        <f t="shared" ref="AB227:AB228" si="2973">B227+D227+F227+H227+J227+L227+N227+P227+R227+T227+V227+X227+Z227</f>
        <v>877</v>
      </c>
      <c r="AC227" s="170">
        <f t="shared" ref="AC227:AC246" si="2974">C227+E227+G227+I227+K227+M227+O227+Q227+S227+U227+W227+Y227+AA227</f>
        <v>5</v>
      </c>
      <c r="AE227" s="134" t="s">
        <v>19</v>
      </c>
      <c r="AF227" s="126">
        <f>B227/B250</f>
        <v>8.6533356927977357E-3</v>
      </c>
      <c r="AG227" s="127">
        <f t="shared" ref="AG227" si="2975">C227/C250</f>
        <v>0</v>
      </c>
      <c r="AH227" s="128">
        <f t="shared" ref="AH227" si="2976">D227/D250</f>
        <v>5.8795138431837132E-3</v>
      </c>
      <c r="AI227" s="129">
        <f t="shared" ref="AI227" si="2977">E227/E250</f>
        <v>0</v>
      </c>
      <c r="AJ227" s="126">
        <f t="shared" ref="AJ227" si="2978">F227/F250</f>
        <v>2.5280455048190867E-3</v>
      </c>
      <c r="AK227" s="127">
        <f t="shared" ref="AK227" si="2979">G227/G250</f>
        <v>0</v>
      </c>
      <c r="AL227" s="128">
        <f t="shared" ref="AL227" si="2980">H227/H250</f>
        <v>8.2111212954476022E-3</v>
      </c>
      <c r="AM227" s="129">
        <f t="shared" ref="AM227" si="2981">I227/I250</f>
        <v>1.2988362427265171E-4</v>
      </c>
      <c r="AN227" s="126">
        <f t="shared" ref="AN227" si="2982">J227/J250</f>
        <v>7.4360499702557997E-4</v>
      </c>
      <c r="AO227" s="127">
        <f t="shared" ref="AO227" si="2983">K227/K250</f>
        <v>0</v>
      </c>
      <c r="AP227" s="128">
        <f t="shared" ref="AP227" si="2984">L227/L250</f>
        <v>1.7114495978093444E-4</v>
      </c>
      <c r="AQ227" s="126">
        <f t="shared" ref="AQ227" si="2985">M227/M250</f>
        <v>0</v>
      </c>
      <c r="AR227" s="130">
        <f t="shared" ref="AR227" si="2986">N227/N250</f>
        <v>0</v>
      </c>
      <c r="AS227" s="131">
        <f t="shared" ref="AS227" si="2987">O227/O250</f>
        <v>0</v>
      </c>
      <c r="AT227" s="126">
        <f t="shared" ref="AT227" si="2988">P227/P250</f>
        <v>0</v>
      </c>
      <c r="AU227" s="127">
        <f t="shared" ref="AU227" si="2989">Q227/Q250</f>
        <v>0</v>
      </c>
      <c r="AV227" s="128">
        <f t="shared" ref="AV227" si="2990">R227/R250</f>
        <v>0</v>
      </c>
      <c r="AW227" s="129">
        <f t="shared" ref="AW227" si="2991">S227/S250</f>
        <v>0</v>
      </c>
      <c r="AX227" s="126">
        <f t="shared" ref="AX227" si="2992">T227/T250</f>
        <v>0</v>
      </c>
      <c r="AY227" s="127">
        <f t="shared" ref="AY227" si="2993">U227/U250</f>
        <v>0</v>
      </c>
      <c r="AZ227" s="128">
        <f t="shared" ref="AZ227" si="2994">V227/V250</f>
        <v>0</v>
      </c>
      <c r="BA227" s="129">
        <f t="shared" ref="BA227" si="2995">W227/W250</f>
        <v>0</v>
      </c>
      <c r="BB227" s="126">
        <f t="shared" ref="BB227" si="2996">X227/X250</f>
        <v>0</v>
      </c>
      <c r="BC227" s="127">
        <f t="shared" ref="BC227" si="2997">Y227/Y250</f>
        <v>0</v>
      </c>
      <c r="BD227" s="128">
        <f t="shared" ref="BD227" si="2998">Z227/Z250</f>
        <v>0</v>
      </c>
      <c r="BE227" s="126">
        <f t="shared" ref="BE227" si="2999">AA227/AA250</f>
        <v>0</v>
      </c>
      <c r="BF227" s="132">
        <f t="shared" ref="BF227" si="3000">AB227/AB250</f>
        <v>2.8413600946040076E-3</v>
      </c>
      <c r="BG227" s="133">
        <f t="shared" ref="BG227" si="3001">AC227/AC250</f>
        <v>1.622154740585014E-5</v>
      </c>
    </row>
    <row r="228" spans="1:59">
      <c r="A228" s="143" t="s">
        <v>20</v>
      </c>
      <c r="B228" s="193">
        <v>3272</v>
      </c>
      <c r="C228" s="194">
        <v>1</v>
      </c>
      <c r="D228" s="195">
        <v>1228</v>
      </c>
      <c r="E228" s="196">
        <v>3</v>
      </c>
      <c r="F228" s="193">
        <v>388</v>
      </c>
      <c r="G228" s="197">
        <v>0</v>
      </c>
      <c r="H228" s="195">
        <v>1389</v>
      </c>
      <c r="I228" s="196">
        <v>104</v>
      </c>
      <c r="J228" s="193">
        <v>99</v>
      </c>
      <c r="K228" s="197">
        <v>56</v>
      </c>
      <c r="L228" s="195">
        <v>74</v>
      </c>
      <c r="M228" s="193">
        <v>307</v>
      </c>
      <c r="N228" s="198">
        <v>513</v>
      </c>
      <c r="O228" s="199">
        <v>561</v>
      </c>
      <c r="P228" s="193">
        <v>277</v>
      </c>
      <c r="Q228" s="197">
        <v>277</v>
      </c>
      <c r="R228" s="195">
        <v>385</v>
      </c>
      <c r="S228" s="196">
        <v>358</v>
      </c>
      <c r="T228" s="193">
        <v>78</v>
      </c>
      <c r="U228" s="197">
        <v>199</v>
      </c>
      <c r="V228" s="195">
        <v>286</v>
      </c>
      <c r="W228" s="196">
        <v>332</v>
      </c>
      <c r="X228" s="193">
        <v>319</v>
      </c>
      <c r="Y228" s="197">
        <v>262</v>
      </c>
      <c r="Z228" s="195">
        <v>1228</v>
      </c>
      <c r="AA228" s="193">
        <v>453</v>
      </c>
      <c r="AB228" s="169">
        <f t="shared" si="2973"/>
        <v>9536</v>
      </c>
      <c r="AC228" s="170">
        <f t="shared" si="2974"/>
        <v>2913</v>
      </c>
      <c r="AE228" s="143" t="s">
        <v>20</v>
      </c>
      <c r="AF228" s="126">
        <f>B228/B250</f>
        <v>5.7901256414793843E-2</v>
      </c>
      <c r="AG228" s="127">
        <f t="shared" ref="AG228" si="3002">C228/C250</f>
        <v>3.0298439630359037E-5</v>
      </c>
      <c r="AH228" s="128">
        <f t="shared" ref="AH228" si="3003">D228/D250</f>
        <v>5.3880917906191039E-2</v>
      </c>
      <c r="AI228" s="129">
        <f t="shared" ref="AI228" si="3004">E228/E250</f>
        <v>1.5781167806417674E-4</v>
      </c>
      <c r="AJ228" s="126">
        <f t="shared" ref="AJ228" si="3005">F228/F250</f>
        <v>3.0652551745931428E-2</v>
      </c>
      <c r="AK228" s="127">
        <f t="shared" ref="AK228" si="3006">G228/G250</f>
        <v>0</v>
      </c>
      <c r="AL228" s="128">
        <f t="shared" ref="AL228" si="3007">H228/H250</f>
        <v>5.3047662694775434E-2</v>
      </c>
      <c r="AM228" s="129">
        <f t="shared" ref="AM228" si="3008">I228/I250</f>
        <v>2.7015793848711553E-3</v>
      </c>
      <c r="AN228" s="126">
        <f t="shared" ref="AN228" si="3009">J228/J250</f>
        <v>1.4723378941106485E-2</v>
      </c>
      <c r="AO228" s="127">
        <f t="shared" ref="AO228" si="3010">K228/K250</f>
        <v>7.1675412773582487E-3</v>
      </c>
      <c r="AP228" s="128">
        <f t="shared" ref="AP228" si="3011">L228/L250</f>
        <v>6.332363511894575E-3</v>
      </c>
      <c r="AQ228" s="126">
        <f t="shared" ref="AQ228" si="3012">M228/M250</f>
        <v>1.317540019741642E-2</v>
      </c>
      <c r="AR228" s="130">
        <f t="shared" ref="AR228" si="3013">N228/N250</f>
        <v>2.0678813286036761E-2</v>
      </c>
      <c r="AS228" s="131">
        <f t="shared" ref="AS228" si="3014">O228/O250</f>
        <v>1.588380191964665E-2</v>
      </c>
      <c r="AT228" s="126">
        <f t="shared" ref="AT228" si="3015">P228/P250</f>
        <v>1.6679713373878486E-2</v>
      </c>
      <c r="AU228" s="127">
        <f t="shared" ref="AU228" si="3016">Q228/Q250</f>
        <v>1.3495079411478126E-2</v>
      </c>
      <c r="AV228" s="128">
        <f t="shared" ref="AV228" si="3017">R228/R250</f>
        <v>1.9772995737250269E-2</v>
      </c>
      <c r="AW228" s="129">
        <f t="shared" ref="AW228" si="3018">S228/S250</f>
        <v>1.6093504158237806E-2</v>
      </c>
      <c r="AX228" s="126">
        <f t="shared" ref="AX228" si="3019">T228/T250</f>
        <v>8.9799677642182826E-3</v>
      </c>
      <c r="AY228" s="127">
        <f t="shared" ref="AY228" si="3020">U228/U250</f>
        <v>1.7533039647577093E-2</v>
      </c>
      <c r="AZ228" s="128">
        <f t="shared" ref="AZ228" si="3021">V228/V250</f>
        <v>1.1919149822879766E-2</v>
      </c>
      <c r="BA228" s="129">
        <f t="shared" ref="BA228" si="3022">W228/W250</f>
        <v>1.1544212246601064E-2</v>
      </c>
      <c r="BB228" s="126">
        <f t="shared" ref="BB228" si="3023">X228/X250</f>
        <v>1.3645307554110702E-2</v>
      </c>
      <c r="BC228" s="127">
        <f t="shared" ref="BC228" si="3024">Y228/Y250</f>
        <v>1.7323459402274529E-2</v>
      </c>
      <c r="BD228" s="128">
        <f t="shared" ref="BD228" si="3025">Z228/Z250</f>
        <v>2.2263719926754535E-2</v>
      </c>
      <c r="BE228" s="126">
        <f t="shared" ref="BE228" si="3026">AA228/AA250</f>
        <v>9.9350820247390125E-3</v>
      </c>
      <c r="BF228" s="132">
        <f t="shared" ref="BF228" si="3027">AB228/AB250</f>
        <v>3.0895336216811651E-2</v>
      </c>
      <c r="BG228" s="133">
        <f t="shared" ref="BG228" si="3028">AC228/AC250</f>
        <v>9.4506735186482907E-3</v>
      </c>
    </row>
    <row r="229" spans="1:59">
      <c r="A229" s="134" t="s">
        <v>21</v>
      </c>
      <c r="B229" s="186">
        <v>4955</v>
      </c>
      <c r="C229" s="187">
        <v>427</v>
      </c>
      <c r="D229" s="188">
        <v>1747</v>
      </c>
      <c r="E229" s="189">
        <v>441</v>
      </c>
      <c r="F229" s="186">
        <v>1027</v>
      </c>
      <c r="G229" s="190">
        <v>258</v>
      </c>
      <c r="H229" s="188">
        <v>936</v>
      </c>
      <c r="I229" s="189">
        <v>826</v>
      </c>
      <c r="J229" s="186">
        <v>279</v>
      </c>
      <c r="K229" s="190">
        <v>409</v>
      </c>
      <c r="L229" s="188">
        <v>304</v>
      </c>
      <c r="M229" s="186">
        <v>938</v>
      </c>
      <c r="N229" s="191">
        <v>1119</v>
      </c>
      <c r="O229" s="192">
        <v>1515</v>
      </c>
      <c r="P229" s="186">
        <v>1098</v>
      </c>
      <c r="Q229" s="190">
        <v>889</v>
      </c>
      <c r="R229" s="188">
        <v>1219</v>
      </c>
      <c r="S229" s="189">
        <v>1006</v>
      </c>
      <c r="T229" s="186">
        <v>237</v>
      </c>
      <c r="U229" s="190">
        <v>846</v>
      </c>
      <c r="V229" s="188">
        <v>820</v>
      </c>
      <c r="W229" s="189">
        <v>1881</v>
      </c>
      <c r="X229" s="186">
        <v>1263</v>
      </c>
      <c r="Y229" s="190">
        <v>1346</v>
      </c>
      <c r="Z229" s="188">
        <v>3302</v>
      </c>
      <c r="AA229" s="186">
        <v>1660</v>
      </c>
      <c r="AB229" s="169">
        <f>B229+D229+F229+H229+J229+L229+N229+P229+R229+T229+V229+X229+Z229</f>
        <v>18306</v>
      </c>
      <c r="AC229" s="170">
        <f t="shared" si="2974"/>
        <v>12442</v>
      </c>
      <c r="AE229" s="134" t="s">
        <v>21</v>
      </c>
      <c r="AF229" s="126">
        <f>B229/B250</f>
        <v>8.7683595823748003E-2</v>
      </c>
      <c r="AG229" s="127">
        <f t="shared" ref="AG229" si="3029">C229/C250</f>
        <v>1.2937433722163308E-2</v>
      </c>
      <c r="AH229" s="128">
        <f t="shared" ref="AH229" si="3030">D229/D250</f>
        <v>7.6653064806283186E-2</v>
      </c>
      <c r="AI229" s="129">
        <f t="shared" ref="AI229" si="3031">E229/E250</f>
        <v>2.3198316675433983E-2</v>
      </c>
      <c r="AJ229" s="126">
        <f t="shared" ref="AJ229" si="3032">F229/F250</f>
        <v>8.113446042028756E-2</v>
      </c>
      <c r="AK229" s="127">
        <f t="shared" ref="AK229" si="3033">G229/G250</f>
        <v>3.3558792924037462E-2</v>
      </c>
      <c r="AL229" s="128">
        <f t="shared" ref="AL229" si="3034">H229/H250</f>
        <v>3.5747021081576534E-2</v>
      </c>
      <c r="AM229" s="129">
        <f t="shared" ref="AM229" si="3035">I229/I250</f>
        <v>2.1456774729842063E-2</v>
      </c>
      <c r="AN229" s="126">
        <f t="shared" ref="AN229" si="3036">J229/J250</f>
        <v>4.1493158834027363E-2</v>
      </c>
      <c r="AO229" s="127">
        <f t="shared" ref="AO229" si="3037">K229/K250</f>
        <v>5.2348649686420071E-2</v>
      </c>
      <c r="AP229" s="128">
        <f t="shared" ref="AP229" si="3038">L229/L250</f>
        <v>2.6014033886702037E-2</v>
      </c>
      <c r="AQ229" s="126">
        <f t="shared" ref="AQ229" si="3039">M229/M250</f>
        <v>4.0255783013604565E-2</v>
      </c>
      <c r="AR229" s="130">
        <f t="shared" ref="AR229" si="3040">N229/N250</f>
        <v>4.5106417284746854E-2</v>
      </c>
      <c r="AS229" s="131">
        <f t="shared" ref="AS229" si="3041">O229/O250</f>
        <v>4.2894759194767686E-2</v>
      </c>
      <c r="AT229" s="126">
        <f t="shared" ref="AT229" si="3042">P229/P250</f>
        <v>6.6116697778045408E-2</v>
      </c>
      <c r="AU229" s="127">
        <f t="shared" ref="AU229" si="3043">Q229/Q250</f>
        <v>4.3310922732144597E-2</v>
      </c>
      <c r="AV229" s="128">
        <f t="shared" ref="AV229" si="3044">R229/R250</f>
        <v>6.2605926762878128E-2</v>
      </c>
      <c r="AW229" s="129">
        <f t="shared" ref="AW229" si="3045">S229/S250</f>
        <v>4.5223645763092832E-2</v>
      </c>
      <c r="AX229" s="126">
        <f t="shared" ref="AX229" si="3046">T229/T250</f>
        <v>2.7285286668201705E-2</v>
      </c>
      <c r="AY229" s="127">
        <f t="shared" ref="AY229" si="3047">U229/U250</f>
        <v>7.4537444933920699E-2</v>
      </c>
      <c r="AZ229" s="128">
        <f t="shared" ref="AZ229" si="3048">V229/V250</f>
        <v>3.4173786205459473E-2</v>
      </c>
      <c r="BA229" s="129">
        <f t="shared" ref="BA229" si="3049">W229/W250</f>
        <v>6.5405612156194587E-2</v>
      </c>
      <c r="BB229" s="126">
        <f t="shared" ref="BB229" si="3050">X229/X250</f>
        <v>5.4025151852168704E-2</v>
      </c>
      <c r="BC229" s="127">
        <f t="shared" ref="BC229" si="3051">Y229/Y250</f>
        <v>8.8997619677334036E-2</v>
      </c>
      <c r="BD229" s="128">
        <f t="shared" ref="BD229" si="3052">Z229/Z250</f>
        <v>5.9865474917054955E-2</v>
      </c>
      <c r="BE229" s="126">
        <f t="shared" ref="BE229" si="3053">AA229/AA250</f>
        <v>3.6406702342310727E-2</v>
      </c>
      <c r="BF229" s="132">
        <f t="shared" ref="BF229" si="3054">AB229/AB250</f>
        <v>5.9308937162851724E-2</v>
      </c>
      <c r="BG229" s="133">
        <f t="shared" ref="BG229" si="3055">AC229/AC250</f>
        <v>4.0365698564717487E-2</v>
      </c>
    </row>
    <row r="230" spans="1:59">
      <c r="A230" s="143" t="s">
        <v>22</v>
      </c>
      <c r="B230" s="193">
        <v>6176</v>
      </c>
      <c r="C230" s="194">
        <v>1129</v>
      </c>
      <c r="D230" s="195">
        <v>2172</v>
      </c>
      <c r="E230" s="196">
        <v>1430</v>
      </c>
      <c r="F230" s="193">
        <v>844</v>
      </c>
      <c r="G230" s="197">
        <v>685</v>
      </c>
      <c r="H230" s="195">
        <v>744</v>
      </c>
      <c r="I230" s="196">
        <v>1524</v>
      </c>
      <c r="J230" s="193">
        <v>492</v>
      </c>
      <c r="K230" s="197">
        <v>814</v>
      </c>
      <c r="L230" s="195">
        <v>497</v>
      </c>
      <c r="M230" s="193">
        <v>2069</v>
      </c>
      <c r="N230" s="198">
        <v>1686</v>
      </c>
      <c r="O230" s="199">
        <v>2604</v>
      </c>
      <c r="P230" s="193">
        <v>1412</v>
      </c>
      <c r="Q230" s="197">
        <v>1504</v>
      </c>
      <c r="R230" s="195">
        <v>1671</v>
      </c>
      <c r="S230" s="196">
        <v>1365</v>
      </c>
      <c r="T230" s="193">
        <v>317</v>
      </c>
      <c r="U230" s="197">
        <v>1624</v>
      </c>
      <c r="V230" s="195">
        <v>1124</v>
      </c>
      <c r="W230" s="196">
        <v>2341</v>
      </c>
      <c r="X230" s="193">
        <v>1383</v>
      </c>
      <c r="Y230" s="197">
        <v>1487</v>
      </c>
      <c r="Z230" s="195">
        <v>4849</v>
      </c>
      <c r="AA230" s="193">
        <v>2309</v>
      </c>
      <c r="AB230" s="169">
        <f t="shared" ref="AB230:AB246" si="3056">B230+D230+F230+H230+J230+L230+N230+P230+R230+T230+V230+X230+Z230</f>
        <v>23367</v>
      </c>
      <c r="AC230" s="170">
        <f t="shared" si="2974"/>
        <v>20885</v>
      </c>
      <c r="AE230" s="143" t="s">
        <v>22</v>
      </c>
      <c r="AF230" s="126">
        <f>B230/B250</f>
        <v>0.10929039108122456</v>
      </c>
      <c r="AG230" s="127">
        <f t="shared" ref="AG230" si="3057">C230/C250</f>
        <v>3.4206938342675353E-2</v>
      </c>
      <c r="AH230" s="128">
        <f t="shared" ref="AH230" si="3058">D230/D250</f>
        <v>9.5300776622350925E-2</v>
      </c>
      <c r="AI230" s="129">
        <f t="shared" ref="AI230" si="3059">E230/E250</f>
        <v>7.5223566543924245E-2</v>
      </c>
      <c r="AJ230" s="126">
        <f t="shared" ref="AJ230" si="3060">F230/F250</f>
        <v>6.6677200189603408E-2</v>
      </c>
      <c r="AK230" s="127">
        <f t="shared" ref="AK230" si="3061">G230/G250</f>
        <v>8.9099895941727361E-2</v>
      </c>
      <c r="AL230" s="128">
        <f t="shared" ref="AL230" si="3062">H230/H250</f>
        <v>2.8414298808432631E-2</v>
      </c>
      <c r="AM230" s="129">
        <f t="shared" ref="AM230" si="3063">I230/I250</f>
        <v>3.9588528678304237E-2</v>
      </c>
      <c r="AN230" s="126">
        <f t="shared" ref="AN230" si="3064">J230/J250</f>
        <v>7.3170731707317069E-2</v>
      </c>
      <c r="AO230" s="127">
        <f t="shared" ref="AO230" si="3065">K230/K250</f>
        <v>0.10418533213874312</v>
      </c>
      <c r="AP230" s="128">
        <f t="shared" ref="AP230" si="3066">L230/L250</f>
        <v>4.252952250556221E-2</v>
      </c>
      <c r="AQ230" s="126">
        <f t="shared" ref="AQ230" si="3067">M230/M250</f>
        <v>8.8794472340242903E-2</v>
      </c>
      <c r="AR230" s="130">
        <f t="shared" ref="AR230" si="3068">N230/N250</f>
        <v>6.7961947758787486E-2</v>
      </c>
      <c r="AS230" s="131">
        <f t="shared" ref="AS230" si="3069">O230/O250</f>
        <v>7.3728021744670011E-2</v>
      </c>
      <c r="AT230" s="126">
        <f t="shared" ref="AT230" si="3070">P230/P250</f>
        <v>8.5024387306557481E-2</v>
      </c>
      <c r="AU230" s="127">
        <f t="shared" ref="AU230" si="3071">Q230/Q250</f>
        <v>7.3272922147520222E-2</v>
      </c>
      <c r="AV230" s="128">
        <f t="shared" ref="AV230" si="3072">R230/R250</f>
        <v>8.58199373427148E-2</v>
      </c>
      <c r="AW230" s="129">
        <f t="shared" ref="AW230" si="3073">S230/S250</f>
        <v>6.1362103843560348E-2</v>
      </c>
      <c r="AX230" s="126">
        <f t="shared" ref="AX230" si="3074">T230/T250</f>
        <v>3.6495510016117894E-2</v>
      </c>
      <c r="AY230" s="127">
        <f t="shared" ref="AY230" si="3075">U230/U250</f>
        <v>0.14308370044052862</v>
      </c>
      <c r="AZ230" s="128">
        <f t="shared" ref="AZ230" si="3076">V230/V250</f>
        <v>4.6843092310898102E-2</v>
      </c>
      <c r="BA230" s="129">
        <f t="shared" ref="BA230" si="3077">W230/W250</f>
        <v>8.1400605027991235E-2</v>
      </c>
      <c r="BB230" s="126">
        <f t="shared" ref="BB230" si="3078">X230/X250</f>
        <v>5.9158182907006585E-2</v>
      </c>
      <c r="BC230" s="127">
        <f t="shared" ref="BC230" si="3079">Y230/Y250</f>
        <v>9.8320550119016137E-2</v>
      </c>
      <c r="BD230" s="128">
        <f t="shared" ref="BD230" si="3080">Z230/Z250</f>
        <v>8.7912685606541321E-2</v>
      </c>
      <c r="BE230" s="126">
        <f t="shared" ref="BE230" si="3081">AA230/AA250</f>
        <v>5.0640407053250285E-2</v>
      </c>
      <c r="BF230" s="132">
        <f t="shared" ref="BF230" si="3082">AB230/AB250</f>
        <v>7.5705885211644064E-2</v>
      </c>
      <c r="BG230" s="133">
        <f t="shared" ref="BG230" si="3083">AC230/AC250</f>
        <v>6.7757403514236036E-2</v>
      </c>
    </row>
    <row r="231" spans="1:59">
      <c r="A231" s="134" t="s">
        <v>23</v>
      </c>
      <c r="B231" s="186">
        <v>5668</v>
      </c>
      <c r="C231" s="187">
        <v>1019</v>
      </c>
      <c r="D231" s="188">
        <v>985</v>
      </c>
      <c r="E231" s="189">
        <v>1195</v>
      </c>
      <c r="F231" s="186">
        <v>807</v>
      </c>
      <c r="G231" s="190">
        <v>585</v>
      </c>
      <c r="H231" s="188">
        <v>1120</v>
      </c>
      <c r="I231" s="189">
        <v>1959</v>
      </c>
      <c r="J231" s="186">
        <v>404</v>
      </c>
      <c r="K231" s="190">
        <v>992</v>
      </c>
      <c r="L231" s="188">
        <v>451</v>
      </c>
      <c r="M231" s="186">
        <v>2501</v>
      </c>
      <c r="N231" s="191">
        <v>1415</v>
      </c>
      <c r="O231" s="192">
        <v>3636</v>
      </c>
      <c r="P231" s="186">
        <v>1278</v>
      </c>
      <c r="Q231" s="190">
        <v>1678</v>
      </c>
      <c r="R231" s="188">
        <v>1522</v>
      </c>
      <c r="S231" s="189">
        <v>1535</v>
      </c>
      <c r="T231" s="186">
        <v>288</v>
      </c>
      <c r="U231" s="190">
        <v>1574</v>
      </c>
      <c r="V231" s="188">
        <v>826</v>
      </c>
      <c r="W231" s="189">
        <v>2567</v>
      </c>
      <c r="X231" s="186">
        <v>1280</v>
      </c>
      <c r="Y231" s="190">
        <v>1770</v>
      </c>
      <c r="Z231" s="188">
        <v>4662</v>
      </c>
      <c r="AA231" s="186">
        <v>2322</v>
      </c>
      <c r="AB231" s="169">
        <f t="shared" si="3056"/>
        <v>20706</v>
      </c>
      <c r="AC231" s="170">
        <f t="shared" si="2974"/>
        <v>23333</v>
      </c>
      <c r="AE231" s="134" t="s">
        <v>23</v>
      </c>
      <c r="AF231" s="126">
        <f>B231/B250</f>
        <v>0.10030083171120156</v>
      </c>
      <c r="AG231" s="127">
        <f t="shared" ref="AG231" si="3084">C231/C250</f>
        <v>3.0874109983335857E-2</v>
      </c>
      <c r="AH231" s="128">
        <f t="shared" ref="AH231" si="3085">D231/D250</f>
        <v>4.321881444429819E-2</v>
      </c>
      <c r="AI231" s="129">
        <f t="shared" ref="AI231" si="3086">E231/E250</f>
        <v>6.2861651762230408E-2</v>
      </c>
      <c r="AJ231" s="126">
        <f t="shared" ref="AJ231" si="3087">F231/F250</f>
        <v>6.3754147574656347E-2</v>
      </c>
      <c r="AK231" s="127">
        <f t="shared" ref="AK231" si="3088">G231/G250</f>
        <v>7.6092611862643086E-2</v>
      </c>
      <c r="AL231" s="128">
        <f t="shared" ref="AL231" si="3089">H231/H250</f>
        <v>4.2774213260006112E-2</v>
      </c>
      <c r="AM231" s="129">
        <f t="shared" ref="AM231" si="3090">I231/I250</f>
        <v>5.0888403990024936E-2</v>
      </c>
      <c r="AN231" s="126">
        <f t="shared" ref="AN231" si="3091">J231/J250</f>
        <v>6.0083283759666865E-2</v>
      </c>
      <c r="AO231" s="127">
        <f t="shared" ref="AO231" si="3092">K231/K250</f>
        <v>0.12696787405606041</v>
      </c>
      <c r="AP231" s="128">
        <f t="shared" ref="AP231" si="3093">L231/L250</f>
        <v>3.8593188430600722E-2</v>
      </c>
      <c r="AQ231" s="126">
        <f t="shared" ref="AQ231" si="3094">M231/M250</f>
        <v>0.10733444916527188</v>
      </c>
      <c r="AR231" s="130">
        <f t="shared" ref="AR231" si="3095">N231/N250</f>
        <v>5.7038052241212514E-2</v>
      </c>
      <c r="AS231" s="131">
        <f t="shared" ref="AS231" si="3096">O231/O250</f>
        <v>0.10294742206744245</v>
      </c>
      <c r="AT231" s="126">
        <f t="shared" ref="AT231" si="3097">P231/P250</f>
        <v>7.695550069247907E-2</v>
      </c>
      <c r="AU231" s="127">
        <f t="shared" ref="AU231" si="3098">Q231/Q250</f>
        <v>8.1749975640650882E-2</v>
      </c>
      <c r="AV231" s="128">
        <f t="shared" ref="AV231" si="3099">R231/R250</f>
        <v>7.8167531200246526E-2</v>
      </c>
      <c r="AW231" s="129">
        <f t="shared" ref="AW231" si="3100">S231/S250</f>
        <v>6.900427062261183E-2</v>
      </c>
      <c r="AX231" s="126">
        <f t="shared" ref="AX231" si="3101">T231/T250</f>
        <v>3.3156804052498275E-2</v>
      </c>
      <c r="AY231" s="127">
        <f t="shared" ref="AY231" si="3102">U231/U250</f>
        <v>0.13867841409691631</v>
      </c>
      <c r="AZ231" s="128">
        <f t="shared" ref="AZ231" si="3103">V231/V250</f>
        <v>3.4423838299645758E-2</v>
      </c>
      <c r="BA231" s="129">
        <f t="shared" ref="BA231" si="3104">W231/W250</f>
        <v>8.9259014569352202E-2</v>
      </c>
      <c r="BB231" s="126">
        <f t="shared" ref="BB231" si="3105">X231/X250</f>
        <v>5.4752331251604072E-2</v>
      </c>
      <c r="BC231" s="127">
        <f t="shared" ref="BC231" si="3106">Y231/Y250</f>
        <v>0.11703253107643481</v>
      </c>
      <c r="BD231" s="128">
        <f t="shared" ref="BD231" si="3107">Z231/Z250</f>
        <v>8.4522363435284728E-2</v>
      </c>
      <c r="BE231" s="126">
        <f t="shared" ref="BE231" si="3108">AA231/AA250</f>
        <v>5.0925519782437055E-2</v>
      </c>
      <c r="BF231" s="132">
        <f t="shared" ref="BF231" si="3109">AB231/AB250</f>
        <v>6.7084609029498948E-2</v>
      </c>
      <c r="BG231" s="133">
        <f t="shared" ref="BG231" si="3110">AC231/AC250</f>
        <v>7.5699473124140257E-2</v>
      </c>
    </row>
    <row r="232" spans="1:59">
      <c r="A232" s="143" t="s">
        <v>24</v>
      </c>
      <c r="B232" s="193">
        <v>4428</v>
      </c>
      <c r="C232" s="194">
        <v>1091</v>
      </c>
      <c r="D232" s="195">
        <v>1691</v>
      </c>
      <c r="E232" s="196">
        <v>1037</v>
      </c>
      <c r="F232" s="193">
        <v>589</v>
      </c>
      <c r="G232" s="197">
        <v>540</v>
      </c>
      <c r="H232" s="195">
        <v>1407</v>
      </c>
      <c r="I232" s="196">
        <v>1553</v>
      </c>
      <c r="J232" s="193">
        <v>325</v>
      </c>
      <c r="K232" s="197">
        <v>968</v>
      </c>
      <c r="L232" s="195">
        <v>529</v>
      </c>
      <c r="M232" s="193">
        <v>2566</v>
      </c>
      <c r="N232" s="198">
        <v>1255</v>
      </c>
      <c r="O232" s="199">
        <v>3030</v>
      </c>
      <c r="P232" s="193">
        <v>953</v>
      </c>
      <c r="Q232" s="197">
        <v>1606</v>
      </c>
      <c r="R232" s="195">
        <v>1373</v>
      </c>
      <c r="S232" s="196">
        <v>1262</v>
      </c>
      <c r="T232" s="193">
        <v>274</v>
      </c>
      <c r="U232" s="197">
        <v>1202</v>
      </c>
      <c r="V232" s="195">
        <v>702</v>
      </c>
      <c r="W232" s="196">
        <v>2842</v>
      </c>
      <c r="X232" s="193">
        <v>1130</v>
      </c>
      <c r="Y232" s="197">
        <v>1459</v>
      </c>
      <c r="Z232" s="195">
        <v>3976</v>
      </c>
      <c r="AA232" s="193">
        <v>1658</v>
      </c>
      <c r="AB232" s="169">
        <f t="shared" si="3056"/>
        <v>18632</v>
      </c>
      <c r="AC232" s="170">
        <f t="shared" si="2974"/>
        <v>20814</v>
      </c>
      <c r="AE232" s="143" t="s">
        <v>24</v>
      </c>
      <c r="AF232" s="126">
        <f>B232/B250</f>
        <v>7.8357812776499738E-2</v>
      </c>
      <c r="AG232" s="127">
        <f t="shared" ref="AG232" si="3111">C232/C250</f>
        <v>3.3055597636721709E-2</v>
      </c>
      <c r="AH232" s="128">
        <f t="shared" ref="AH232" si="3112">D232/D250</f>
        <v>7.4195954543460133E-2</v>
      </c>
      <c r="AI232" s="129">
        <f t="shared" ref="AI232" si="3113">E232/E250</f>
        <v>5.4550236717517096E-2</v>
      </c>
      <c r="AJ232" s="126">
        <f t="shared" ref="AJ232" si="3114">F232/F250</f>
        <v>4.6531837573076315E-2</v>
      </c>
      <c r="AK232" s="127">
        <f t="shared" ref="AK232" si="3115">G232/G250</f>
        <v>7.023933402705515E-2</v>
      </c>
      <c r="AL232" s="128">
        <f t="shared" ref="AL232" si="3116">H232/H250</f>
        <v>5.3735105407882677E-2</v>
      </c>
      <c r="AM232" s="129">
        <f t="shared" ref="AM232" si="3117">I232/I250</f>
        <v>4.034185369908562E-2</v>
      </c>
      <c r="AN232" s="126">
        <f t="shared" ref="AN232" si="3118">J232/J250</f>
        <v>4.83343248066627E-2</v>
      </c>
      <c r="AO232" s="127">
        <f t="shared" ref="AO232" si="3119">K232/K250</f>
        <v>0.1238960706514783</v>
      </c>
      <c r="AP232" s="128">
        <f t="shared" ref="AP232" si="3120">L232/L250</f>
        <v>4.5267841862057165E-2</v>
      </c>
      <c r="AQ232" s="126">
        <f t="shared" ref="AQ232" si="3121">M232/M250</f>
        <v>0.1101240290116304</v>
      </c>
      <c r="AR232" s="130">
        <f t="shared" ref="AR232" si="3122">N232/N250</f>
        <v>5.0588519832312155E-2</v>
      </c>
      <c r="AS232" s="131">
        <f t="shared" ref="AS232" si="3123">O232/O250</f>
        <v>8.5789518389535371E-2</v>
      </c>
      <c r="AT232" s="126">
        <f t="shared" ref="AT232" si="3124">P232/P250</f>
        <v>5.7385439874751608E-2</v>
      </c>
      <c r="AU232" s="127">
        <f t="shared" ref="AU232" si="3125">Q232/Q250</f>
        <v>7.8242229367631297E-2</v>
      </c>
      <c r="AV232" s="128">
        <f t="shared" ref="AV232" si="3126">R232/R250</f>
        <v>7.0515125057778238E-2</v>
      </c>
      <c r="AW232" s="129">
        <f t="shared" ref="AW232" si="3127">S232/S250</f>
        <v>5.673184985389975E-2</v>
      </c>
      <c r="AX232" s="126">
        <f t="shared" ref="AX232" si="3128">T232/T250</f>
        <v>3.1545014966612939E-2</v>
      </c>
      <c r="AY232" s="127">
        <f t="shared" ref="AY232" si="3129">U232/U250</f>
        <v>0.10590308370044053</v>
      </c>
      <c r="AZ232" s="128">
        <f t="shared" ref="AZ232" si="3130">V232/V250</f>
        <v>2.9256095019795789E-2</v>
      </c>
      <c r="BA232" s="129">
        <f t="shared" ref="BA232" si="3131">W232/W250</f>
        <v>9.8821238568795849E-2</v>
      </c>
      <c r="BB232" s="126">
        <f t="shared" ref="BB232" si="3132">X232/X250</f>
        <v>4.8336042433056718E-2</v>
      </c>
      <c r="BC232" s="127">
        <f t="shared" ref="BC232" si="3133">Y232/Y250</f>
        <v>9.6469188045490609E-2</v>
      </c>
      <c r="BD232" s="128">
        <f t="shared" ref="BD232" si="3134">Z232/Z250</f>
        <v>7.2085138785648234E-2</v>
      </c>
      <c r="BE232" s="126">
        <f t="shared" ref="BE232" si="3135">AA232/AA250</f>
        <v>3.6362838845512765E-2</v>
      </c>
      <c r="BF232" s="132">
        <f t="shared" ref="BF232" si="3136">AB232/AB250</f>
        <v>6.0365132591404642E-2</v>
      </c>
      <c r="BG232" s="133">
        <f t="shared" ref="BG232" si="3137">AC232/AC250</f>
        <v>6.7527057541072952E-2</v>
      </c>
    </row>
    <row r="233" spans="1:59">
      <c r="A233" s="134" t="s">
        <v>25</v>
      </c>
      <c r="B233" s="186">
        <v>3779</v>
      </c>
      <c r="C233" s="187">
        <v>1117</v>
      </c>
      <c r="D233" s="188">
        <v>1375</v>
      </c>
      <c r="E233" s="189">
        <v>889</v>
      </c>
      <c r="F233" s="186">
        <v>805</v>
      </c>
      <c r="G233" s="190">
        <v>566</v>
      </c>
      <c r="H233" s="188">
        <v>1705</v>
      </c>
      <c r="I233" s="189">
        <v>1973</v>
      </c>
      <c r="J233" s="186">
        <v>321</v>
      </c>
      <c r="K233" s="190">
        <v>788</v>
      </c>
      <c r="L233" s="188">
        <v>401</v>
      </c>
      <c r="M233" s="186">
        <v>1810</v>
      </c>
      <c r="N233" s="191">
        <v>1199</v>
      </c>
      <c r="O233" s="192">
        <v>2329</v>
      </c>
      <c r="P233" s="186">
        <v>816</v>
      </c>
      <c r="Q233" s="190">
        <v>1159</v>
      </c>
      <c r="R233" s="188">
        <v>1241</v>
      </c>
      <c r="S233" s="189">
        <v>1195</v>
      </c>
      <c r="T233" s="186">
        <v>322</v>
      </c>
      <c r="U233" s="190">
        <v>779</v>
      </c>
      <c r="V233" s="188">
        <v>776</v>
      </c>
      <c r="W233" s="189">
        <v>2075</v>
      </c>
      <c r="X233" s="186">
        <v>1002</v>
      </c>
      <c r="Y233" s="190">
        <v>914</v>
      </c>
      <c r="Z233" s="188">
        <v>3252</v>
      </c>
      <c r="AA233" s="186">
        <v>1839</v>
      </c>
      <c r="AB233" s="169">
        <f t="shared" si="3056"/>
        <v>16994</v>
      </c>
      <c r="AC233" s="170">
        <f t="shared" si="2974"/>
        <v>17433</v>
      </c>
      <c r="AE233" s="134" t="s">
        <v>25</v>
      </c>
      <c r="AF233" s="126">
        <f>B233/B250</f>
        <v>6.6873119801804992E-2</v>
      </c>
      <c r="AG233" s="127">
        <f t="shared" ref="AG233" si="3138">C233/C250</f>
        <v>3.3843357067111043E-2</v>
      </c>
      <c r="AH233" s="128">
        <f t="shared" ref="AH233" si="3139">D233/D250</f>
        <v>6.033083234610153E-2</v>
      </c>
      <c r="AI233" s="129">
        <f t="shared" ref="AI233" si="3140">E233/E250</f>
        <v>4.6764860599684377E-2</v>
      </c>
      <c r="AJ233" s="126">
        <f t="shared" ref="AJ233" si="3141">F233/F250</f>
        <v>6.3596144730605153E-2</v>
      </c>
      <c r="AK233" s="127">
        <f t="shared" ref="AK233" si="3142">G233/G250</f>
        <v>7.3621227887617061E-2</v>
      </c>
      <c r="AL233" s="128">
        <f t="shared" ref="AL233" si="3143">H233/H250</f>
        <v>6.5116101435991447E-2</v>
      </c>
      <c r="AM233" s="129">
        <f t="shared" ref="AM233" si="3144">I233/I250</f>
        <v>5.1252078137988363E-2</v>
      </c>
      <c r="AN233" s="126">
        <f t="shared" ref="AN233" si="3145">J233/J250</f>
        <v>4.7739440809042237E-2</v>
      </c>
      <c r="AO233" s="127">
        <f t="shared" ref="AO233" si="3146">K233/K250</f>
        <v>0.10085754511711251</v>
      </c>
      <c r="AP233" s="128">
        <f t="shared" ref="AP233" si="3147">L233/L250</f>
        <v>3.4314564436077361E-2</v>
      </c>
      <c r="AQ233" s="126">
        <f t="shared" ref="AQ233" si="3148">M233/M250</f>
        <v>7.7679069567829703E-2</v>
      </c>
      <c r="AR233" s="130">
        <f t="shared" ref="AR233" si="3149">N233/N250</f>
        <v>4.833118348919703E-2</v>
      </c>
      <c r="AS233" s="131">
        <f t="shared" ref="AS233" si="3150">O233/O250</f>
        <v>6.5941844333078509E-2</v>
      </c>
      <c r="AT233" s="126">
        <f t="shared" ref="AT233" si="3151">P233/P250</f>
        <v>4.913590654543265E-2</v>
      </c>
      <c r="AU233" s="127">
        <f t="shared" ref="AU233" si="3152">Q233/Q250</f>
        <v>5.6464971255968041E-2</v>
      </c>
      <c r="AV233" s="128">
        <f t="shared" ref="AV233" si="3153">R233/R250</f>
        <v>6.3735812233578146E-2</v>
      </c>
      <c r="AW233" s="129">
        <f t="shared" ref="AW233" si="3154">S233/S250</f>
        <v>5.371993706450888E-2</v>
      </c>
      <c r="AX233" s="126">
        <f t="shared" ref="AX233" si="3155">T233/T250</f>
        <v>3.707114897536265E-2</v>
      </c>
      <c r="AY233" s="127">
        <f t="shared" ref="AY233" si="3156">U233/U250</f>
        <v>6.8634361233480171E-2</v>
      </c>
      <c r="AZ233" s="128">
        <f t="shared" ref="AZ233" si="3157">V233/V250</f>
        <v>3.2340070848093351E-2</v>
      </c>
      <c r="BA233" s="129">
        <f t="shared" ref="BA233" si="3158">W233/W250</f>
        <v>7.2151326541256652E-2</v>
      </c>
      <c r="BB233" s="126">
        <f t="shared" ref="BB233" si="3159">X233/X250</f>
        <v>4.2860809307896312E-2</v>
      </c>
      <c r="BC233" s="127">
        <f t="shared" ref="BC233" si="3160">Y233/Y250</f>
        <v>6.0433747685797408E-2</v>
      </c>
      <c r="BD233" s="128">
        <f t="shared" ref="BD233" si="3161">Z233/Z250</f>
        <v>5.8958971662708269E-2</v>
      </c>
      <c r="BE233" s="126">
        <f t="shared" ref="BE233" si="3162">AA233/AA250</f>
        <v>4.0332485305728576E-2</v>
      </c>
      <c r="BF233" s="132">
        <f t="shared" ref="BF233" si="3163">AB233/AB250</f>
        <v>5.5058236542417913E-2</v>
      </c>
      <c r="BG233" s="133">
        <f t="shared" ref="BG233" si="3164">AC233/AC250</f>
        <v>5.6558047185237097E-2</v>
      </c>
    </row>
    <row r="234" spans="1:59">
      <c r="A234" s="143" t="s">
        <v>26</v>
      </c>
      <c r="B234" s="200">
        <v>3739</v>
      </c>
      <c r="C234" s="194">
        <v>1269</v>
      </c>
      <c r="D234" s="195">
        <v>1742</v>
      </c>
      <c r="E234" s="196">
        <v>746</v>
      </c>
      <c r="F234" s="193">
        <v>778</v>
      </c>
      <c r="G234" s="197">
        <v>445</v>
      </c>
      <c r="H234" s="195">
        <v>1634</v>
      </c>
      <c r="I234" s="196">
        <v>2050</v>
      </c>
      <c r="J234" s="193">
        <v>341</v>
      </c>
      <c r="K234" s="197">
        <v>666</v>
      </c>
      <c r="L234" s="195">
        <v>454</v>
      </c>
      <c r="M234" s="193">
        <v>1835</v>
      </c>
      <c r="N234" s="198">
        <v>1374</v>
      </c>
      <c r="O234" s="201">
        <v>2392</v>
      </c>
      <c r="P234" s="193">
        <v>790</v>
      </c>
      <c r="Q234" s="197">
        <v>1038</v>
      </c>
      <c r="R234" s="195">
        <v>1079</v>
      </c>
      <c r="S234" s="196">
        <v>1143</v>
      </c>
      <c r="T234" s="193">
        <v>365</v>
      </c>
      <c r="U234" s="197">
        <v>664</v>
      </c>
      <c r="V234" s="195">
        <v>800</v>
      </c>
      <c r="W234" s="202">
        <v>2332</v>
      </c>
      <c r="X234" s="193">
        <v>976</v>
      </c>
      <c r="Y234" s="197">
        <v>828</v>
      </c>
      <c r="Z234" s="195">
        <v>2855</v>
      </c>
      <c r="AA234" s="193">
        <v>2665</v>
      </c>
      <c r="AB234" s="169">
        <f t="shared" si="3056"/>
        <v>16927</v>
      </c>
      <c r="AC234" s="170">
        <f t="shared" si="2974"/>
        <v>18073</v>
      </c>
      <c r="AE234" s="143" t="s">
        <v>26</v>
      </c>
      <c r="AF234" s="126">
        <f>B234/B250</f>
        <v>6.6165280481330732E-2</v>
      </c>
      <c r="AG234" s="127">
        <f t="shared" ref="AG234" si="3165">C234/C250</f>
        <v>3.8448719890925617E-2</v>
      </c>
      <c r="AH234" s="128">
        <f t="shared" ref="AH234" si="3166">D234/D250</f>
        <v>7.6433679961388265E-2</v>
      </c>
      <c r="AI234" s="129">
        <f t="shared" ref="AI234" si="3167">E234/E250</f>
        <v>3.9242503945291954E-2</v>
      </c>
      <c r="AJ234" s="126">
        <f t="shared" ref="AJ234" si="3168">F234/F250</f>
        <v>6.1463106335914043E-2</v>
      </c>
      <c r="AK234" s="127">
        <f t="shared" ref="AK234" si="3169">G234/G250</f>
        <v>5.7882414151925077E-2</v>
      </c>
      <c r="AL234" s="128">
        <f t="shared" ref="AL234" si="3170">H234/H250</f>
        <v>6.2404521845401774E-2</v>
      </c>
      <c r="AM234" s="129">
        <f t="shared" ref="AM234" si="3171">I234/I250</f>
        <v>5.3252285951787201E-2</v>
      </c>
      <c r="AN234" s="126">
        <f t="shared" ref="AN234" si="3172">J234/J250</f>
        <v>5.0713860797144558E-2</v>
      </c>
      <c r="AO234" s="127">
        <f t="shared" ref="AO234" si="3173">K234/K250</f>
        <v>8.5242544477153459E-2</v>
      </c>
      <c r="AP234" s="128">
        <f t="shared" ref="AP234" si="3174">L234/L250</f>
        <v>3.8849905870272122E-2</v>
      </c>
      <c r="AQ234" s="126">
        <f t="shared" ref="AQ234" si="3175">M234/M250</f>
        <v>7.8751984893352223E-2</v>
      </c>
      <c r="AR234" s="130">
        <f t="shared" ref="AR234" si="3176">N234/N250</f>
        <v>5.5385359561431799E-2</v>
      </c>
      <c r="AS234" s="131">
        <f t="shared" ref="AS234" si="3177">O234/O250</f>
        <v>6.7725586794643106E-2</v>
      </c>
      <c r="AT234" s="126">
        <f t="shared" ref="AT234" si="3178">P234/P250</f>
        <v>4.757030168001445E-2</v>
      </c>
      <c r="AU234" s="127">
        <f t="shared" ref="AU234" si="3179">Q234/Q250</f>
        <v>5.0570008769365682E-2</v>
      </c>
      <c r="AV234" s="128">
        <f t="shared" ref="AV234" si="3180">R234/R250</f>
        <v>5.5415746494787116E-2</v>
      </c>
      <c r="AW234" s="129">
        <f t="shared" ref="AW234" si="3181">S234/S250</f>
        <v>5.1382333108563723E-2</v>
      </c>
      <c r="AX234" s="126">
        <f t="shared" ref="AX234" si="3182">T234/T250</f>
        <v>4.2021644024867605E-2</v>
      </c>
      <c r="AY234" s="127">
        <f t="shared" ref="AY234" si="3183">U234/U250</f>
        <v>5.8502202643171804E-2</v>
      </c>
      <c r="AZ234" s="128">
        <f t="shared" ref="AZ234" si="3184">V234/V250</f>
        <v>3.3340279224838509E-2</v>
      </c>
      <c r="BA234" s="129">
        <f t="shared" ref="BA234" si="3185">W234/W250</f>
        <v>8.1087659515282171E-2</v>
      </c>
      <c r="BB234" s="126">
        <f t="shared" ref="BB234" si="3186">X234/X250</f>
        <v>4.1748652579348108E-2</v>
      </c>
      <c r="BC234" s="127">
        <f t="shared" ref="BC234" si="3187">Y234/Y250</f>
        <v>5.4747421317111876E-2</v>
      </c>
      <c r="BD234" s="128">
        <f t="shared" ref="BD234" si="3188">Z234/Z250</f>
        <v>5.1761335823195607E-2</v>
      </c>
      <c r="BE234" s="126">
        <f t="shared" ref="BE234" si="3189">AA234/AA250</f>
        <v>5.8448109483288005E-2</v>
      </c>
      <c r="BF234" s="132">
        <f t="shared" ref="BF234" si="3190">AB234/AB250</f>
        <v>5.4841165702807344E-2</v>
      </c>
      <c r="BG234" s="133">
        <f t="shared" ref="BG234" si="3191">AC234/AC250</f>
        <v>5.863440525318591E-2</v>
      </c>
    </row>
    <row r="235" spans="1:59">
      <c r="A235" s="134" t="s">
        <v>27</v>
      </c>
      <c r="B235" s="203">
        <v>3722</v>
      </c>
      <c r="C235" s="187">
        <v>1421</v>
      </c>
      <c r="D235" s="188">
        <v>1330</v>
      </c>
      <c r="E235" s="189">
        <v>719</v>
      </c>
      <c r="F235" s="186">
        <v>826</v>
      </c>
      <c r="G235" s="190">
        <v>350</v>
      </c>
      <c r="H235" s="188">
        <v>945</v>
      </c>
      <c r="I235" s="189">
        <v>1868</v>
      </c>
      <c r="J235" s="186">
        <v>353</v>
      </c>
      <c r="K235" s="187">
        <v>420</v>
      </c>
      <c r="L235" s="188">
        <v>584</v>
      </c>
      <c r="M235" s="186">
        <v>1547</v>
      </c>
      <c r="N235" s="191">
        <v>1366</v>
      </c>
      <c r="O235" s="204">
        <v>1767</v>
      </c>
      <c r="P235" s="186">
        <v>963</v>
      </c>
      <c r="Q235" s="187">
        <v>955</v>
      </c>
      <c r="R235" s="188">
        <v>1141</v>
      </c>
      <c r="S235" s="189">
        <v>1108</v>
      </c>
      <c r="T235" s="195">
        <v>467</v>
      </c>
      <c r="U235" s="186">
        <v>503</v>
      </c>
      <c r="V235" s="188">
        <v>962</v>
      </c>
      <c r="W235" s="205">
        <v>1697</v>
      </c>
      <c r="X235" s="186">
        <v>1060</v>
      </c>
      <c r="Y235" s="190">
        <v>773</v>
      </c>
      <c r="Z235" s="188">
        <v>3300</v>
      </c>
      <c r="AA235" s="186">
        <v>2120</v>
      </c>
      <c r="AB235" s="169">
        <f t="shared" si="3056"/>
        <v>17019</v>
      </c>
      <c r="AC235" s="170">
        <f t="shared" si="2974"/>
        <v>15248</v>
      </c>
      <c r="AE235" s="134" t="s">
        <v>27</v>
      </c>
      <c r="AF235" s="126">
        <f>B235/B250</f>
        <v>6.5864448770129175E-2</v>
      </c>
      <c r="AG235" s="127">
        <f t="shared" ref="AG235" si="3192">C235/C250</f>
        <v>4.3054082714740191E-2</v>
      </c>
      <c r="AH235" s="128">
        <f t="shared" ref="AH235" si="3193">D235/D250</f>
        <v>5.8356368742047297E-2</v>
      </c>
      <c r="AI235" s="129">
        <f t="shared" ref="AI235" si="3194">E235/E250</f>
        <v>3.7822198842714358E-2</v>
      </c>
      <c r="AJ235" s="126">
        <f t="shared" ref="AJ235" si="3195">F235/F250</f>
        <v>6.5255174593142673E-2</v>
      </c>
      <c r="AK235" s="127">
        <f t="shared" ref="AK235" si="3196">G235/G250</f>
        <v>4.5525494276795003E-2</v>
      </c>
      <c r="AL235" s="128">
        <f t="shared" ref="AL235" si="3197">H235/H250</f>
        <v>3.6090742438130159E-2</v>
      </c>
      <c r="AM235" s="129">
        <f t="shared" ref="AM235" si="3198">I235/I250</f>
        <v>4.8524522028262677E-2</v>
      </c>
      <c r="AN235" s="126">
        <f t="shared" ref="AN235" si="3199">J235/J250</f>
        <v>5.2498512790005947E-2</v>
      </c>
      <c r="AO235" s="127">
        <f t="shared" ref="AO235" si="3200">K235/K250</f>
        <v>5.3756559580186866E-2</v>
      </c>
      <c r="AP235" s="128">
        <f t="shared" ref="AP235" si="3201">L235/L250</f>
        <v>4.997432825603286E-2</v>
      </c>
      <c r="AQ235" s="126">
        <f t="shared" ref="AQ235" si="3202">M235/M250</f>
        <v>6.639200034333291E-2</v>
      </c>
      <c r="AR235" s="130">
        <f t="shared" ref="AR235" si="3203">N235/N250</f>
        <v>5.5062882940986775E-2</v>
      </c>
      <c r="AS235" s="131">
        <f t="shared" ref="AS235" si="3204">O235/O250</f>
        <v>5.0029729041026073E-2</v>
      </c>
      <c r="AT235" s="126">
        <f t="shared" ref="AT235" si="3205">P235/P250</f>
        <v>5.7987595592220151E-2</v>
      </c>
      <c r="AU235" s="127">
        <f t="shared" ref="AU235" si="3206">Q235/Q250</f>
        <v>4.6526356815745885E-2</v>
      </c>
      <c r="AV235" s="128">
        <f t="shared" ref="AV235" si="3207">R235/R250</f>
        <v>5.859996918494171E-2</v>
      </c>
      <c r="AW235" s="129">
        <f t="shared" ref="AW235" si="3208">S235/S250</f>
        <v>4.9808945830523713E-2</v>
      </c>
      <c r="AX235" s="126">
        <f t="shared" ref="AX235" si="3209">T235/T250</f>
        <v>5.3764678793460745E-2</v>
      </c>
      <c r="AY235" s="127">
        <f t="shared" ref="AY235" si="3210">U235/U250</f>
        <v>4.4317180616740087E-2</v>
      </c>
      <c r="AZ235" s="128">
        <f t="shared" ref="AZ235" si="3211">V235/V250</f>
        <v>4.0091685767868306E-2</v>
      </c>
      <c r="BA235" s="129">
        <f t="shared" ref="BA235" si="3212">W235/W250</f>
        <v>5.9007615007475922E-2</v>
      </c>
      <c r="BB235" s="126">
        <f t="shared" ref="BB235" si="3213">X235/X250</f>
        <v>4.5341774317734625E-2</v>
      </c>
      <c r="BC235" s="127">
        <f t="shared" ref="BC235" si="3214">Y235/Y250</f>
        <v>5.1110817244115314E-2</v>
      </c>
      <c r="BD235" s="128">
        <f t="shared" ref="BD235" si="3215">Z235/Z250</f>
        <v>5.9829214786881087E-2</v>
      </c>
      <c r="BE235" s="126">
        <f t="shared" ref="BE235" si="3216">AA235/AA250</f>
        <v>4.6495306605842619E-2</v>
      </c>
      <c r="BF235" s="132">
        <f t="shared" ref="BF235" si="3217">AB235/AB250</f>
        <v>5.5139233124362155E-2</v>
      </c>
      <c r="BG235" s="133">
        <f t="shared" ref="BG235" si="3218">AC235/AC250</f>
        <v>4.9469230968880583E-2</v>
      </c>
    </row>
    <row r="236" spans="1:59">
      <c r="A236" s="143" t="s">
        <v>28</v>
      </c>
      <c r="B236" s="200">
        <v>3341</v>
      </c>
      <c r="C236" s="194">
        <v>1258</v>
      </c>
      <c r="D236" s="195">
        <v>1399</v>
      </c>
      <c r="E236" s="196">
        <v>761</v>
      </c>
      <c r="F236" s="193">
        <v>637</v>
      </c>
      <c r="G236" s="197">
        <v>464</v>
      </c>
      <c r="H236" s="195">
        <v>1872</v>
      </c>
      <c r="I236" s="196">
        <v>2230</v>
      </c>
      <c r="J236" s="193">
        <v>383</v>
      </c>
      <c r="K236" s="194">
        <v>482</v>
      </c>
      <c r="L236" s="195">
        <v>558</v>
      </c>
      <c r="M236" s="193">
        <v>1717</v>
      </c>
      <c r="N236" s="198">
        <v>1467</v>
      </c>
      <c r="O236" s="201">
        <v>2286</v>
      </c>
      <c r="P236" s="193">
        <v>828</v>
      </c>
      <c r="Q236" s="194">
        <v>1210</v>
      </c>
      <c r="R236" s="195">
        <v>1061</v>
      </c>
      <c r="S236" s="196">
        <v>1409</v>
      </c>
      <c r="T236" s="193">
        <v>376</v>
      </c>
      <c r="U236" s="197">
        <v>673</v>
      </c>
      <c r="V236" s="195">
        <v>1076</v>
      </c>
      <c r="W236" s="202">
        <v>1986</v>
      </c>
      <c r="X236" s="193">
        <v>1035</v>
      </c>
      <c r="Y236" s="197">
        <v>758</v>
      </c>
      <c r="Z236" s="195">
        <v>2801</v>
      </c>
      <c r="AA236" s="193">
        <v>2647</v>
      </c>
      <c r="AB236" s="169">
        <f t="shared" si="3056"/>
        <v>16834</v>
      </c>
      <c r="AC236" s="170">
        <f t="shared" si="2974"/>
        <v>17881</v>
      </c>
      <c r="AE236" s="143" t="s">
        <v>28</v>
      </c>
      <c r="AF236" s="126">
        <f>B236/B250</f>
        <v>5.912227924261193E-2</v>
      </c>
      <c r="AG236" s="127">
        <f t="shared" ref="AG236" si="3219">C236/C250</f>
        <v>3.8115437054991666E-2</v>
      </c>
      <c r="AH236" s="128">
        <f t="shared" ref="AH236" si="3220">D236/D250</f>
        <v>6.1383879601597122E-2</v>
      </c>
      <c r="AI236" s="129">
        <f t="shared" ref="AI236" si="3221">E236/E250</f>
        <v>4.0031562335612836E-2</v>
      </c>
      <c r="AJ236" s="126">
        <f t="shared" ref="AJ236" si="3222">F236/F250</f>
        <v>5.0323905830304945E-2</v>
      </c>
      <c r="AK236" s="127">
        <f t="shared" ref="AK236" si="3223">G236/G250</f>
        <v>6.0353798126951096E-2</v>
      </c>
      <c r="AL236" s="128">
        <f t="shared" ref="AL236" si="3224">H236/H250</f>
        <v>7.1494042163153068E-2</v>
      </c>
      <c r="AM236" s="129">
        <f t="shared" ref="AM236" si="3225">I236/I250</f>
        <v>5.7928096425602663E-2</v>
      </c>
      <c r="AN236" s="126">
        <f t="shared" ref="AN236" si="3226">J236/J250</f>
        <v>5.6960142772159432E-2</v>
      </c>
      <c r="AO236" s="127">
        <f t="shared" ref="AO236" si="3227">K236/K250</f>
        <v>6.1692051708690646E-2</v>
      </c>
      <c r="AP236" s="128">
        <f t="shared" ref="AP236" si="3228">L236/L250</f>
        <v>4.7749443778880712E-2</v>
      </c>
      <c r="AQ236" s="126">
        <f t="shared" ref="AQ236" si="3229">M236/M250</f>
        <v>7.3687824556885967E-2</v>
      </c>
      <c r="AR236" s="130">
        <f t="shared" ref="AR236" si="3230">N236/N250</f>
        <v>5.9134150274105124E-2</v>
      </c>
      <c r="AS236" s="131">
        <f t="shared" ref="AS236" si="3231">O236/O250</f>
        <v>6.472436931962966E-2</v>
      </c>
      <c r="AT236" s="126">
        <f t="shared" ref="AT236" si="3232">P236/P250</f>
        <v>4.9858493406394894E-2</v>
      </c>
      <c r="AU236" s="127">
        <f t="shared" ref="AU236" si="3233">Q236/Q250</f>
        <v>5.8949624866023578E-2</v>
      </c>
      <c r="AV236" s="128">
        <f t="shared" ref="AV236" si="3234">R236/R250</f>
        <v>5.4491294746032558E-2</v>
      </c>
      <c r="AW236" s="129">
        <f t="shared" ref="AW236" si="3235">S236/S250</f>
        <v>6.3340076421667793E-2</v>
      </c>
      <c r="AX236" s="126">
        <f t="shared" ref="AX236" si="3236">T236/T250</f>
        <v>4.3288049735206079E-2</v>
      </c>
      <c r="AY236" s="127">
        <f t="shared" ref="AY236" si="3237">U236/U250</f>
        <v>5.9295154185022028E-2</v>
      </c>
      <c r="AZ236" s="128">
        <f t="shared" ref="AZ236" si="3238">V236/V250</f>
        <v>4.4842675557407792E-2</v>
      </c>
      <c r="BA236" s="129">
        <f t="shared" ref="BA236" si="3239">W236/W250</f>
        <v>6.9056643137800341E-2</v>
      </c>
      <c r="BB236" s="126">
        <f t="shared" ref="BB236" si="3240">X236/X250</f>
        <v>4.4272392847976731E-2</v>
      </c>
      <c r="BC236" s="127">
        <f t="shared" ref="BC236" si="3241">Y236/Y250</f>
        <v>5.0119016133298069E-2</v>
      </c>
      <c r="BD236" s="128">
        <f t="shared" ref="BD236" si="3242">Z236/Z250</f>
        <v>5.0782312308501186E-2</v>
      </c>
      <c r="BE236" s="126">
        <f t="shared" ref="BE236" si="3243">AA236/AA250</f>
        <v>5.8053338012106326E-2</v>
      </c>
      <c r="BF236" s="132">
        <f t="shared" ref="BF236" si="3244">AB236/AB250</f>
        <v>5.4539858417974763E-2</v>
      </c>
      <c r="BG236" s="133">
        <f t="shared" ref="BG236" si="3245">AC236/AC250</f>
        <v>5.8011497832801268E-2</v>
      </c>
    </row>
    <row r="237" spans="1:59">
      <c r="A237" s="134" t="s">
        <v>29</v>
      </c>
      <c r="B237" s="203">
        <v>2337</v>
      </c>
      <c r="C237" s="187">
        <v>1811</v>
      </c>
      <c r="D237" s="188">
        <v>1175</v>
      </c>
      <c r="E237" s="189">
        <v>1119</v>
      </c>
      <c r="F237" s="186">
        <v>679</v>
      </c>
      <c r="G237" s="190">
        <v>497</v>
      </c>
      <c r="H237" s="188">
        <v>1973</v>
      </c>
      <c r="I237" s="189">
        <v>2018</v>
      </c>
      <c r="J237" s="186">
        <v>416</v>
      </c>
      <c r="K237" s="187">
        <v>341</v>
      </c>
      <c r="L237" s="188">
        <v>679</v>
      </c>
      <c r="M237" s="186">
        <v>1336</v>
      </c>
      <c r="N237" s="191">
        <v>1413</v>
      </c>
      <c r="O237" s="204">
        <v>1879</v>
      </c>
      <c r="P237" s="186">
        <v>911</v>
      </c>
      <c r="Q237" s="187">
        <v>1038</v>
      </c>
      <c r="R237" s="188">
        <v>1037</v>
      </c>
      <c r="S237" s="189">
        <v>1338</v>
      </c>
      <c r="T237" s="186">
        <v>573</v>
      </c>
      <c r="U237" s="190">
        <v>498</v>
      </c>
      <c r="V237" s="188">
        <v>1300</v>
      </c>
      <c r="W237" s="205">
        <v>1629</v>
      </c>
      <c r="X237" s="186">
        <v>1123</v>
      </c>
      <c r="Y237" s="190">
        <v>688</v>
      </c>
      <c r="Z237" s="188">
        <v>2936</v>
      </c>
      <c r="AA237" s="186">
        <v>2535</v>
      </c>
      <c r="AB237" s="169">
        <f t="shared" si="3056"/>
        <v>16552</v>
      </c>
      <c r="AC237" s="170">
        <f t="shared" si="2974"/>
        <v>16727</v>
      </c>
      <c r="AE237" s="134" t="s">
        <v>29</v>
      </c>
      <c r="AF237" s="126">
        <f>B237/B250</f>
        <v>4.1355512298708194E-2</v>
      </c>
      <c r="AG237" s="127">
        <f t="shared" ref="AG237" si="3246">C237/C250</f>
        <v>5.4870474170580212E-2</v>
      </c>
      <c r="AH237" s="128">
        <f t="shared" ref="AH237" si="3247">D237/D250</f>
        <v>5.1555438550304943E-2</v>
      </c>
      <c r="AI237" s="129">
        <f t="shared" ref="AI237" si="3248">E237/E250</f>
        <v>5.8863755917937931E-2</v>
      </c>
      <c r="AJ237" s="126">
        <f t="shared" ref="AJ237" si="3249">F237/F250</f>
        <v>5.3641965555379999E-2</v>
      </c>
      <c r="AK237" s="127">
        <f t="shared" ref="AK237" si="3250">G237/G250</f>
        <v>6.4646201873048911E-2</v>
      </c>
      <c r="AL237" s="128">
        <f t="shared" ref="AL237" si="3251">H237/H250</f>
        <v>7.5351359608921475E-2</v>
      </c>
      <c r="AM237" s="129">
        <f t="shared" ref="AM237" si="3252">I237/I250</f>
        <v>5.2421030756442229E-2</v>
      </c>
      <c r="AN237" s="126">
        <f t="shared" ref="AN237" si="3253">J237/J250</f>
        <v>6.1867935752528254E-2</v>
      </c>
      <c r="AO237" s="127">
        <f t="shared" ref="AO237" si="3254">K237/K250</f>
        <v>4.3645206706770766E-2</v>
      </c>
      <c r="AP237" s="128">
        <f t="shared" ref="AP237" si="3255">L237/L250</f>
        <v>5.8103713845627243E-2</v>
      </c>
      <c r="AQ237" s="126">
        <f t="shared" ref="AQ237" si="3256">M237/M250</f>
        <v>5.7336594995922925E-2</v>
      </c>
      <c r="AR237" s="130">
        <f t="shared" ref="AR237" si="3257">N237/N250</f>
        <v>5.695743308610126E-2</v>
      </c>
      <c r="AS237" s="131">
        <f t="shared" ref="AS237" si="3258">O237/O250</f>
        <v>5.3200826750474252E-2</v>
      </c>
      <c r="AT237" s="126">
        <f t="shared" ref="AT237" si="3259">P237/P250</f>
        <v>5.4856385861383757E-2</v>
      </c>
      <c r="AU237" s="127">
        <f t="shared" ref="AU237" si="3260">Q237/Q250</f>
        <v>5.0570008769365682E-2</v>
      </c>
      <c r="AV237" s="128">
        <f t="shared" ref="AV237" si="3261">R237/R250</f>
        <v>5.3258692414359821E-2</v>
      </c>
      <c r="AW237" s="129">
        <f t="shared" ref="AW237" si="3262">S237/S250</f>
        <v>6.0148347943358056E-2</v>
      </c>
      <c r="AX237" s="126">
        <f t="shared" ref="AX237" si="3263">T237/T250</f>
        <v>6.5968224729449687E-2</v>
      </c>
      <c r="AY237" s="127">
        <f t="shared" ref="AY237" si="3264">U237/U250</f>
        <v>4.3876651982378854E-2</v>
      </c>
      <c r="AZ237" s="128">
        <f t="shared" ref="AZ237" si="3265">V237/V250</f>
        <v>5.4177953740362578E-2</v>
      </c>
      <c r="BA237" s="129">
        <f t="shared" ref="BA237" si="3266">W237/W250</f>
        <v>5.6643137800340762E-2</v>
      </c>
      <c r="BB237" s="126">
        <f t="shared" ref="BB237" si="3267">X237/X250</f>
        <v>4.803661562152451E-2</v>
      </c>
      <c r="BC237" s="127">
        <f t="shared" ref="BC237" si="3268">Y237/Y250</f>
        <v>4.5490610949484263E-2</v>
      </c>
      <c r="BD237" s="128">
        <f t="shared" ref="BD237" si="3269">Z237/Z250</f>
        <v>5.3229871095237233E-2</v>
      </c>
      <c r="BE237" s="126">
        <f t="shared" ref="BE237" si="3270">AA237/AA250</f>
        <v>5.5596982191420299E-2</v>
      </c>
      <c r="BF237" s="132">
        <f t="shared" ref="BF237" si="3271">AB237/AB250</f>
        <v>5.3626216973643712E-2</v>
      </c>
      <c r="BG237" s="133">
        <f t="shared" ref="BG237" si="3272">AC237/AC250</f>
        <v>5.4267564691531052E-2</v>
      </c>
    </row>
    <row r="238" spans="1:59">
      <c r="A238" s="143" t="s">
        <v>30</v>
      </c>
      <c r="B238" s="200">
        <v>2143</v>
      </c>
      <c r="C238" s="194">
        <v>1848</v>
      </c>
      <c r="D238" s="195">
        <v>1165</v>
      </c>
      <c r="E238" s="196">
        <v>953</v>
      </c>
      <c r="F238" s="193">
        <v>802</v>
      </c>
      <c r="G238" s="197">
        <v>480</v>
      </c>
      <c r="H238" s="195">
        <v>2096</v>
      </c>
      <c r="I238" s="196">
        <v>2171</v>
      </c>
      <c r="J238" s="193">
        <v>474</v>
      </c>
      <c r="K238" s="194">
        <v>372</v>
      </c>
      <c r="L238" s="195">
        <v>886</v>
      </c>
      <c r="M238" s="193">
        <v>1172</v>
      </c>
      <c r="N238" s="198">
        <v>1613</v>
      </c>
      <c r="O238" s="201">
        <v>1911</v>
      </c>
      <c r="P238" s="193">
        <v>946</v>
      </c>
      <c r="Q238" s="194">
        <v>1070</v>
      </c>
      <c r="R238" s="195">
        <v>1008</v>
      </c>
      <c r="S238" s="196">
        <v>1360</v>
      </c>
      <c r="T238" s="193">
        <v>638</v>
      </c>
      <c r="U238" s="197">
        <v>473</v>
      </c>
      <c r="V238" s="195">
        <v>1955</v>
      </c>
      <c r="W238" s="202">
        <v>1500</v>
      </c>
      <c r="X238" s="193">
        <v>1417</v>
      </c>
      <c r="Y238" s="197">
        <v>691</v>
      </c>
      <c r="Z238" s="195">
        <v>3147</v>
      </c>
      <c r="AA238" s="193">
        <v>2720</v>
      </c>
      <c r="AB238" s="169">
        <f t="shared" si="3056"/>
        <v>18290</v>
      </c>
      <c r="AC238" s="170">
        <f t="shared" si="2974"/>
        <v>16721</v>
      </c>
      <c r="AE238" s="143" t="s">
        <v>30</v>
      </c>
      <c r="AF238" s="126">
        <f>B238/B250</f>
        <v>3.7922491594408067E-2</v>
      </c>
      <c r="AG238" s="127">
        <f t="shared" ref="AG238" si="3273">C238/C250</f>
        <v>5.5991516436903498E-2</v>
      </c>
      <c r="AH238" s="128">
        <f t="shared" ref="AH238" si="3274">D238/D250</f>
        <v>5.1116668860515115E-2</v>
      </c>
      <c r="AI238" s="129">
        <f t="shared" ref="AI238" si="3275">E238/E250</f>
        <v>5.0131509731720147E-2</v>
      </c>
      <c r="AJ238" s="126">
        <f t="shared" ref="AJ238" si="3276">F238/F250</f>
        <v>6.3359140464528368E-2</v>
      </c>
      <c r="AK238" s="127">
        <f t="shared" ref="AK238" si="3277">G238/G250</f>
        <v>6.2434963579604576E-2</v>
      </c>
      <c r="AL238" s="128">
        <f t="shared" ref="AL238" si="3278">H238/H250</f>
        <v>8.0048884815154292E-2</v>
      </c>
      <c r="AM238" s="129">
        <f t="shared" ref="AM238" si="3279">I238/I250</f>
        <v>5.639546965918537E-2</v>
      </c>
      <c r="AN238" s="126">
        <f t="shared" ref="AN238" si="3280">J238/J250</f>
        <v>7.0493753718024979E-2</v>
      </c>
      <c r="AO238" s="127">
        <f t="shared" ref="AO238" si="3281">K238/K250</f>
        <v>4.7612952771022655E-2</v>
      </c>
      <c r="AP238" s="128">
        <f t="shared" ref="AP238" si="3282">L238/L250</f>
        <v>7.5817217182953964E-2</v>
      </c>
      <c r="AQ238" s="126">
        <f t="shared" ref="AQ238" si="3283">M238/M250</f>
        <v>5.0298270460495259E-2</v>
      </c>
      <c r="AR238" s="130">
        <f t="shared" ref="AR238" si="3284">N238/N250</f>
        <v>6.5019348597226703E-2</v>
      </c>
      <c r="AS238" s="131">
        <f t="shared" ref="AS238" si="3285">O238/O250</f>
        <v>5.4106854667459438E-2</v>
      </c>
      <c r="AT238" s="126">
        <f t="shared" ref="AT238" si="3286">P238/P250</f>
        <v>5.6963930872523633E-2</v>
      </c>
      <c r="AU238" s="127">
        <f t="shared" ref="AU238" si="3287">Q238/Q250</f>
        <v>5.2129007112929941E-2</v>
      </c>
      <c r="AV238" s="128">
        <f t="shared" ref="AV238" si="3288">R238/R250</f>
        <v>5.1769297930255254E-2</v>
      </c>
      <c r="AW238" s="129">
        <f t="shared" ref="AW238" si="3289">S238/S250</f>
        <v>6.1137334232411779E-2</v>
      </c>
      <c r="AX238" s="126">
        <f t="shared" ref="AX238" si="3290">T238/T250</f>
        <v>7.3451531199631589E-2</v>
      </c>
      <c r="AY238" s="127">
        <f t="shared" ref="AY238" si="3291">U238/U250</f>
        <v>4.1674008810572684E-2</v>
      </c>
      <c r="AZ238" s="128">
        <f t="shared" ref="AZ238" si="3292">V238/V250</f>
        <v>8.1475307355699106E-2</v>
      </c>
      <c r="BA238" s="129">
        <f t="shared" ref="BA238" si="3293">W238/W250</f>
        <v>5.2157585451510828E-2</v>
      </c>
      <c r="BB238" s="126">
        <f t="shared" ref="BB238" si="3294">X238/X250</f>
        <v>6.0612541705877321E-2</v>
      </c>
      <c r="BC238" s="127">
        <f t="shared" ref="BC238" si="3295">Y238/Y250</f>
        <v>4.5688971171647712E-2</v>
      </c>
      <c r="BD238" s="128">
        <f t="shared" ref="BD238" si="3296">Z238/Z250</f>
        <v>5.7055314828580235E-2</v>
      </c>
      <c r="BE238" s="126">
        <f t="shared" ref="BE238" si="3297">AA238/AA250</f>
        <v>5.9654355645232041E-2</v>
      </c>
      <c r="BF238" s="132">
        <f t="shared" ref="BF238" si="3298">AB238/AB250</f>
        <v>5.9257099350407412E-2</v>
      </c>
      <c r="BG238" s="133">
        <f t="shared" ref="BG238" si="3299">AC238/AC250</f>
        <v>5.4248098834644036E-2</v>
      </c>
    </row>
    <row r="239" spans="1:59">
      <c r="A239" s="134" t="s">
        <v>31</v>
      </c>
      <c r="B239" s="203">
        <v>2294</v>
      </c>
      <c r="C239" s="187">
        <v>2350</v>
      </c>
      <c r="D239" s="188">
        <v>1474</v>
      </c>
      <c r="E239" s="189">
        <v>1379</v>
      </c>
      <c r="F239" s="186">
        <v>1085</v>
      </c>
      <c r="G239" s="190">
        <v>454</v>
      </c>
      <c r="H239" s="188">
        <v>2053</v>
      </c>
      <c r="I239" s="189">
        <v>3494</v>
      </c>
      <c r="J239" s="186">
        <v>549</v>
      </c>
      <c r="K239" s="187">
        <v>339</v>
      </c>
      <c r="L239" s="188">
        <v>1060</v>
      </c>
      <c r="M239" s="186">
        <v>1087</v>
      </c>
      <c r="N239" s="191">
        <v>1994</v>
      </c>
      <c r="O239" s="204">
        <v>1956</v>
      </c>
      <c r="P239" s="186">
        <v>984</v>
      </c>
      <c r="Q239" s="187">
        <v>1139</v>
      </c>
      <c r="R239" s="188">
        <v>1165</v>
      </c>
      <c r="S239" s="189">
        <v>1567</v>
      </c>
      <c r="T239" s="186">
        <v>917</v>
      </c>
      <c r="U239" s="190">
        <v>387</v>
      </c>
      <c r="V239" s="188">
        <v>2323</v>
      </c>
      <c r="W239" s="205">
        <v>1204</v>
      </c>
      <c r="X239" s="186">
        <v>2131</v>
      </c>
      <c r="Y239" s="190">
        <v>553</v>
      </c>
      <c r="Z239" s="188">
        <v>3592</v>
      </c>
      <c r="AA239" s="186">
        <v>3888</v>
      </c>
      <c r="AB239" s="169">
        <f t="shared" si="3056"/>
        <v>21621</v>
      </c>
      <c r="AC239" s="170">
        <f t="shared" si="2974"/>
        <v>19797</v>
      </c>
      <c r="AE239" s="134" t="s">
        <v>31</v>
      </c>
      <c r="AF239" s="126">
        <f>B239/B250</f>
        <v>4.0594585029198375E-2</v>
      </c>
      <c r="AG239" s="127">
        <f t="shared" ref="AG239" si="3300">C239/C250</f>
        <v>7.1201333131343733E-2</v>
      </c>
      <c r="AH239" s="128">
        <f t="shared" ref="AH239" si="3301">D239/D250</f>
        <v>6.4674652275020839E-2</v>
      </c>
      <c r="AI239" s="129">
        <f t="shared" ref="AI239" si="3302">E239/E250</f>
        <v>7.2540768016833249E-2</v>
      </c>
      <c r="AJ239" s="126">
        <f t="shared" ref="AJ239" si="3303">F239/F250</f>
        <v>8.5716542897772155E-2</v>
      </c>
      <c r="AK239" s="127">
        <f t="shared" ref="AK239" si="3304">G239/G250</f>
        <v>5.9053069719042665E-2</v>
      </c>
      <c r="AL239" s="128">
        <f t="shared" ref="AL239" si="3305">H239/H250</f>
        <v>7.8406660556064767E-2</v>
      </c>
      <c r="AM239" s="129">
        <f t="shared" ref="AM239" si="3306">I239/I250</f>
        <v>9.0762676641729018E-2</v>
      </c>
      <c r="AN239" s="126">
        <f t="shared" ref="AN239" si="3307">J239/J250</f>
        <v>8.1647828673408682E-2</v>
      </c>
      <c r="AO239" s="127">
        <f t="shared" ref="AO239" si="3308">K239/K250</f>
        <v>4.3389223089722255E-2</v>
      </c>
      <c r="AP239" s="128">
        <f t="shared" ref="AP239" si="3309">L239/L250</f>
        <v>9.0706828683895263E-2</v>
      </c>
      <c r="AQ239" s="126">
        <f t="shared" ref="AQ239" si="3310">M239/M250</f>
        <v>4.6650358353718724E-2</v>
      </c>
      <c r="AR239" s="130">
        <f t="shared" ref="AR239" si="3311">N239/N250</f>
        <v>8.0377297645920665E-2</v>
      </c>
      <c r="AS239" s="131">
        <f t="shared" ref="AS239" si="3312">O239/O250</f>
        <v>5.5380956425719864E-2</v>
      </c>
      <c r="AT239" s="126">
        <f t="shared" ref="AT239" si="3313">P239/P250</f>
        <v>5.9252122598904076E-2</v>
      </c>
      <c r="AU239" s="127">
        <f t="shared" ref="AU239" si="3314">Q239/Q250</f>
        <v>5.5490597291240375E-2</v>
      </c>
      <c r="AV239" s="128">
        <f t="shared" ref="AV239" si="3315">R239/R250</f>
        <v>5.9832571516614454E-2</v>
      </c>
      <c r="AW239" s="129">
        <f t="shared" ref="AW239" si="3316">S239/S250</f>
        <v>7.044279613396269E-2</v>
      </c>
      <c r="AX239" s="126">
        <f t="shared" ref="AX239" si="3317">T239/T250</f>
        <v>0.1055721851254893</v>
      </c>
      <c r="AY239" s="127">
        <f t="shared" ref="AY239" si="3318">U239/U250</f>
        <v>3.4096916299559472E-2</v>
      </c>
      <c r="AZ239" s="128">
        <f t="shared" ref="AZ239" si="3319">V239/V250</f>
        <v>9.6811835799124821E-2</v>
      </c>
      <c r="BA239" s="129">
        <f t="shared" ref="BA239" si="3320">W239/W250</f>
        <v>4.186515525574603E-2</v>
      </c>
      <c r="BB239" s="126">
        <f t="shared" ref="BB239" si="3321">X239/X250</f>
        <v>9.1154076482162713E-2</v>
      </c>
      <c r="BC239" s="127">
        <f t="shared" ref="BC239" si="3322">Y239/Y250</f>
        <v>3.6564400952129067E-2</v>
      </c>
      <c r="BD239" s="128">
        <f t="shared" ref="BD239" si="3323">Z239/Z250</f>
        <v>6.5123193792265721E-2</v>
      </c>
      <c r="BE239" s="126">
        <f t="shared" ref="BE239" si="3324">AA239/AA250</f>
        <v>8.5270637775243449E-2</v>
      </c>
      <c r="BF239" s="132">
        <f t="shared" ref="BF239" si="3325">AB239/AB250</f>
        <v>7.0049083928658204E-2</v>
      </c>
      <c r="BG239" s="133">
        <f t="shared" ref="BG239" si="3326">AC239/AC250</f>
        <v>6.4227594798723045E-2</v>
      </c>
    </row>
    <row r="240" spans="1:59">
      <c r="A240" s="143" t="s">
        <v>32</v>
      </c>
      <c r="B240" s="200">
        <v>2758</v>
      </c>
      <c r="C240" s="194">
        <v>4207</v>
      </c>
      <c r="D240" s="195">
        <v>1964</v>
      </c>
      <c r="E240" s="196">
        <v>1668</v>
      </c>
      <c r="F240" s="193">
        <v>1228</v>
      </c>
      <c r="G240" s="197">
        <v>479</v>
      </c>
      <c r="H240" s="195">
        <v>2294</v>
      </c>
      <c r="I240" s="196">
        <v>3694</v>
      </c>
      <c r="J240" s="193">
        <v>810</v>
      </c>
      <c r="K240" s="194">
        <v>275</v>
      </c>
      <c r="L240" s="195">
        <v>1486</v>
      </c>
      <c r="M240" s="193">
        <v>1274</v>
      </c>
      <c r="N240" s="198">
        <v>2199</v>
      </c>
      <c r="O240" s="201">
        <v>2054</v>
      </c>
      <c r="P240" s="193">
        <v>1497</v>
      </c>
      <c r="Q240" s="194">
        <v>1426</v>
      </c>
      <c r="R240" s="195">
        <v>1420</v>
      </c>
      <c r="S240" s="196">
        <v>1605</v>
      </c>
      <c r="T240" s="193">
        <v>1141</v>
      </c>
      <c r="U240" s="197">
        <v>417</v>
      </c>
      <c r="V240" s="195">
        <v>2824</v>
      </c>
      <c r="W240" s="202">
        <v>1321</v>
      </c>
      <c r="X240" s="193">
        <v>2695</v>
      </c>
      <c r="Y240" s="197">
        <v>655</v>
      </c>
      <c r="Z240" s="195">
        <v>3703</v>
      </c>
      <c r="AA240" s="193">
        <v>4230</v>
      </c>
      <c r="AB240" s="169">
        <f t="shared" si="3056"/>
        <v>26019</v>
      </c>
      <c r="AC240" s="170">
        <f t="shared" si="2974"/>
        <v>23305</v>
      </c>
      <c r="AE240" s="143" t="s">
        <v>32</v>
      </c>
      <c r="AF240" s="126">
        <f>B240/B250</f>
        <v>4.8805521146699699E-2</v>
      </c>
      <c r="AG240" s="127">
        <f t="shared" ref="AG240" si="3327">C240/C250</f>
        <v>0.12746553552492046</v>
      </c>
      <c r="AH240" s="128">
        <f t="shared" ref="AH240" si="3328">D240/D250</f>
        <v>8.617436707472248E-2</v>
      </c>
      <c r="AI240" s="129">
        <f t="shared" ref="AI240" si="3329">E240/E250</f>
        <v>8.7743293003682277E-2</v>
      </c>
      <c r="AJ240" s="126">
        <f t="shared" ref="AJ240" si="3330">F240/F250</f>
        <v>9.7013746247432447E-2</v>
      </c>
      <c r="AK240" s="127">
        <f t="shared" ref="AK240" si="3331">G240/G250</f>
        <v>6.2304890738813734E-2</v>
      </c>
      <c r="AL240" s="128">
        <f t="shared" ref="AL240" si="3332">H240/H250</f>
        <v>8.7610754659333948E-2</v>
      </c>
      <c r="AM240" s="129">
        <f t="shared" ref="AM240" si="3333">I240/I250</f>
        <v>9.5958021612635072E-2</v>
      </c>
      <c r="AN240" s="126">
        <f t="shared" ref="AN240" si="3334">J240/J250</f>
        <v>0.12046400951814396</v>
      </c>
      <c r="AO240" s="127">
        <f t="shared" ref="AO240" si="3335">K240/K250</f>
        <v>3.5197747344169972E-2</v>
      </c>
      <c r="AP240" s="128">
        <f t="shared" ref="AP240" si="3336">L240/L250</f>
        <v>0.12716070511723429</v>
      </c>
      <c r="AQ240" s="126">
        <f t="shared" ref="AQ240" si="3337">M240/M250</f>
        <v>5.4675764988627099E-2</v>
      </c>
      <c r="AR240" s="130">
        <f t="shared" ref="AR240" si="3338">N240/N250</f>
        <v>8.8640761044824254E-2</v>
      </c>
      <c r="AS240" s="131">
        <f t="shared" ref="AS240" si="3339">O240/O250</f>
        <v>5.815566692148702E-2</v>
      </c>
      <c r="AT240" s="126">
        <f t="shared" ref="AT240" si="3340">P240/P250</f>
        <v>9.0142710905040044E-2</v>
      </c>
      <c r="AU240" s="127">
        <f t="shared" ref="AU240" si="3341">Q240/Q250</f>
        <v>6.9472863685082334E-2</v>
      </c>
      <c r="AV240" s="128">
        <f t="shared" ref="AV240" si="3342">R240/R250</f>
        <v>7.2928971290637357E-2</v>
      </c>
      <c r="AW240" s="129">
        <f t="shared" ref="AW240" si="3343">S240/S250</f>
        <v>7.2151045178691836E-2</v>
      </c>
      <c r="AX240" s="126">
        <f t="shared" ref="AX240" si="3344">T240/T250</f>
        <v>0.13136081049965462</v>
      </c>
      <c r="AY240" s="127">
        <f t="shared" ref="AY240" si="3345">U240/U250</f>
        <v>3.6740088105726869E-2</v>
      </c>
      <c r="AZ240" s="128">
        <f t="shared" ref="AZ240" si="3346">V240/V250</f>
        <v>0.11769118566367993</v>
      </c>
      <c r="BA240" s="129">
        <f t="shared" ref="BA240" si="3347">W240/W250</f>
        <v>4.593344692096387E-2</v>
      </c>
      <c r="BB240" s="126">
        <f t="shared" ref="BB240" si="3348">X240/X250</f>
        <v>0.11527932243990076</v>
      </c>
      <c r="BC240" s="127">
        <f t="shared" ref="BC240" si="3349">Y240/Y250</f>
        <v>4.3308648505686324E-2</v>
      </c>
      <c r="BD240" s="128">
        <f t="shared" ref="BD240" si="3350">Z240/Z250</f>
        <v>6.7135631016915345E-2</v>
      </c>
      <c r="BE240" s="126">
        <f t="shared" ref="BE240" si="3351">AA240/AA250</f>
        <v>9.2771295727695408E-2</v>
      </c>
      <c r="BF240" s="132">
        <f t="shared" ref="BF240" si="3352">AB240/AB250</f>
        <v>8.4298002624289256E-2</v>
      </c>
      <c r="BG240" s="133">
        <f t="shared" ref="BG240" si="3353">AC240/AC250</f>
        <v>7.5608632458667502E-2</v>
      </c>
    </row>
    <row r="241" spans="1:59">
      <c r="A241" s="134" t="s">
        <v>33</v>
      </c>
      <c r="B241" s="203">
        <v>2651</v>
      </c>
      <c r="C241" s="187">
        <v>2010</v>
      </c>
      <c r="D241" s="188">
        <v>1128</v>
      </c>
      <c r="E241" s="189">
        <v>799</v>
      </c>
      <c r="F241" s="186">
        <v>1068</v>
      </c>
      <c r="G241" s="190">
        <v>220</v>
      </c>
      <c r="H241" s="188">
        <v>1704</v>
      </c>
      <c r="I241" s="189">
        <v>2517</v>
      </c>
      <c r="J241" s="186">
        <v>638</v>
      </c>
      <c r="K241" s="187">
        <v>196</v>
      </c>
      <c r="L241" s="188">
        <v>1265</v>
      </c>
      <c r="M241" s="186">
        <v>746</v>
      </c>
      <c r="N241" s="191">
        <v>1822</v>
      </c>
      <c r="O241" s="204">
        <v>1457</v>
      </c>
      <c r="P241" s="186">
        <v>1139</v>
      </c>
      <c r="Q241" s="187">
        <v>1206</v>
      </c>
      <c r="R241" s="188">
        <v>1187</v>
      </c>
      <c r="S241" s="189">
        <v>1383</v>
      </c>
      <c r="T241" s="186">
        <v>774</v>
      </c>
      <c r="U241" s="190">
        <v>319</v>
      </c>
      <c r="V241" s="188">
        <v>1527</v>
      </c>
      <c r="W241" s="205">
        <v>1135</v>
      </c>
      <c r="X241" s="186">
        <v>1951</v>
      </c>
      <c r="Y241" s="190">
        <v>636</v>
      </c>
      <c r="Z241" s="188">
        <v>3832</v>
      </c>
      <c r="AA241" s="186">
        <v>3593</v>
      </c>
      <c r="AB241" s="169">
        <f t="shared" si="3056"/>
        <v>20686</v>
      </c>
      <c r="AC241" s="170">
        <f t="shared" si="2974"/>
        <v>16217</v>
      </c>
      <c r="AE241" s="134" t="s">
        <v>33</v>
      </c>
      <c r="AF241" s="126">
        <f>B241/B250</f>
        <v>4.6912050964431073E-2</v>
      </c>
      <c r="AG241" s="127">
        <f t="shared" ref="AG241" si="3354">C241/C250</f>
        <v>6.0899863657021665E-2</v>
      </c>
      <c r="AH241" s="128">
        <f t="shared" ref="AH241" si="3355">D241/D250</f>
        <v>4.9493221008292745E-2</v>
      </c>
      <c r="AI241" s="129">
        <f t="shared" ref="AI241" si="3356">E241/E250</f>
        <v>4.2030510257759071E-2</v>
      </c>
      <c r="AJ241" s="126">
        <f t="shared" ref="AJ241" si="3357">F241/F250</f>
        <v>8.4373518723337024E-2</v>
      </c>
      <c r="AK241" s="127">
        <f t="shared" ref="AK241" si="3358">G241/G250</f>
        <v>2.8616024973985431E-2</v>
      </c>
      <c r="AL241" s="128">
        <f t="shared" ref="AL241" si="3359">H241/H250</f>
        <v>6.5077910174152154E-2</v>
      </c>
      <c r="AM241" s="129">
        <f t="shared" ref="AM241" si="3360">I241/I250</f>
        <v>6.5383416458852872E-2</v>
      </c>
      <c r="AN241" s="126">
        <f t="shared" ref="AN241" si="3361">J241/J250</f>
        <v>9.4883997620464011E-2</v>
      </c>
      <c r="AO241" s="127">
        <f t="shared" ref="AO241" si="3362">K241/K250</f>
        <v>2.5086394470753871E-2</v>
      </c>
      <c r="AP241" s="128">
        <f t="shared" ref="AP241" si="3363">L241/L250</f>
        <v>0.10824918706144104</v>
      </c>
      <c r="AQ241" s="126">
        <f t="shared" ref="AQ241" si="3364">M241/M250</f>
        <v>3.2015793313591688E-2</v>
      </c>
      <c r="AR241" s="130">
        <f t="shared" ref="AR241" si="3365">N241/N250</f>
        <v>7.3444050306352787E-2</v>
      </c>
      <c r="AS241" s="131">
        <f t="shared" ref="AS241" si="3366">O241/O250</f>
        <v>4.1252583595232026E-2</v>
      </c>
      <c r="AT241" s="126">
        <f t="shared" ref="AT241" si="3367">P241/P250</f>
        <v>6.8585536219666413E-2</v>
      </c>
      <c r="AU241" s="127">
        <f t="shared" ref="AU241" si="3368">Q241/Q250</f>
        <v>5.8754750073078045E-2</v>
      </c>
      <c r="AV241" s="128">
        <f t="shared" ref="AV241" si="3369">R241/R250</f>
        <v>6.0962456987314464E-2</v>
      </c>
      <c r="AW241" s="129">
        <f t="shared" ref="AW241" si="3370">S241/S250</f>
        <v>6.2171274443695211E-2</v>
      </c>
      <c r="AX241" s="126">
        <f t="shared" ref="AX241" si="3371">T241/T250</f>
        <v>8.9108910891089105E-2</v>
      </c>
      <c r="AY241" s="127">
        <f t="shared" ref="AY241" si="3372">U241/U250</f>
        <v>2.8105726872246696E-2</v>
      </c>
      <c r="AZ241" s="128">
        <f t="shared" ref="AZ241" si="3373">V241/V250</f>
        <v>6.3638257970410506E-2</v>
      </c>
      <c r="BA241" s="129">
        <f t="shared" ref="BA241" si="3374">W241/W250</f>
        <v>3.9465906324976527E-2</v>
      </c>
      <c r="BB241" s="126">
        <f t="shared" ref="BB241" si="3375">X241/X250</f>
        <v>8.3454529899905899E-2</v>
      </c>
      <c r="BC241" s="127">
        <f t="shared" ref="BC241" si="3376">Y241/Y250</f>
        <v>4.205236709865115E-2</v>
      </c>
      <c r="BD241" s="128">
        <f t="shared" ref="BD241" si="3377">Z241/Z250</f>
        <v>6.9474409413129795E-2</v>
      </c>
      <c r="BE241" s="126">
        <f t="shared" ref="BE241" si="3378">AA241/AA250</f>
        <v>7.880077199754365E-2</v>
      </c>
      <c r="BF241" s="132">
        <f t="shared" ref="BF241" si="3379">AB241/AB250</f>
        <v>6.701981176394356E-2</v>
      </c>
      <c r="BG241" s="133">
        <f t="shared" ref="BG241" si="3380">AC241/AC250</f>
        <v>5.2612966856134341E-2</v>
      </c>
    </row>
    <row r="242" spans="1:59">
      <c r="A242" s="143" t="s">
        <v>34</v>
      </c>
      <c r="B242" s="200">
        <v>2283</v>
      </c>
      <c r="C242" s="194">
        <v>4483</v>
      </c>
      <c r="D242" s="195">
        <v>1075</v>
      </c>
      <c r="E242" s="196">
        <v>1898</v>
      </c>
      <c r="F242" s="193">
        <v>630</v>
      </c>
      <c r="G242" s="197">
        <v>583</v>
      </c>
      <c r="H242" s="195">
        <v>1852</v>
      </c>
      <c r="I242" s="196">
        <v>3723</v>
      </c>
      <c r="J242" s="193">
        <v>428</v>
      </c>
      <c r="K242" s="194">
        <v>215</v>
      </c>
      <c r="L242" s="195">
        <v>1135</v>
      </c>
      <c r="M242" s="193">
        <v>863</v>
      </c>
      <c r="N242" s="198">
        <v>1659</v>
      </c>
      <c r="O242" s="201">
        <v>1948</v>
      </c>
      <c r="P242" s="193">
        <v>978</v>
      </c>
      <c r="Q242" s="194">
        <v>1192</v>
      </c>
      <c r="R242" s="195">
        <v>1220</v>
      </c>
      <c r="S242" s="196">
        <v>1588</v>
      </c>
      <c r="T242" s="193">
        <v>614</v>
      </c>
      <c r="U242" s="197">
        <v>355</v>
      </c>
      <c r="V242" s="195">
        <v>1268</v>
      </c>
      <c r="W242" s="202">
        <v>1383</v>
      </c>
      <c r="X242" s="193">
        <v>2029</v>
      </c>
      <c r="Y242" s="197">
        <v>585</v>
      </c>
      <c r="Z242" s="195">
        <v>3273</v>
      </c>
      <c r="AA242" s="193">
        <v>3803</v>
      </c>
      <c r="AB242" s="169">
        <f t="shared" si="3056"/>
        <v>18444</v>
      </c>
      <c r="AC242" s="170">
        <f t="shared" si="2974"/>
        <v>22619</v>
      </c>
      <c r="AE242" s="143" t="s">
        <v>34</v>
      </c>
      <c r="AF242" s="126">
        <f>B242/B250</f>
        <v>4.0399929216067949E-2</v>
      </c>
      <c r="AG242" s="127">
        <f t="shared" ref="AG242" si="3381">C242/C250</f>
        <v>0.13582790486289956</v>
      </c>
      <c r="AH242" s="128">
        <f t="shared" ref="AH242" si="3382">D242/D250</f>
        <v>4.7167741652406649E-2</v>
      </c>
      <c r="AI242" s="129">
        <f t="shared" ref="AI242" si="3383">E242/E250</f>
        <v>9.9842188321935824E-2</v>
      </c>
      <c r="AJ242" s="126">
        <f t="shared" ref="AJ242" si="3384">F242/F250</f>
        <v>4.9770895876125772E-2</v>
      </c>
      <c r="AK242" s="127">
        <f t="shared" ref="AK242" si="3385">G242/G250</f>
        <v>7.5832466181061389E-2</v>
      </c>
      <c r="AL242" s="128">
        <f t="shared" ref="AL242" si="3386">H242/H250</f>
        <v>7.0730216926367245E-2</v>
      </c>
      <c r="AM242" s="129">
        <f t="shared" ref="AM242" si="3387">I242/I250</f>
        <v>9.6711346633416462E-2</v>
      </c>
      <c r="AN242" s="126">
        <f t="shared" ref="AN242" si="3388">J242/J250</f>
        <v>6.3652587745389649E-2</v>
      </c>
      <c r="AO242" s="127">
        <f t="shared" ref="AO242" si="3389">K242/K250</f>
        <v>2.7518238832714707E-2</v>
      </c>
      <c r="AP242" s="128">
        <f t="shared" ref="AP242" si="3390">L242/L250</f>
        <v>9.7124764675680306E-2</v>
      </c>
      <c r="AQ242" s="126">
        <f t="shared" ref="AQ242" si="3391">M242/M250</f>
        <v>3.7037037037037035E-2</v>
      </c>
      <c r="AR242" s="130">
        <f t="shared" ref="AR242" si="3392">N242/N250</f>
        <v>6.6873589164785557E-2</v>
      </c>
      <c r="AS242" s="131">
        <f t="shared" ref="AS242" si="3393">O242/O250</f>
        <v>5.5154449446473568E-2</v>
      </c>
      <c r="AT242" s="126">
        <f t="shared" ref="AT242" si="3394">P242/P250</f>
        <v>5.8890829168422955E-2</v>
      </c>
      <c r="AU242" s="127">
        <f t="shared" ref="AU242" si="3395">Q242/Q250</f>
        <v>5.8072688297768682E-2</v>
      </c>
      <c r="AV242" s="128">
        <f t="shared" ref="AV242" si="3396">R242/R250</f>
        <v>6.2657285193364484E-2</v>
      </c>
      <c r="AW242" s="129">
        <f t="shared" ref="AW242" si="3397">S242/S250</f>
        <v>7.1386828500786689E-2</v>
      </c>
      <c r="AX242" s="126">
        <f t="shared" ref="AX242" si="3398">T242/T250</f>
        <v>7.0688464195256734E-2</v>
      </c>
      <c r="AY242" s="127">
        <f t="shared" ref="AY242" si="3399">U242/U250</f>
        <v>3.127753303964758E-2</v>
      </c>
      <c r="AZ242" s="128">
        <f t="shared" ref="AZ242" si="3400">V242/V250</f>
        <v>5.2844342571369038E-2</v>
      </c>
      <c r="BA242" s="129">
        <f t="shared" ref="BA242" si="3401">W242/W250</f>
        <v>4.8089293786292987E-2</v>
      </c>
      <c r="BB242" s="126">
        <f t="shared" ref="BB242" si="3402">X242/X250</f>
        <v>8.6791000085550518E-2</v>
      </c>
      <c r="BC242" s="127">
        <f t="shared" ref="BC242" si="3403">Y242/Y250</f>
        <v>3.8680243321872518E-2</v>
      </c>
      <c r="BD242" s="128">
        <f t="shared" ref="BD242" si="3404">Z242/Z250</f>
        <v>5.9339703029533876E-2</v>
      </c>
      <c r="BE242" s="126">
        <f t="shared" ref="BE242" si="3405">AA242/AA250</f>
        <v>8.3406439161329934E-2</v>
      </c>
      <c r="BF242" s="132">
        <f t="shared" ref="BF242" si="3406">AB242/AB250</f>
        <v>5.9756038295183944E-2</v>
      </c>
      <c r="BG242" s="133">
        <f t="shared" ref="BG242" si="3407">AC242/AC250</f>
        <v>7.3383036154584858E-2</v>
      </c>
    </row>
    <row r="243" spans="1:59">
      <c r="A243" s="134" t="s">
        <v>35</v>
      </c>
      <c r="B243" s="203">
        <v>2045</v>
      </c>
      <c r="C243" s="187">
        <v>2880</v>
      </c>
      <c r="D243" s="188">
        <v>791</v>
      </c>
      <c r="E243" s="189">
        <v>1327</v>
      </c>
      <c r="F243" s="186">
        <v>330</v>
      </c>
      <c r="G243" s="190">
        <v>304</v>
      </c>
      <c r="H243" s="188">
        <v>1608</v>
      </c>
      <c r="I243" s="189">
        <v>1914</v>
      </c>
      <c r="J243" s="186">
        <v>243</v>
      </c>
      <c r="K243" s="187">
        <v>151</v>
      </c>
      <c r="L243" s="188">
        <v>860</v>
      </c>
      <c r="M243" s="186">
        <v>763</v>
      </c>
      <c r="N243" s="191">
        <v>1581</v>
      </c>
      <c r="O243" s="204">
        <v>1853</v>
      </c>
      <c r="P243" s="186">
        <v>957</v>
      </c>
      <c r="Q243" s="187">
        <v>1630</v>
      </c>
      <c r="R243" s="188">
        <v>861</v>
      </c>
      <c r="S243" s="189">
        <v>1624</v>
      </c>
      <c r="T243" s="186">
        <v>659</v>
      </c>
      <c r="U243" s="190">
        <v>511</v>
      </c>
      <c r="V243" s="188">
        <v>2493</v>
      </c>
      <c r="W243" s="205">
        <v>1458</v>
      </c>
      <c r="X243" s="186">
        <v>1422</v>
      </c>
      <c r="Y243" s="190">
        <v>1008</v>
      </c>
      <c r="Z243" s="188">
        <v>2636</v>
      </c>
      <c r="AA243" s="186">
        <v>4055</v>
      </c>
      <c r="AB243" s="169">
        <f t="shared" si="3056"/>
        <v>16486</v>
      </c>
      <c r="AC243" s="170">
        <f t="shared" si="2974"/>
        <v>19478</v>
      </c>
      <c r="AE243" s="134" t="s">
        <v>35</v>
      </c>
      <c r="AF243" s="126">
        <f>B243/B250</f>
        <v>3.6188285259246153E-2</v>
      </c>
      <c r="AG243" s="127">
        <f t="shared" ref="AG243" si="3408">C243/C250</f>
        <v>8.7259506135434026E-2</v>
      </c>
      <c r="AH243" s="128">
        <f t="shared" ref="AH243" si="3409">D243/D250</f>
        <v>3.4706682462375502E-2</v>
      </c>
      <c r="AI243" s="129">
        <f t="shared" ref="AI243" si="3410">E243/E250</f>
        <v>6.9805365597054178E-2</v>
      </c>
      <c r="AJ243" s="126">
        <f t="shared" ref="AJ243" si="3411">F243/F250</f>
        <v>2.6070469268446833E-2</v>
      </c>
      <c r="AK243" s="127">
        <f t="shared" ref="AK243" si="3412">G243/G250</f>
        <v>3.9542143600416232E-2</v>
      </c>
      <c r="AL243" s="128">
        <f t="shared" ref="AL243" si="3413">H243/H250</f>
        <v>6.1411549037580199E-2</v>
      </c>
      <c r="AM243" s="129">
        <f t="shared" ref="AM243" si="3414">I243/I250</f>
        <v>4.971945137157107E-2</v>
      </c>
      <c r="AN243" s="126">
        <f t="shared" ref="AN243" si="3415">J243/J250</f>
        <v>3.6139202855443191E-2</v>
      </c>
      <c r="AO243" s="127">
        <f t="shared" ref="AO243" si="3416">K243/K250</f>
        <v>1.932676308716242E-2</v>
      </c>
      <c r="AP243" s="128">
        <f t="shared" ref="AP243" si="3417">L243/L250</f>
        <v>7.3592332705801816E-2</v>
      </c>
      <c r="AQ243" s="126">
        <f t="shared" ref="AQ243" si="3418">M243/M250</f>
        <v>3.2745375734946999E-2</v>
      </c>
      <c r="AR243" s="130">
        <f t="shared" ref="AR243" si="3419">N243/N250</f>
        <v>6.3729442115446636E-2</v>
      </c>
      <c r="AS243" s="131">
        <f t="shared" ref="AS243" si="3420">O243/O250</f>
        <v>5.2464679067923778E-2</v>
      </c>
      <c r="AT243" s="126">
        <f t="shared" ref="AT243" si="3421">P243/P250</f>
        <v>5.7626302161739022E-2</v>
      </c>
      <c r="AU243" s="127">
        <f t="shared" ref="AU243" si="3422">Q243/Q250</f>
        <v>7.9411478125304497E-2</v>
      </c>
      <c r="AV243" s="128">
        <f t="shared" ref="AV243" si="3423">R243/R250</f>
        <v>4.4219608648759692E-2</v>
      </c>
      <c r="AW243" s="129">
        <f t="shared" ref="AW243" si="3424">S243/S250</f>
        <v>7.3005169701056416E-2</v>
      </c>
      <c r="AX243" s="126">
        <f t="shared" ref="AX243" si="3425">T243/T250</f>
        <v>7.5869214828459597E-2</v>
      </c>
      <c r="AY243" s="127">
        <f t="shared" ref="AY243" si="3426">U243/U250</f>
        <v>4.5022026431718064E-2</v>
      </c>
      <c r="AZ243" s="128">
        <f t="shared" ref="AZ243" si="3427">V243/V250</f>
        <v>0.103896645134403</v>
      </c>
      <c r="BA243" s="129">
        <f t="shared" ref="BA243" si="3428">W243/W250</f>
        <v>5.0697173058868526E-2</v>
      </c>
      <c r="BB243" s="126">
        <f t="shared" ref="BB243" si="3429">X243/X250</f>
        <v>6.0826417999828901E-2</v>
      </c>
      <c r="BC243" s="127">
        <f t="shared" ref="BC243" si="3430">Y243/Y250</f>
        <v>6.6649034646918806E-2</v>
      </c>
      <c r="BD243" s="128">
        <f t="shared" ref="BD243" si="3431">Z243/Z250</f>
        <v>4.7790851569157133E-2</v>
      </c>
      <c r="BE243" s="126">
        <f t="shared" ref="BE243" si="3432">AA243/AA250</f>
        <v>8.8933239757873497E-2</v>
      </c>
      <c r="BF243" s="132">
        <f t="shared" ref="BF243" si="3433">AB243/AB250</f>
        <v>5.3412385997310914E-2</v>
      </c>
      <c r="BG243" s="133">
        <f t="shared" ref="BG243" si="3434">AC243/AC250</f>
        <v>6.3192660074229801E-2</v>
      </c>
    </row>
    <row r="244" spans="1:59">
      <c r="A244" s="143" t="s">
        <v>36</v>
      </c>
      <c r="B244" s="200">
        <v>430</v>
      </c>
      <c r="C244" s="194">
        <v>2724</v>
      </c>
      <c r="D244" s="195">
        <v>212</v>
      </c>
      <c r="E244" s="196">
        <v>1764</v>
      </c>
      <c r="F244" s="193">
        <v>98</v>
      </c>
      <c r="G244" s="197">
        <v>540</v>
      </c>
      <c r="H244" s="195">
        <v>614</v>
      </c>
      <c r="I244" s="196">
        <v>3618</v>
      </c>
      <c r="J244" s="193">
        <v>145</v>
      </c>
      <c r="K244" s="194">
        <v>260</v>
      </c>
      <c r="L244" s="195">
        <v>395</v>
      </c>
      <c r="M244" s="193">
        <v>646</v>
      </c>
      <c r="N244" s="198">
        <v>1016</v>
      </c>
      <c r="O244" s="201">
        <v>1860</v>
      </c>
      <c r="P244" s="193">
        <v>612</v>
      </c>
      <c r="Q244" s="194">
        <v>1334</v>
      </c>
      <c r="R244" s="195">
        <v>748</v>
      </c>
      <c r="S244" s="196">
        <v>1250</v>
      </c>
      <c r="T244" s="193">
        <v>526</v>
      </c>
      <c r="U244" s="197">
        <v>295</v>
      </c>
      <c r="V244" s="195">
        <v>2777</v>
      </c>
      <c r="W244" s="202">
        <v>978</v>
      </c>
      <c r="X244" s="193">
        <v>1028</v>
      </c>
      <c r="Y244" s="197">
        <v>601</v>
      </c>
      <c r="Z244" s="195">
        <v>1716</v>
      </c>
      <c r="AA244" s="193">
        <v>2638</v>
      </c>
      <c r="AB244" s="169">
        <f t="shared" si="3056"/>
        <v>10317</v>
      </c>
      <c r="AC244" s="170">
        <f t="shared" si="2974"/>
        <v>18508</v>
      </c>
      <c r="AE244" s="143" t="s">
        <v>36</v>
      </c>
      <c r="AF244" s="126">
        <f>B244/B250</f>
        <v>7.6092726950982128E-3</v>
      </c>
      <c r="AG244" s="127">
        <f t="shared" ref="AG244" si="3435">C244/C250</f>
        <v>8.253294955309802E-2</v>
      </c>
      <c r="AH244" s="128">
        <f t="shared" ref="AH244" si="3436">D244/D250</f>
        <v>9.3019174235443817E-3</v>
      </c>
      <c r="AI244" s="129">
        <f t="shared" ref="AI244" si="3437">E244/E250</f>
        <v>9.2793266701735933E-2</v>
      </c>
      <c r="AJ244" s="126">
        <f t="shared" ref="AJ244" si="3438">F244/F250</f>
        <v>7.7421393585084533E-3</v>
      </c>
      <c r="AK244" s="127">
        <f t="shared" ref="AK244" si="3439">G244/G250</f>
        <v>7.023933402705515E-2</v>
      </c>
      <c r="AL244" s="128">
        <f t="shared" ref="AL244" si="3440">H244/H250</f>
        <v>2.3449434769324779E-2</v>
      </c>
      <c r="AM244" s="129">
        <f t="shared" ref="AM244" si="3441">I244/I250</f>
        <v>9.3983790523690769E-2</v>
      </c>
      <c r="AN244" s="126">
        <f t="shared" ref="AN244" si="3442">J244/J250</f>
        <v>2.156454491374182E-2</v>
      </c>
      <c r="AO244" s="127">
        <f t="shared" ref="AO244" si="3443">K244/K250</f>
        <v>3.3277870216306155E-2</v>
      </c>
      <c r="AP244" s="128">
        <f t="shared" ref="AP244" si="3444">L244/L250</f>
        <v>3.3801129556734553E-2</v>
      </c>
      <c r="AQ244" s="126">
        <f t="shared" ref="AQ244" si="3445">M244/M250</f>
        <v>2.7724132011501652E-2</v>
      </c>
      <c r="AR244" s="130">
        <f t="shared" ref="AR244" si="3446">N244/N250</f>
        <v>4.0954530796517251E-2</v>
      </c>
      <c r="AS244" s="131">
        <f t="shared" ref="AS244" si="3447">O244/O250</f>
        <v>5.2662872674764293E-2</v>
      </c>
      <c r="AT244" s="126">
        <f t="shared" ref="AT244" si="3448">P244/P250</f>
        <v>3.6851929909074488E-2</v>
      </c>
      <c r="AU244" s="127">
        <f t="shared" ref="AU244" si="3449">Q244/Q250</f>
        <v>6.4990743447335089E-2</v>
      </c>
      <c r="AV244" s="128">
        <f t="shared" ref="AV244" si="3450">R244/R250</f>
        <v>3.8416106003800521E-2</v>
      </c>
      <c r="AW244" s="129">
        <f t="shared" ref="AW244" si="3451">S244/S250</f>
        <v>5.6192402787143179E-2</v>
      </c>
      <c r="AX244" s="126">
        <f t="shared" ref="AX244" si="3452">T244/T250</f>
        <v>6.055721851254893E-2</v>
      </c>
      <c r="AY244" s="127">
        <f t="shared" ref="AY244" si="3453">U244/U250</f>
        <v>2.5991189427312777E-2</v>
      </c>
      <c r="AZ244" s="128">
        <f t="shared" ref="AZ244" si="3454">V244/V250</f>
        <v>0.11573244425922068</v>
      </c>
      <c r="BA244" s="129">
        <f t="shared" ref="BA244" si="3455">W244/W250</f>
        <v>3.4006745714385063E-2</v>
      </c>
      <c r="BB244" s="126">
        <f t="shared" ref="BB244" si="3456">X244/X250</f>
        <v>4.3972966036444523E-2</v>
      </c>
      <c r="BC244" s="127">
        <f t="shared" ref="BC244" si="3457">Y244/Y250</f>
        <v>3.973816450674425E-2</v>
      </c>
      <c r="BD244" s="128">
        <f t="shared" ref="BD244" si="3458">Z244/Z250</f>
        <v>3.1111191689178166E-2</v>
      </c>
      <c r="BE244" s="126">
        <f t="shared" ref="BE244" si="3459">AA244/AA250</f>
        <v>5.7855952276515486E-2</v>
      </c>
      <c r="BF244" s="132">
        <f t="shared" ref="BF244" si="3460">AB244/AB250</f>
        <v>3.3425669436749766E-2</v>
      </c>
      <c r="BG244" s="133">
        <f t="shared" ref="BG244" si="3461">AC244/AC250</f>
        <v>6.0045679877494873E-2</v>
      </c>
    </row>
    <row r="245" spans="1:59">
      <c r="A245" s="134" t="s">
        <v>37</v>
      </c>
      <c r="B245" s="203">
        <v>0</v>
      </c>
      <c r="C245" s="187">
        <v>1861</v>
      </c>
      <c r="D245" s="188">
        <v>4</v>
      </c>
      <c r="E245" s="189">
        <v>873</v>
      </c>
      <c r="F245" s="186">
        <v>5</v>
      </c>
      <c r="G245" s="190">
        <v>238</v>
      </c>
      <c r="H245" s="188">
        <v>23</v>
      </c>
      <c r="I245" s="189">
        <v>1255</v>
      </c>
      <c r="J245" s="186">
        <v>19</v>
      </c>
      <c r="K245" s="187">
        <v>69</v>
      </c>
      <c r="L245" s="188">
        <v>66</v>
      </c>
      <c r="M245" s="186">
        <v>124</v>
      </c>
      <c r="N245" s="191">
        <v>117</v>
      </c>
      <c r="O245" s="204">
        <v>281</v>
      </c>
      <c r="P245" s="186">
        <v>168</v>
      </c>
      <c r="Q245" s="187">
        <v>175</v>
      </c>
      <c r="R245" s="188">
        <v>133</v>
      </c>
      <c r="S245" s="189">
        <v>149</v>
      </c>
      <c r="T245" s="186">
        <v>120</v>
      </c>
      <c r="U245" s="190">
        <v>31</v>
      </c>
      <c r="V245" s="188">
        <v>156</v>
      </c>
      <c r="W245" s="205">
        <v>98</v>
      </c>
      <c r="X245" s="186">
        <v>134</v>
      </c>
      <c r="Y245" s="190">
        <v>110</v>
      </c>
      <c r="Z245" s="188">
        <v>97</v>
      </c>
      <c r="AA245" s="186">
        <v>461</v>
      </c>
      <c r="AB245" s="169">
        <f t="shared" si="3056"/>
        <v>1042</v>
      </c>
      <c r="AC245" s="170">
        <f t="shared" si="2974"/>
        <v>5725</v>
      </c>
      <c r="AE245" s="134" t="s">
        <v>37</v>
      </c>
      <c r="AF245" s="126">
        <f>B245/B250</f>
        <v>0</v>
      </c>
      <c r="AG245" s="127">
        <f t="shared" ref="AG245" si="3462">C245/C250</f>
        <v>5.6385396152098165E-2</v>
      </c>
      <c r="AH245" s="128">
        <f t="shared" ref="AH245" si="3463">D245/D250</f>
        <v>1.7550787591593173E-4</v>
      </c>
      <c r="AI245" s="129">
        <f t="shared" ref="AI245" si="3464">E245/E250</f>
        <v>4.5923198316675434E-2</v>
      </c>
      <c r="AJ245" s="126">
        <f t="shared" ref="AJ245" si="3465">F245/F250</f>
        <v>3.9500711012798232E-4</v>
      </c>
      <c r="AK245" s="127">
        <f t="shared" ref="AK245" si="3466">G245/G250</f>
        <v>3.0957336108220605E-2</v>
      </c>
      <c r="AL245" s="128">
        <f t="shared" ref="AL245" si="3467">H245/H250</f>
        <v>8.7839902230369695E-4</v>
      </c>
      <c r="AM245" s="129">
        <f t="shared" ref="AM245" si="3468">I245/I250</f>
        <v>3.2600789692435579E-2</v>
      </c>
      <c r="AN245" s="126">
        <f t="shared" ref="AN245" si="3469">J245/J250</f>
        <v>2.8256989886972042E-3</v>
      </c>
      <c r="AO245" s="127">
        <f t="shared" ref="AO245" si="3470">K245/K250</f>
        <v>8.8314347881735568E-3</v>
      </c>
      <c r="AP245" s="128">
        <f t="shared" ref="AP245" si="3471">L245/L250</f>
        <v>5.6477836727708373E-3</v>
      </c>
      <c r="AQ245" s="126">
        <f t="shared" ref="AQ245" si="3472">M245/M250</f>
        <v>5.3216600145916488E-3</v>
      </c>
      <c r="AR245" s="130">
        <f t="shared" ref="AR245" si="3473">N245/N250</f>
        <v>4.7162205740083844E-3</v>
      </c>
      <c r="AS245" s="131">
        <f t="shared" ref="AS245" si="3474">O245/O250</f>
        <v>7.9560576460262177E-3</v>
      </c>
      <c r="AT245" s="126">
        <f t="shared" ref="AT245" si="3475">P245/P250</f>
        <v>1.0116216053471428E-2</v>
      </c>
      <c r="AU245" s="127">
        <f t="shared" ref="AU245" si="3476">Q245/Q250</f>
        <v>8.5257721913670464E-3</v>
      </c>
      <c r="AV245" s="128">
        <f t="shared" ref="AV245" si="3477">R245/R250</f>
        <v>6.8306712546864568E-3</v>
      </c>
      <c r="AW245" s="129">
        <f t="shared" ref="AW245" si="3478">S245/S250</f>
        <v>6.6981344122274671E-3</v>
      </c>
      <c r="AX245" s="126">
        <f t="shared" ref="AX245" si="3479">T245/T250</f>
        <v>1.381533502187428E-2</v>
      </c>
      <c r="AY245" s="127">
        <f t="shared" ref="AY245" si="3480">U245/U250</f>
        <v>2.7312775330396474E-3</v>
      </c>
      <c r="AZ245" s="128">
        <f t="shared" ref="AZ245" si="3481">V245/V250</f>
        <v>6.5013544488435092E-3</v>
      </c>
      <c r="BA245" s="129">
        <f t="shared" ref="BA245" si="3482">W245/W250</f>
        <v>3.4076289161653743E-3</v>
      </c>
      <c r="BB245" s="126">
        <f t="shared" ref="BB245" si="3483">X245/X250</f>
        <v>5.7318846779023016E-3</v>
      </c>
      <c r="BC245" s="127">
        <f t="shared" ref="BC245" si="3484">Y245/Y250</f>
        <v>7.2732081459931236E-3</v>
      </c>
      <c r="BD245" s="128">
        <f t="shared" ref="BD245" si="3485">Z245/Z250</f>
        <v>1.7586163134325652E-3</v>
      </c>
      <c r="BE245" s="126">
        <f t="shared" ref="BE245" si="3486">AA245/AA250</f>
        <v>1.0110536011930871E-2</v>
      </c>
      <c r="BF245" s="132">
        <f t="shared" ref="BF245" si="3487">AB245/AB250</f>
        <v>3.3759375354360044E-3</v>
      </c>
      <c r="BG245" s="133">
        <f t="shared" ref="BG245" si="3488">AC245/AC250</f>
        <v>1.857367177969841E-2</v>
      </c>
    </row>
    <row r="246" spans="1:59">
      <c r="A246" s="143" t="s">
        <v>38</v>
      </c>
      <c r="B246" s="200">
        <v>0</v>
      </c>
      <c r="C246" s="194">
        <v>99</v>
      </c>
      <c r="D246" s="195">
        <v>0</v>
      </c>
      <c r="E246" s="196">
        <v>9</v>
      </c>
      <c r="F246" s="193">
        <v>0</v>
      </c>
      <c r="G246" s="197">
        <v>0</v>
      </c>
      <c r="H246" s="195">
        <v>0</v>
      </c>
      <c r="I246" s="196">
        <v>0</v>
      </c>
      <c r="J246" s="193">
        <v>0</v>
      </c>
      <c r="K246" s="197">
        <v>0</v>
      </c>
      <c r="L246" s="195">
        <v>0</v>
      </c>
      <c r="M246" s="193">
        <v>0</v>
      </c>
      <c r="N246" s="198">
        <v>0</v>
      </c>
      <c r="O246" s="201">
        <v>0</v>
      </c>
      <c r="P246" s="193">
        <v>0</v>
      </c>
      <c r="Q246" s="197">
        <v>0</v>
      </c>
      <c r="R246" s="195">
        <v>0</v>
      </c>
      <c r="S246" s="196">
        <v>0</v>
      </c>
      <c r="T246" s="193">
        <v>0</v>
      </c>
      <c r="U246" s="197">
        <v>0</v>
      </c>
      <c r="V246" s="195">
        <v>0</v>
      </c>
      <c r="W246" s="196">
        <v>0</v>
      </c>
      <c r="X246" s="193">
        <v>0</v>
      </c>
      <c r="Y246" s="197">
        <v>0</v>
      </c>
      <c r="Z246" s="195">
        <v>0</v>
      </c>
      <c r="AA246" s="193">
        <v>0</v>
      </c>
      <c r="AB246" s="169">
        <f t="shared" si="3056"/>
        <v>0</v>
      </c>
      <c r="AC246" s="170">
        <f t="shared" si="2974"/>
        <v>108</v>
      </c>
      <c r="AE246" s="143" t="s">
        <v>38</v>
      </c>
      <c r="AF246" s="126">
        <f>B246/B250</f>
        <v>0</v>
      </c>
      <c r="AG246" s="127">
        <f t="shared" ref="AG246" si="3489">C246/C250</f>
        <v>2.9995455234055448E-3</v>
      </c>
      <c r="AH246" s="128">
        <f t="shared" ref="AH246" si="3490">D246/D250</f>
        <v>0</v>
      </c>
      <c r="AI246" s="129">
        <f t="shared" ref="AI246" si="3491">E246/E250</f>
        <v>4.7343503419253023E-4</v>
      </c>
      <c r="AJ246" s="126">
        <f t="shared" ref="AJ246" si="3492">F246/F250</f>
        <v>0</v>
      </c>
      <c r="AK246" s="127">
        <f t="shared" ref="AK246" si="3493">G246/G250</f>
        <v>0</v>
      </c>
      <c r="AL246" s="128">
        <f t="shared" ref="AL246" si="3494">H246/H250</f>
        <v>0</v>
      </c>
      <c r="AM246" s="129">
        <f t="shared" ref="AM246" si="3495">I246/I250</f>
        <v>0</v>
      </c>
      <c r="AN246" s="126">
        <f t="shared" ref="AN246" si="3496">J246/J250</f>
        <v>0</v>
      </c>
      <c r="AO246" s="127">
        <f t="shared" ref="AO246" si="3497">K246/K250</f>
        <v>0</v>
      </c>
      <c r="AP246" s="128">
        <f t="shared" ref="AP246" si="3498">L246/L250</f>
        <v>0</v>
      </c>
      <c r="AQ246" s="126">
        <f t="shared" ref="AQ246" si="3499">M246/M250</f>
        <v>0</v>
      </c>
      <c r="AR246" s="130">
        <f t="shared" ref="AR246" si="3500">N246/N250</f>
        <v>0</v>
      </c>
      <c r="AS246" s="131">
        <f t="shared" ref="AS246" si="3501">O246/O250</f>
        <v>0</v>
      </c>
      <c r="AT246" s="126">
        <f t="shared" ref="AT246" si="3502">P246/P250</f>
        <v>0</v>
      </c>
      <c r="AU246" s="127">
        <f t="shared" ref="AU246" si="3503">Q246/Q250</f>
        <v>0</v>
      </c>
      <c r="AV246" s="128">
        <f t="shared" ref="AV246" si="3504">R246/R250</f>
        <v>0</v>
      </c>
      <c r="AW246" s="129">
        <f t="shared" ref="AW246" si="3505">S246/S250</f>
        <v>0</v>
      </c>
      <c r="AX246" s="126">
        <f t="shared" ref="AX246" si="3506">T246/T250</f>
        <v>0</v>
      </c>
      <c r="AY246" s="127">
        <f t="shared" ref="AY246" si="3507">U246/U250</f>
        <v>0</v>
      </c>
      <c r="AZ246" s="128">
        <f t="shared" ref="AZ246" si="3508">V246/V250</f>
        <v>0</v>
      </c>
      <c r="BA246" s="129">
        <f t="shared" ref="BA246" si="3509">W246/W250</f>
        <v>0</v>
      </c>
      <c r="BB246" s="126">
        <f t="shared" ref="BB246" si="3510">X246/X250</f>
        <v>0</v>
      </c>
      <c r="BC246" s="127">
        <f t="shared" ref="BC246" si="3511">Y246/Y250</f>
        <v>0</v>
      </c>
      <c r="BD246" s="128">
        <f t="shared" ref="BD246" si="3512">Z246/Z250</f>
        <v>0</v>
      </c>
      <c r="BE246" s="126">
        <f t="shared" ref="BE246" si="3513">AA246/AA250</f>
        <v>0</v>
      </c>
      <c r="BF246" s="132">
        <f t="shared" ref="BF246" si="3514">AB246/AB250</f>
        <v>0</v>
      </c>
      <c r="BG246" s="133">
        <f t="shared" ref="BG246" si="3515">AC246/AC250</f>
        <v>3.5038542396636298E-4</v>
      </c>
    </row>
    <row r="247" spans="1:59">
      <c r="A247" s="134" t="s">
        <v>39</v>
      </c>
      <c r="B247" s="58">
        <v>0</v>
      </c>
      <c r="C247" s="59">
        <v>0</v>
      </c>
      <c r="D247" s="136">
        <v>0</v>
      </c>
      <c r="E247" s="137">
        <v>0</v>
      </c>
      <c r="F247" s="135">
        <v>0</v>
      </c>
      <c r="G247" s="138">
        <v>0</v>
      </c>
      <c r="H247" s="136">
        <v>0</v>
      </c>
      <c r="I247" s="137">
        <v>0</v>
      </c>
      <c r="J247" s="135">
        <v>0</v>
      </c>
      <c r="K247" s="138">
        <v>0</v>
      </c>
      <c r="L247" s="136">
        <v>0</v>
      </c>
      <c r="M247" s="135">
        <v>0</v>
      </c>
      <c r="N247" s="139">
        <v>0</v>
      </c>
      <c r="O247" s="140">
        <v>0</v>
      </c>
      <c r="P247" s="135">
        <v>0</v>
      </c>
      <c r="Q247" s="138">
        <v>0</v>
      </c>
      <c r="R247" s="136">
        <v>0</v>
      </c>
      <c r="S247" s="137">
        <v>0</v>
      </c>
      <c r="T247" s="135">
        <v>0</v>
      </c>
      <c r="U247" s="138">
        <v>0</v>
      </c>
      <c r="V247" s="136">
        <v>0</v>
      </c>
      <c r="W247" s="137">
        <v>0</v>
      </c>
      <c r="X247" s="135">
        <v>0</v>
      </c>
      <c r="Y247" s="138">
        <v>0</v>
      </c>
      <c r="Z247" s="141">
        <v>0</v>
      </c>
      <c r="AA247" s="142">
        <v>0</v>
      </c>
      <c r="AB247" s="169"/>
      <c r="AC247" s="170"/>
      <c r="AE247" s="134" t="s">
        <v>39</v>
      </c>
      <c r="AF247" s="126">
        <f>B247/B250</f>
        <v>0</v>
      </c>
      <c r="AG247" s="127">
        <f t="shared" ref="AG247" si="3516">C247/C250</f>
        <v>0</v>
      </c>
      <c r="AH247" s="128">
        <f t="shared" ref="AH247" si="3517">D247/D250</f>
        <v>0</v>
      </c>
      <c r="AI247" s="129">
        <f t="shared" ref="AI247" si="3518">E247/E250</f>
        <v>0</v>
      </c>
      <c r="AJ247" s="126">
        <f t="shared" ref="AJ247" si="3519">F247/F250</f>
        <v>0</v>
      </c>
      <c r="AK247" s="127">
        <f t="shared" ref="AK247" si="3520">G247/G250</f>
        <v>0</v>
      </c>
      <c r="AL247" s="128">
        <f t="shared" ref="AL247" si="3521">H247/H250</f>
        <v>0</v>
      </c>
      <c r="AM247" s="129">
        <f t="shared" ref="AM247" si="3522">I247/I250</f>
        <v>0</v>
      </c>
      <c r="AN247" s="126">
        <f t="shared" ref="AN247" si="3523">J247/J250</f>
        <v>0</v>
      </c>
      <c r="AO247" s="127">
        <f t="shared" ref="AO247" si="3524">K247/K250</f>
        <v>0</v>
      </c>
      <c r="AP247" s="128">
        <f t="shared" ref="AP247" si="3525">L247/L250</f>
        <v>0</v>
      </c>
      <c r="AQ247" s="126">
        <f t="shared" ref="AQ247" si="3526">M247/M250</f>
        <v>0</v>
      </c>
      <c r="AR247" s="130">
        <f t="shared" ref="AR247" si="3527">N247/N250</f>
        <v>0</v>
      </c>
      <c r="AS247" s="131">
        <f t="shared" ref="AS247" si="3528">O247/O250</f>
        <v>0</v>
      </c>
      <c r="AT247" s="126">
        <f t="shared" ref="AT247" si="3529">P247/P250</f>
        <v>0</v>
      </c>
      <c r="AU247" s="127">
        <f t="shared" ref="AU247" si="3530">Q247/Q250</f>
        <v>0</v>
      </c>
      <c r="AV247" s="128">
        <f t="shared" ref="AV247" si="3531">R247/R250</f>
        <v>0</v>
      </c>
      <c r="AW247" s="129">
        <f t="shared" ref="AW247" si="3532">S247/S250</f>
        <v>0</v>
      </c>
      <c r="AX247" s="126">
        <f t="shared" ref="AX247" si="3533">T247/T250</f>
        <v>0</v>
      </c>
      <c r="AY247" s="127">
        <f t="shared" ref="AY247" si="3534">U247/U250</f>
        <v>0</v>
      </c>
      <c r="AZ247" s="128">
        <f t="shared" ref="AZ247" si="3535">V247/V250</f>
        <v>0</v>
      </c>
      <c r="BA247" s="129">
        <f t="shared" ref="BA247" si="3536">W247/W250</f>
        <v>0</v>
      </c>
      <c r="BB247" s="126">
        <f t="shared" ref="BB247" si="3537">X247/X250</f>
        <v>0</v>
      </c>
      <c r="BC247" s="127">
        <f t="shared" ref="BC247" si="3538">Y247/Y250</f>
        <v>0</v>
      </c>
      <c r="BD247" s="128">
        <f t="shared" ref="BD247" si="3539">Z247/Z250</f>
        <v>0</v>
      </c>
      <c r="BE247" s="126">
        <f t="shared" ref="BE247" si="3540">AA247/AA250</f>
        <v>0</v>
      </c>
      <c r="BF247" s="132">
        <f t="shared" ref="BF247" si="3541">AB247/AB250</f>
        <v>0</v>
      </c>
      <c r="BG247" s="133">
        <f t="shared" ref="BG247" si="3542">AC247/AC250</f>
        <v>0</v>
      </c>
    </row>
    <row r="248" spans="1:59">
      <c r="A248" s="143" t="s">
        <v>40</v>
      </c>
      <c r="B248" s="56"/>
      <c r="C248" s="57"/>
      <c r="D248" s="149"/>
      <c r="E248" s="146"/>
      <c r="F248" s="147"/>
      <c r="G248" s="148"/>
      <c r="H248" s="149"/>
      <c r="I248" s="146"/>
      <c r="J248" s="147"/>
      <c r="K248" s="148"/>
      <c r="L248" s="149"/>
      <c r="M248" s="147"/>
      <c r="N248" s="151"/>
      <c r="O248" s="150"/>
      <c r="P248" s="147"/>
      <c r="Q248" s="148"/>
      <c r="R248" s="149"/>
      <c r="S248" s="146"/>
      <c r="T248" s="147"/>
      <c r="U248" s="148"/>
      <c r="V248" s="149"/>
      <c r="W248" s="146"/>
      <c r="X248" s="147"/>
      <c r="Y248" s="148"/>
      <c r="Z248" s="145"/>
      <c r="AA248" s="144"/>
      <c r="AB248" s="169"/>
      <c r="AC248" s="170"/>
      <c r="AE248" s="143" t="s">
        <v>40</v>
      </c>
      <c r="AF248" s="126">
        <f>B248/B250</f>
        <v>0</v>
      </c>
      <c r="AG248" s="127">
        <f t="shared" ref="AG248" si="3543">C248/C250</f>
        <v>0</v>
      </c>
      <c r="AH248" s="128">
        <f t="shared" ref="AH248" si="3544">D248/D250</f>
        <v>0</v>
      </c>
      <c r="AI248" s="129">
        <f t="shared" ref="AI248" si="3545">E248/E250</f>
        <v>0</v>
      </c>
      <c r="AJ248" s="126">
        <f t="shared" ref="AJ248" si="3546">F248/F250</f>
        <v>0</v>
      </c>
      <c r="AK248" s="127">
        <f t="shared" ref="AK248" si="3547">G248/G250</f>
        <v>0</v>
      </c>
      <c r="AL248" s="128">
        <f t="shared" ref="AL248" si="3548">H248/H250</f>
        <v>0</v>
      </c>
      <c r="AM248" s="129">
        <f t="shared" ref="AM248" si="3549">I248/I250</f>
        <v>0</v>
      </c>
      <c r="AN248" s="126">
        <f t="shared" ref="AN248" si="3550">J248/J250</f>
        <v>0</v>
      </c>
      <c r="AO248" s="127">
        <f t="shared" ref="AO248" si="3551">K248/K250</f>
        <v>0</v>
      </c>
      <c r="AP248" s="128">
        <f t="shared" ref="AP248" si="3552">L248/L250</f>
        <v>0</v>
      </c>
      <c r="AQ248" s="126">
        <f t="shared" ref="AQ248" si="3553">M248/M250</f>
        <v>0</v>
      </c>
      <c r="AR248" s="130">
        <f t="shared" ref="AR248" si="3554">N248/N250</f>
        <v>0</v>
      </c>
      <c r="AS248" s="131">
        <f t="shared" ref="AS248" si="3555">O248/O250</f>
        <v>0</v>
      </c>
      <c r="AT248" s="126">
        <f t="shared" ref="AT248" si="3556">P248/P250</f>
        <v>0</v>
      </c>
      <c r="AU248" s="127">
        <f t="shared" ref="AU248" si="3557">Q248/Q250</f>
        <v>0</v>
      </c>
      <c r="AV248" s="128">
        <f t="shared" ref="AV248" si="3558">R248/R250</f>
        <v>0</v>
      </c>
      <c r="AW248" s="129">
        <f t="shared" ref="AW248" si="3559">S248/S250</f>
        <v>0</v>
      </c>
      <c r="AX248" s="126">
        <f t="shared" ref="AX248" si="3560">T248/T250</f>
        <v>0</v>
      </c>
      <c r="AY248" s="127">
        <f t="shared" ref="AY248" si="3561">U248/U250</f>
        <v>0</v>
      </c>
      <c r="AZ248" s="128">
        <f t="shared" ref="AZ248" si="3562">V248/V250</f>
        <v>0</v>
      </c>
      <c r="BA248" s="129">
        <f t="shared" ref="BA248" si="3563">W248/W250</f>
        <v>0</v>
      </c>
      <c r="BB248" s="126">
        <f t="shared" ref="BB248" si="3564">X248/X250</f>
        <v>0</v>
      </c>
      <c r="BC248" s="127">
        <f t="shared" ref="BC248" si="3565">Y248/Y250</f>
        <v>0</v>
      </c>
      <c r="BD248" s="128">
        <f t="shared" ref="BD248" si="3566">Z248/Z250</f>
        <v>0</v>
      </c>
      <c r="BE248" s="126">
        <f t="shared" ref="BE248" si="3567">AA248/AA250</f>
        <v>0</v>
      </c>
      <c r="BF248" s="132">
        <f t="shared" ref="BF248" si="3568">AB248/AB250</f>
        <v>0</v>
      </c>
      <c r="BG248" s="133">
        <f t="shared" ref="BG248" si="3569">AC248/AC250</f>
        <v>0</v>
      </c>
    </row>
    <row r="249" spans="1:59" ht="14.1" thickBot="1">
      <c r="A249" s="134" t="s">
        <v>41</v>
      </c>
      <c r="B249" s="58"/>
      <c r="C249" s="59"/>
      <c r="D249" s="136"/>
      <c r="E249" s="137"/>
      <c r="F249" s="135"/>
      <c r="G249" s="138"/>
      <c r="H249" s="136"/>
      <c r="I249" s="137"/>
      <c r="J249" s="135"/>
      <c r="K249" s="138"/>
      <c r="L249" s="136"/>
      <c r="M249" s="135"/>
      <c r="N249" s="139"/>
      <c r="O249" s="140"/>
      <c r="P249" s="135"/>
      <c r="Q249" s="138"/>
      <c r="R249" s="136"/>
      <c r="S249" s="137"/>
      <c r="T249" s="135"/>
      <c r="U249" s="138"/>
      <c r="V249" s="136"/>
      <c r="W249" s="137"/>
      <c r="X249" s="135"/>
      <c r="Y249" s="138"/>
      <c r="Z249" s="141"/>
      <c r="AA249" s="142"/>
      <c r="AB249" s="169"/>
      <c r="AC249" s="170"/>
      <c r="AE249" s="134" t="s">
        <v>41</v>
      </c>
      <c r="AF249" s="126">
        <f>B249/B250</f>
        <v>0</v>
      </c>
      <c r="AG249" s="127">
        <f t="shared" ref="AG249" si="3570">C249/C250</f>
        <v>0</v>
      </c>
      <c r="AH249" s="128">
        <f t="shared" ref="AH249" si="3571">D249/D250</f>
        <v>0</v>
      </c>
      <c r="AI249" s="129">
        <f t="shared" ref="AI249" si="3572">E249/E250</f>
        <v>0</v>
      </c>
      <c r="AJ249" s="126">
        <f t="shared" ref="AJ249" si="3573">F249/F250</f>
        <v>0</v>
      </c>
      <c r="AK249" s="127">
        <f t="shared" ref="AK249" si="3574">G249/G250</f>
        <v>0</v>
      </c>
      <c r="AL249" s="128">
        <f t="shared" ref="AL249" si="3575">H249/H250</f>
        <v>0</v>
      </c>
      <c r="AM249" s="129">
        <f t="shared" ref="AM249" si="3576">I249/I250</f>
        <v>0</v>
      </c>
      <c r="AN249" s="126">
        <f t="shared" ref="AN249" si="3577">J249/J250</f>
        <v>0</v>
      </c>
      <c r="AO249" s="127">
        <f t="shared" ref="AO249" si="3578">K249/K250</f>
        <v>0</v>
      </c>
      <c r="AP249" s="128">
        <f t="shared" ref="AP249" si="3579">L249/L250</f>
        <v>0</v>
      </c>
      <c r="AQ249" s="126">
        <f t="shared" ref="AQ249" si="3580">M249/M250</f>
        <v>0</v>
      </c>
      <c r="AR249" s="130">
        <f t="shared" ref="AR249" si="3581">N249/N250</f>
        <v>0</v>
      </c>
      <c r="AS249" s="131">
        <f t="shared" ref="AS249" si="3582">O249/O250</f>
        <v>0</v>
      </c>
      <c r="AT249" s="126">
        <f t="shared" ref="AT249" si="3583">P249/P250</f>
        <v>0</v>
      </c>
      <c r="AU249" s="127">
        <f t="shared" ref="AU249" si="3584">Q249/Q250</f>
        <v>0</v>
      </c>
      <c r="AV249" s="128">
        <f t="shared" ref="AV249" si="3585">R249/R250</f>
        <v>0</v>
      </c>
      <c r="AW249" s="129">
        <f t="shared" ref="AW249" si="3586">S249/S250</f>
        <v>0</v>
      </c>
      <c r="AX249" s="126">
        <f t="shared" ref="AX249" si="3587">T249/T250</f>
        <v>0</v>
      </c>
      <c r="AY249" s="127">
        <f t="shared" ref="AY249" si="3588">U249/U250</f>
        <v>0</v>
      </c>
      <c r="AZ249" s="128">
        <f t="shared" ref="AZ249" si="3589">V249/V250</f>
        <v>0</v>
      </c>
      <c r="BA249" s="129">
        <f t="shared" ref="BA249" si="3590">W249/W250</f>
        <v>0</v>
      </c>
      <c r="BB249" s="126">
        <f t="shared" ref="BB249" si="3591">X249/X250</f>
        <v>0</v>
      </c>
      <c r="BC249" s="127">
        <f t="shared" ref="BC249" si="3592">Y249/Y250</f>
        <v>0</v>
      </c>
      <c r="BD249" s="128">
        <f t="shared" ref="BD249" si="3593">Z249/Z250</f>
        <v>0</v>
      </c>
      <c r="BE249" s="126">
        <f t="shared" ref="BE249" si="3594">AA249/AA250</f>
        <v>0</v>
      </c>
      <c r="BF249" s="132">
        <f t="shared" ref="BF249" si="3595">AB249/AB250</f>
        <v>0</v>
      </c>
      <c r="BG249" s="133">
        <f t="shared" ref="BG249" si="3596">AC249/AC250</f>
        <v>0</v>
      </c>
    </row>
    <row r="250" spans="1:59" ht="15" thickTop="1" thickBot="1">
      <c r="A250" s="241" t="s">
        <v>42</v>
      </c>
      <c r="B250" s="18">
        <f t="shared" ref="B250" si="3597">SUM(B227:B249)</f>
        <v>56510</v>
      </c>
      <c r="C250" s="19">
        <f t="shared" ref="C250" si="3598">SUM(C227:C249)</f>
        <v>33005</v>
      </c>
      <c r="D250" s="18">
        <f t="shared" ref="D250" si="3599">SUM(D227:D249)</f>
        <v>22791</v>
      </c>
      <c r="E250" s="19">
        <f t="shared" ref="E250" si="3600">SUM(E227:E249)</f>
        <v>19010</v>
      </c>
      <c r="F250" s="18">
        <f t="shared" ref="F250" si="3601">SUM(F227:F249)</f>
        <v>12658</v>
      </c>
      <c r="G250" s="19">
        <f t="shared" ref="G250" si="3602">SUM(G227:G249)</f>
        <v>7688</v>
      </c>
      <c r="H250" s="18">
        <f t="shared" ref="H250" si="3603">SUM(H227:H249)</f>
        <v>26184</v>
      </c>
      <c r="I250" s="19">
        <f t="shared" ref="I250" si="3604">SUM(I227:I249)</f>
        <v>38496</v>
      </c>
      <c r="J250" s="18">
        <f t="shared" ref="J250" si="3605">SUM(J227:J249)</f>
        <v>6724</v>
      </c>
      <c r="K250" s="19">
        <f t="shared" ref="K250" si="3606">SUM(K227:K249)</f>
        <v>7813</v>
      </c>
      <c r="L250" s="18">
        <f t="shared" ref="L250" si="3607">SUM(L227:L249)</f>
        <v>11686</v>
      </c>
      <c r="M250" s="19">
        <f t="shared" ref="M250" si="3608">SUM(M227:M249)</f>
        <v>23301</v>
      </c>
      <c r="N250" s="18">
        <f t="shared" ref="N250" si="3609">SUM(N227:N249)</f>
        <v>24808</v>
      </c>
      <c r="O250" s="19">
        <f t="shared" ref="O250" si="3610">SUM(O227:O249)</f>
        <v>35319</v>
      </c>
      <c r="P250" s="18">
        <f t="shared" ref="P250" si="3611">SUM(P227:P249)</f>
        <v>16607</v>
      </c>
      <c r="Q250" s="19">
        <f t="shared" ref="Q250" si="3612">SUM(Q227:Q249)</f>
        <v>20526</v>
      </c>
      <c r="R250" s="18">
        <f t="shared" ref="R250" si="3613">SUM(R227:R249)</f>
        <v>19471</v>
      </c>
      <c r="S250" s="19">
        <f t="shared" ref="S250" si="3614">SUM(S227:S249)</f>
        <v>22245</v>
      </c>
      <c r="T250" s="18">
        <f t="shared" ref="T250" si="3615">SUM(T227:T249)</f>
        <v>8686</v>
      </c>
      <c r="U250" s="19">
        <f t="shared" ref="U250" si="3616">SUM(U227:U249)</f>
        <v>11350</v>
      </c>
      <c r="V250" s="18">
        <f t="shared" ref="V250" si="3617">SUM(V227:V249)</f>
        <v>23995</v>
      </c>
      <c r="W250" s="19">
        <f t="shared" ref="W250" si="3618">SUM(W227:W249)</f>
        <v>28759</v>
      </c>
      <c r="X250" s="18">
        <f t="shared" ref="X250" si="3619">SUM(X227:X249)</f>
        <v>23378</v>
      </c>
      <c r="Y250" s="19">
        <f t="shared" ref="Y250" si="3620">SUM(Y227:Y249)</f>
        <v>15124</v>
      </c>
      <c r="Z250" s="18">
        <f t="shared" ref="Z250" si="3621">SUM(Z227:Z249)</f>
        <v>55157</v>
      </c>
      <c r="AA250" s="19">
        <f t="shared" ref="AA250" si="3622">SUM(AA227:AA249)</f>
        <v>45596</v>
      </c>
      <c r="AB250" s="171">
        <f t="shared" ref="AB250:AC250" si="3623">SUM(AB226:AB249)</f>
        <v>308655</v>
      </c>
      <c r="AC250" s="172">
        <f t="shared" si="3623"/>
        <v>308232</v>
      </c>
      <c r="AE250" s="241" t="s">
        <v>42</v>
      </c>
      <c r="AF250" s="152">
        <f>SUM(AF226:AF249)</f>
        <v>0.99999999999999989</v>
      </c>
      <c r="AG250" s="153">
        <f t="shared" ref="AG250:BG250" si="3624">SUM(AG226:AG249)</f>
        <v>0.99999999999999989</v>
      </c>
      <c r="AH250" s="152">
        <f t="shared" si="3624"/>
        <v>1.0000000000000002</v>
      </c>
      <c r="AI250" s="153">
        <f t="shared" si="3624"/>
        <v>0.99999999999999989</v>
      </c>
      <c r="AJ250" s="152">
        <f t="shared" si="3624"/>
        <v>1.0000000000000002</v>
      </c>
      <c r="AK250" s="153">
        <f t="shared" si="3624"/>
        <v>0.99999999999999989</v>
      </c>
      <c r="AL250" s="152">
        <f t="shared" si="3624"/>
        <v>1.0000000000000002</v>
      </c>
      <c r="AM250" s="153">
        <f t="shared" si="3624"/>
        <v>1</v>
      </c>
      <c r="AN250" s="152">
        <f t="shared" si="3624"/>
        <v>1</v>
      </c>
      <c r="AO250" s="153">
        <f t="shared" si="3624"/>
        <v>1</v>
      </c>
      <c r="AP250" s="152">
        <f t="shared" si="3624"/>
        <v>1</v>
      </c>
      <c r="AQ250" s="153">
        <f t="shared" si="3624"/>
        <v>1.0000000000000002</v>
      </c>
      <c r="AR250" s="152">
        <f t="shared" si="3624"/>
        <v>0.99999999999999989</v>
      </c>
      <c r="AS250" s="153">
        <f t="shared" si="3624"/>
        <v>0.99999999999999989</v>
      </c>
      <c r="AT250" s="152">
        <f t="shared" si="3624"/>
        <v>1</v>
      </c>
      <c r="AU250" s="153">
        <f t="shared" si="3624"/>
        <v>1</v>
      </c>
      <c r="AV250" s="152">
        <f t="shared" si="3624"/>
        <v>1</v>
      </c>
      <c r="AW250" s="153">
        <f t="shared" si="3624"/>
        <v>0.99999999999999989</v>
      </c>
      <c r="AX250" s="152">
        <f t="shared" si="3624"/>
        <v>0.99999999999999989</v>
      </c>
      <c r="AY250" s="153">
        <f t="shared" si="3624"/>
        <v>1</v>
      </c>
      <c r="AZ250" s="152">
        <f t="shared" si="3624"/>
        <v>0.99999999999999989</v>
      </c>
      <c r="BA250" s="153">
        <f t="shared" si="3624"/>
        <v>1.0000000000000002</v>
      </c>
      <c r="BB250" s="152">
        <f t="shared" si="3624"/>
        <v>1</v>
      </c>
      <c r="BC250" s="153">
        <f t="shared" si="3624"/>
        <v>1</v>
      </c>
      <c r="BD250" s="152">
        <f t="shared" si="3624"/>
        <v>0.99999999999999989</v>
      </c>
      <c r="BE250" s="153">
        <f t="shared" si="3624"/>
        <v>1</v>
      </c>
      <c r="BF250" s="152">
        <f t="shared" si="3624"/>
        <v>0.99999999999999978</v>
      </c>
      <c r="BG250" s="153">
        <f t="shared" si="3624"/>
        <v>1</v>
      </c>
    </row>
    <row r="251" spans="1:59" ht="14.1" thickTop="1">
      <c r="A251" s="184"/>
    </row>
    <row r="253" spans="1:59">
      <c r="A253" s="252">
        <f>+A222+1</f>
        <v>43686</v>
      </c>
      <c r="B253" s="252"/>
      <c r="C253" s="252"/>
      <c r="D253" s="252"/>
      <c r="AE253" s="249">
        <f>+AE222+1</f>
        <v>43686</v>
      </c>
      <c r="AF253" s="249"/>
      <c r="AG253" s="249"/>
      <c r="AH253" s="249"/>
    </row>
    <row r="254" spans="1:59" ht="14.1" thickBot="1"/>
    <row r="255" spans="1:59" ht="15" thickTop="1" thickBot="1">
      <c r="A255" s="247" t="s">
        <v>1</v>
      </c>
      <c r="B255" s="243" t="s">
        <v>2</v>
      </c>
      <c r="C255" s="244"/>
      <c r="D255" s="243" t="s">
        <v>3</v>
      </c>
      <c r="E255" s="244"/>
      <c r="F255" s="243" t="s">
        <v>4</v>
      </c>
      <c r="G255" s="244"/>
      <c r="H255" s="243" t="s">
        <v>5</v>
      </c>
      <c r="I255" s="244"/>
      <c r="J255" s="243" t="s">
        <v>6</v>
      </c>
      <c r="K255" s="244"/>
      <c r="L255" s="243" t="s">
        <v>7</v>
      </c>
      <c r="M255" s="244"/>
      <c r="N255" s="243" t="s">
        <v>8</v>
      </c>
      <c r="O255" s="244"/>
      <c r="P255" s="243" t="s">
        <v>9</v>
      </c>
      <c r="Q255" s="244"/>
      <c r="R255" s="243" t="s">
        <v>10</v>
      </c>
      <c r="S255" s="244"/>
      <c r="T255" s="243" t="s">
        <v>11</v>
      </c>
      <c r="U255" s="244"/>
      <c r="V255" s="243" t="s">
        <v>12</v>
      </c>
      <c r="W255" s="244"/>
      <c r="X255" s="243" t="s">
        <v>13</v>
      </c>
      <c r="Y255" s="244"/>
      <c r="Z255" s="245" t="s">
        <v>14</v>
      </c>
      <c r="AA255" s="246"/>
      <c r="AB255" s="250" t="s">
        <v>15</v>
      </c>
      <c r="AC255" s="251"/>
      <c r="AE255" s="247" t="s">
        <v>1</v>
      </c>
      <c r="AF255" s="243" t="s">
        <v>2</v>
      </c>
      <c r="AG255" s="244"/>
      <c r="AH255" s="243" t="s">
        <v>3</v>
      </c>
      <c r="AI255" s="244"/>
      <c r="AJ255" s="243" t="s">
        <v>4</v>
      </c>
      <c r="AK255" s="244"/>
      <c r="AL255" s="243" t="s">
        <v>5</v>
      </c>
      <c r="AM255" s="244"/>
      <c r="AN255" s="243" t="s">
        <v>6</v>
      </c>
      <c r="AO255" s="244"/>
      <c r="AP255" s="243" t="s">
        <v>7</v>
      </c>
      <c r="AQ255" s="244"/>
      <c r="AR255" s="243" t="s">
        <v>8</v>
      </c>
      <c r="AS255" s="244"/>
      <c r="AT255" s="243" t="s">
        <v>9</v>
      </c>
      <c r="AU255" s="244"/>
      <c r="AV255" s="243" t="s">
        <v>10</v>
      </c>
      <c r="AW255" s="244"/>
      <c r="AX255" s="243" t="s">
        <v>11</v>
      </c>
      <c r="AY255" s="244"/>
      <c r="AZ255" s="243" t="s">
        <v>12</v>
      </c>
      <c r="BA255" s="244"/>
      <c r="BB255" s="243" t="s">
        <v>13</v>
      </c>
      <c r="BC255" s="244"/>
      <c r="BD255" s="245" t="s">
        <v>14</v>
      </c>
      <c r="BE255" s="246"/>
      <c r="BF255" s="243" t="s">
        <v>15</v>
      </c>
      <c r="BG255" s="244"/>
    </row>
    <row r="256" spans="1:59" ht="15" thickTop="1" thickBot="1">
      <c r="A256" s="248"/>
      <c r="B256" s="113" t="s">
        <v>16</v>
      </c>
      <c r="C256" s="114" t="s">
        <v>17</v>
      </c>
      <c r="D256" s="115" t="s">
        <v>16</v>
      </c>
      <c r="E256" s="116" t="s">
        <v>17</v>
      </c>
      <c r="F256" s="113" t="s">
        <v>16</v>
      </c>
      <c r="G256" s="114" t="s">
        <v>17</v>
      </c>
      <c r="H256" s="115" t="s">
        <v>16</v>
      </c>
      <c r="I256" s="116" t="s">
        <v>17</v>
      </c>
      <c r="J256" s="113" t="s">
        <v>16</v>
      </c>
      <c r="K256" s="114" t="s">
        <v>17</v>
      </c>
      <c r="L256" s="115" t="s">
        <v>16</v>
      </c>
      <c r="M256" s="113" t="s">
        <v>17</v>
      </c>
      <c r="N256" s="117" t="s">
        <v>16</v>
      </c>
      <c r="O256" s="118" t="s">
        <v>17</v>
      </c>
      <c r="P256" s="113" t="s">
        <v>16</v>
      </c>
      <c r="Q256" s="114" t="s">
        <v>17</v>
      </c>
      <c r="R256" s="115" t="s">
        <v>16</v>
      </c>
      <c r="S256" s="116" t="s">
        <v>17</v>
      </c>
      <c r="T256" s="113" t="s">
        <v>16</v>
      </c>
      <c r="U256" s="114" t="s">
        <v>17</v>
      </c>
      <c r="V256" s="115" t="s">
        <v>16</v>
      </c>
      <c r="W256" s="116" t="s">
        <v>17</v>
      </c>
      <c r="X256" s="113" t="s">
        <v>16</v>
      </c>
      <c r="Y256" s="114" t="s">
        <v>17</v>
      </c>
      <c r="Z256" s="26" t="s">
        <v>16</v>
      </c>
      <c r="AA256" s="119" t="s">
        <v>17</v>
      </c>
      <c r="AB256" s="173" t="s">
        <v>16</v>
      </c>
      <c r="AC256" s="174" t="s">
        <v>17</v>
      </c>
      <c r="AE256" s="248"/>
      <c r="AF256" s="113" t="s">
        <v>16</v>
      </c>
      <c r="AG256" s="114" t="s">
        <v>17</v>
      </c>
      <c r="AH256" s="115" t="s">
        <v>16</v>
      </c>
      <c r="AI256" s="116" t="s">
        <v>17</v>
      </c>
      <c r="AJ256" s="113" t="s">
        <v>16</v>
      </c>
      <c r="AK256" s="114" t="s">
        <v>17</v>
      </c>
      <c r="AL256" s="115" t="s">
        <v>16</v>
      </c>
      <c r="AM256" s="116" t="s">
        <v>17</v>
      </c>
      <c r="AN256" s="113" t="s">
        <v>16</v>
      </c>
      <c r="AO256" s="114" t="s">
        <v>17</v>
      </c>
      <c r="AP256" s="115" t="s">
        <v>16</v>
      </c>
      <c r="AQ256" s="113" t="s">
        <v>17</v>
      </c>
      <c r="AR256" s="117" t="s">
        <v>16</v>
      </c>
      <c r="AS256" s="118" t="s">
        <v>17</v>
      </c>
      <c r="AT256" s="113" t="s">
        <v>16</v>
      </c>
      <c r="AU256" s="114" t="s">
        <v>17</v>
      </c>
      <c r="AV256" s="115" t="s">
        <v>16</v>
      </c>
      <c r="AW256" s="116" t="s">
        <v>17</v>
      </c>
      <c r="AX256" s="113" t="s">
        <v>16</v>
      </c>
      <c r="AY256" s="114" t="s">
        <v>17</v>
      </c>
      <c r="AZ256" s="115" t="s">
        <v>16</v>
      </c>
      <c r="BA256" s="116" t="s">
        <v>17</v>
      </c>
      <c r="BB256" s="113" t="s">
        <v>16</v>
      </c>
      <c r="BC256" s="114" t="s">
        <v>17</v>
      </c>
      <c r="BD256" s="26" t="s">
        <v>16</v>
      </c>
      <c r="BE256" s="119" t="s">
        <v>17</v>
      </c>
      <c r="BF256" s="117" t="s">
        <v>16</v>
      </c>
      <c r="BG256" s="118" t="s">
        <v>17</v>
      </c>
    </row>
    <row r="257" spans="1:59" ht="14.1" thickTop="1">
      <c r="A257" s="122" t="s">
        <v>18</v>
      </c>
      <c r="B257" s="123"/>
      <c r="C257" s="183"/>
      <c r="D257" s="124"/>
      <c r="E257" s="177"/>
      <c r="F257" s="123"/>
      <c r="G257" s="125"/>
      <c r="H257" s="124"/>
      <c r="I257" s="177"/>
      <c r="J257" s="123"/>
      <c r="K257" s="125"/>
      <c r="L257" s="124"/>
      <c r="M257" s="123"/>
      <c r="N257" s="176"/>
      <c r="O257" s="178"/>
      <c r="P257" s="123"/>
      <c r="Q257" s="125"/>
      <c r="R257" s="124"/>
      <c r="S257" s="177"/>
      <c r="T257" s="123"/>
      <c r="U257" s="125"/>
      <c r="V257" s="124"/>
      <c r="W257" s="177"/>
      <c r="X257" s="123"/>
      <c r="Y257" s="125"/>
      <c r="Z257" s="181"/>
      <c r="AA257" s="182"/>
      <c r="AB257" s="167">
        <f>B257+D257+F257+H257+J257+L257+N257+P257+R257+T257+V257+X257+Z257</f>
        <v>0</v>
      </c>
      <c r="AC257" s="168">
        <f>C257+E257+G257+I257+K257+M257+O257+Q257+S257+U257+W257+Y257+AA257</f>
        <v>0</v>
      </c>
      <c r="AE257" s="122" t="s">
        <v>18</v>
      </c>
      <c r="AF257" s="126">
        <f>B257/B281</f>
        <v>0</v>
      </c>
      <c r="AG257" s="127">
        <f t="shared" ref="AG257" si="3625">C257/C281</f>
        <v>0</v>
      </c>
      <c r="AH257" s="128">
        <f t="shared" ref="AH257" si="3626">D257/D281</f>
        <v>0</v>
      </c>
      <c r="AI257" s="129">
        <f t="shared" ref="AI257" si="3627">E257/E281</f>
        <v>0</v>
      </c>
      <c r="AJ257" s="126">
        <f t="shared" ref="AJ257" si="3628">F257/F281</f>
        <v>0</v>
      </c>
      <c r="AK257" s="127">
        <f t="shared" ref="AK257" si="3629">G257/G281</f>
        <v>0</v>
      </c>
      <c r="AL257" s="128">
        <f t="shared" ref="AL257" si="3630">H257/H281</f>
        <v>0</v>
      </c>
      <c r="AM257" s="129">
        <f t="shared" ref="AM257" si="3631">I257/I281</f>
        <v>0</v>
      </c>
      <c r="AN257" s="126">
        <f t="shared" ref="AN257" si="3632">J257/J281</f>
        <v>0</v>
      </c>
      <c r="AO257" s="127">
        <f t="shared" ref="AO257" si="3633">K257/K281</f>
        <v>0</v>
      </c>
      <c r="AP257" s="128">
        <f t="shared" ref="AP257" si="3634">L257/L281</f>
        <v>0</v>
      </c>
      <c r="AQ257" s="126">
        <f t="shared" ref="AQ257" si="3635">M257/M281</f>
        <v>0</v>
      </c>
      <c r="AR257" s="130">
        <f t="shared" ref="AR257" si="3636">N257/N281</f>
        <v>0</v>
      </c>
      <c r="AS257" s="131">
        <f t="shared" ref="AS257" si="3637">O257/O281</f>
        <v>0</v>
      </c>
      <c r="AT257" s="126">
        <f t="shared" ref="AT257" si="3638">P257/P281</f>
        <v>0</v>
      </c>
      <c r="AU257" s="127">
        <f t="shared" ref="AU257" si="3639">Q257/Q281</f>
        <v>0</v>
      </c>
      <c r="AV257" s="128">
        <f t="shared" ref="AV257" si="3640">R257/R281</f>
        <v>0</v>
      </c>
      <c r="AW257" s="129">
        <f t="shared" ref="AW257" si="3641">S257/S281</f>
        <v>0</v>
      </c>
      <c r="AX257" s="126">
        <f t="shared" ref="AX257" si="3642">T257/T281</f>
        <v>0</v>
      </c>
      <c r="AY257" s="127">
        <f t="shared" ref="AY257" si="3643">U257/U281</f>
        <v>0</v>
      </c>
      <c r="AZ257" s="128">
        <f t="shared" ref="AZ257" si="3644">V257/V281</f>
        <v>0</v>
      </c>
      <c r="BA257" s="129">
        <f t="shared" ref="BA257" si="3645">W257/W281</f>
        <v>0</v>
      </c>
      <c r="BB257" s="126">
        <f t="shared" ref="BB257" si="3646">X257/X281</f>
        <v>0</v>
      </c>
      <c r="BC257" s="127">
        <f t="shared" ref="BC257" si="3647">Y257/Y281</f>
        <v>0</v>
      </c>
      <c r="BD257" s="128">
        <f t="shared" ref="BD257" si="3648">Z257/Z281</f>
        <v>0</v>
      </c>
      <c r="BE257" s="126">
        <f t="shared" ref="BE257" si="3649">AA257/AA281</f>
        <v>0</v>
      </c>
      <c r="BF257" s="132">
        <f t="shared" ref="BF257" si="3650">AB257/AB281</f>
        <v>0</v>
      </c>
      <c r="BG257" s="133">
        <f t="shared" ref="BG257" si="3651">AC257/AC281</f>
        <v>0</v>
      </c>
    </row>
    <row r="258" spans="1:59">
      <c r="A258" s="134" t="s">
        <v>19</v>
      </c>
      <c r="B258" s="186">
        <v>393</v>
      </c>
      <c r="C258" s="187">
        <v>0</v>
      </c>
      <c r="D258" s="188">
        <v>137</v>
      </c>
      <c r="E258" s="189">
        <v>0</v>
      </c>
      <c r="F258" s="186">
        <v>0</v>
      </c>
      <c r="G258" s="190">
        <v>0</v>
      </c>
      <c r="H258" s="188">
        <v>167</v>
      </c>
      <c r="I258" s="189">
        <v>7</v>
      </c>
      <c r="J258" s="186">
        <v>1</v>
      </c>
      <c r="K258" s="190">
        <v>3</v>
      </c>
      <c r="L258" s="188">
        <v>0</v>
      </c>
      <c r="M258" s="186">
        <v>0</v>
      </c>
      <c r="N258" s="191">
        <v>16</v>
      </c>
      <c r="O258" s="192">
        <v>0</v>
      </c>
      <c r="P258" s="186">
        <v>0</v>
      </c>
      <c r="Q258" s="190">
        <v>0</v>
      </c>
      <c r="R258" s="188">
        <v>0</v>
      </c>
      <c r="S258" s="189">
        <v>0</v>
      </c>
      <c r="T258" s="186">
        <v>0</v>
      </c>
      <c r="U258" s="190">
        <v>0</v>
      </c>
      <c r="V258" s="188">
        <v>0</v>
      </c>
      <c r="W258" s="189">
        <v>0</v>
      </c>
      <c r="X258" s="186">
        <v>0</v>
      </c>
      <c r="Y258" s="190">
        <v>0</v>
      </c>
      <c r="Z258" s="188">
        <v>0</v>
      </c>
      <c r="AA258" s="186">
        <v>0</v>
      </c>
      <c r="AB258" s="169">
        <f t="shared" ref="AB258:AB259" si="3652">B258+D258+F258+H258+J258+L258+N258+P258+R258+T258+V258+X258+Z258</f>
        <v>714</v>
      </c>
      <c r="AC258" s="170">
        <f t="shared" ref="AC258:AC277" si="3653">C258+E258+G258+I258+K258+M258+O258+Q258+S258+U258+W258+Y258+AA258</f>
        <v>10</v>
      </c>
      <c r="AE258" s="134" t="s">
        <v>19</v>
      </c>
      <c r="AF258" s="126">
        <f>B258/B281</f>
        <v>7.0590771109873725E-3</v>
      </c>
      <c r="AG258" s="127">
        <f t="shared" ref="AG258" si="3654">C258/C281</f>
        <v>0</v>
      </c>
      <c r="AH258" s="128">
        <f t="shared" ref="AH258" si="3655">D258/D281</f>
        <v>6.02489115616342E-3</v>
      </c>
      <c r="AI258" s="129">
        <f t="shared" ref="AI258" si="3656">E258/E281</f>
        <v>0</v>
      </c>
      <c r="AJ258" s="126">
        <f t="shared" ref="AJ258" si="3657">F258/F281</f>
        <v>0</v>
      </c>
      <c r="AK258" s="127">
        <f t="shared" ref="AK258" si="3658">G258/G281</f>
        <v>0</v>
      </c>
      <c r="AL258" s="128">
        <f t="shared" ref="AL258" si="3659">H258/H281</f>
        <v>6.8710141946101621E-3</v>
      </c>
      <c r="AM258" s="129">
        <f t="shared" ref="AM258" si="3660">I258/I281</f>
        <v>1.8409425625920471E-4</v>
      </c>
      <c r="AN258" s="126">
        <f t="shared" ref="AN258" si="3661">J258/J281</f>
        <v>1.6388069485414618E-4</v>
      </c>
      <c r="AO258" s="127">
        <f t="shared" ref="AO258" si="3662">K258/K281</f>
        <v>4.2354934349851756E-4</v>
      </c>
      <c r="AP258" s="128">
        <f t="shared" ref="AP258" si="3663">L258/L281</f>
        <v>0</v>
      </c>
      <c r="AQ258" s="126">
        <f t="shared" ref="AQ258" si="3664">M258/M281</f>
        <v>0</v>
      </c>
      <c r="AR258" s="130">
        <f t="shared" ref="AR258" si="3665">N258/N281</f>
        <v>6.7218417846489937E-4</v>
      </c>
      <c r="AS258" s="131">
        <f t="shared" ref="AS258" si="3666">O258/O281</f>
        <v>0</v>
      </c>
      <c r="AT258" s="126">
        <f t="shared" ref="AT258" si="3667">P258/P281</f>
        <v>0</v>
      </c>
      <c r="AU258" s="127">
        <f t="shared" ref="AU258" si="3668">Q258/Q281</f>
        <v>0</v>
      </c>
      <c r="AV258" s="128">
        <f t="shared" ref="AV258" si="3669">R258/R281</f>
        <v>0</v>
      </c>
      <c r="AW258" s="129">
        <f t="shared" ref="AW258" si="3670">S258/S281</f>
        <v>0</v>
      </c>
      <c r="AX258" s="126">
        <f t="shared" ref="AX258" si="3671">T258/T281</f>
        <v>0</v>
      </c>
      <c r="AY258" s="127">
        <f t="shared" ref="AY258" si="3672">U258/U281</f>
        <v>0</v>
      </c>
      <c r="AZ258" s="128">
        <f t="shared" ref="AZ258" si="3673">V258/V281</f>
        <v>0</v>
      </c>
      <c r="BA258" s="129">
        <f t="shared" ref="BA258" si="3674">W258/W281</f>
        <v>0</v>
      </c>
      <c r="BB258" s="126">
        <f t="shared" ref="BB258" si="3675">X258/X281</f>
        <v>0</v>
      </c>
      <c r="BC258" s="127">
        <f t="shared" ref="BC258" si="3676">Y258/Y281</f>
        <v>0</v>
      </c>
      <c r="BD258" s="128">
        <f t="shared" ref="BD258" si="3677">Z258/Z281</f>
        <v>0</v>
      </c>
      <c r="BE258" s="126">
        <f t="shared" ref="BE258" si="3678">AA258/AA281</f>
        <v>0</v>
      </c>
      <c r="BF258" s="132">
        <f t="shared" ref="BF258" si="3679">AB258/AB281</f>
        <v>2.4088825011892591E-3</v>
      </c>
      <c r="BG258" s="133">
        <f t="shared" ref="BG258" si="3680">AC258/AC281</f>
        <v>3.3834650065131704E-5</v>
      </c>
    </row>
    <row r="259" spans="1:59">
      <c r="A259" s="143" t="s">
        <v>20</v>
      </c>
      <c r="B259" s="193">
        <v>2774</v>
      </c>
      <c r="C259" s="194">
        <v>1</v>
      </c>
      <c r="D259" s="195">
        <v>983</v>
      </c>
      <c r="E259" s="196">
        <v>5</v>
      </c>
      <c r="F259" s="193">
        <v>245</v>
      </c>
      <c r="G259" s="197">
        <v>4</v>
      </c>
      <c r="H259" s="195">
        <v>1245</v>
      </c>
      <c r="I259" s="196">
        <v>115</v>
      </c>
      <c r="J259" s="193">
        <v>47</v>
      </c>
      <c r="K259" s="197">
        <v>31</v>
      </c>
      <c r="L259" s="195">
        <v>75</v>
      </c>
      <c r="M259" s="193">
        <v>252</v>
      </c>
      <c r="N259" s="198">
        <v>454</v>
      </c>
      <c r="O259" s="199">
        <v>405</v>
      </c>
      <c r="P259" s="193">
        <v>283</v>
      </c>
      <c r="Q259" s="197">
        <v>235</v>
      </c>
      <c r="R259" s="195">
        <v>348</v>
      </c>
      <c r="S259" s="196">
        <v>316</v>
      </c>
      <c r="T259" s="193">
        <v>79</v>
      </c>
      <c r="U259" s="197">
        <v>177</v>
      </c>
      <c r="V259" s="195">
        <v>238</v>
      </c>
      <c r="W259" s="196">
        <v>498</v>
      </c>
      <c r="X259" s="193">
        <v>314</v>
      </c>
      <c r="Y259" s="197">
        <v>371</v>
      </c>
      <c r="Z259" s="195">
        <v>1130</v>
      </c>
      <c r="AA259" s="193">
        <v>500</v>
      </c>
      <c r="AB259" s="169">
        <f t="shared" si="3652"/>
        <v>8215</v>
      </c>
      <c r="AC259" s="170">
        <f t="shared" si="3653"/>
        <v>2910</v>
      </c>
      <c r="AE259" s="143" t="s">
        <v>20</v>
      </c>
      <c r="AF259" s="126">
        <f>B259/B281</f>
        <v>4.9826666427172955E-2</v>
      </c>
      <c r="AG259" s="127">
        <f t="shared" ref="AG259" si="3681">C259/C281</f>
        <v>3.0977015054829316E-5</v>
      </c>
      <c r="AH259" s="128">
        <f t="shared" ref="AH259" si="3682">D259/D281</f>
        <v>4.3229693478165264E-2</v>
      </c>
      <c r="AI259" s="129">
        <f t="shared" ref="AI259" si="3683">E259/E281</f>
        <v>2.8286942747227881E-4</v>
      </c>
      <c r="AJ259" s="126">
        <f t="shared" ref="AJ259" si="3684">F259/F281</f>
        <v>1.9026170691931351E-2</v>
      </c>
      <c r="AK259" s="127">
        <f t="shared" ref="AK259" si="3685">G259/G281</f>
        <v>5.4296185692955066E-4</v>
      </c>
      <c r="AL259" s="128">
        <f t="shared" ref="AL259" si="3686">H259/H281</f>
        <v>5.1224027977782347E-2</v>
      </c>
      <c r="AM259" s="129">
        <f t="shared" ref="AM259" si="3687">I259/I281</f>
        <v>3.0244056385440774E-3</v>
      </c>
      <c r="AN259" s="126">
        <f t="shared" ref="AN259" si="3688">J259/J281</f>
        <v>7.7023926581448708E-3</v>
      </c>
      <c r="AO259" s="127">
        <f t="shared" ref="AO259" si="3689">K259/K281</f>
        <v>4.3766765494846821E-3</v>
      </c>
      <c r="AP259" s="128">
        <f t="shared" ref="AP259" si="3690">L259/L281</f>
        <v>6.4151911726969468E-3</v>
      </c>
      <c r="AQ259" s="126">
        <f t="shared" ref="AQ259" si="3691">M259/M281</f>
        <v>1.100484737324774E-2</v>
      </c>
      <c r="AR259" s="130">
        <f t="shared" ref="AR259" si="3692">N259/N281</f>
        <v>1.9073226063941521E-2</v>
      </c>
      <c r="AS259" s="131">
        <f t="shared" ref="AS259" si="3693">O259/O281</f>
        <v>1.203530355710083E-2</v>
      </c>
      <c r="AT259" s="126">
        <f t="shared" ref="AT259" si="3694">P259/P281</f>
        <v>1.837781674134684E-2</v>
      </c>
      <c r="AU259" s="127">
        <f t="shared" ref="AU259" si="3695">Q259/Q281</f>
        <v>1.3294863091197104E-2</v>
      </c>
      <c r="AV259" s="128">
        <f t="shared" ref="AV259" si="3696">R259/R281</f>
        <v>1.867052953484629E-2</v>
      </c>
      <c r="AW259" s="129">
        <f t="shared" ref="AW259" si="3697">S259/S281</f>
        <v>1.5120340686157233E-2</v>
      </c>
      <c r="AX259" s="126">
        <f t="shared" ref="AX259" si="3698">T259/T281</f>
        <v>1.1084607829381227E-2</v>
      </c>
      <c r="AY259" s="127">
        <f t="shared" ref="AY259" si="3699">U259/U281</f>
        <v>1.5941637395298566E-2</v>
      </c>
      <c r="AZ259" s="128">
        <f t="shared" ref="AZ259" si="3700">V259/V281</f>
        <v>1.1124094414582847E-2</v>
      </c>
      <c r="BA259" s="129">
        <f t="shared" ref="BA259" si="3701">W259/W281</f>
        <v>1.7653940231840901E-2</v>
      </c>
      <c r="BB259" s="126">
        <f t="shared" ref="BB259" si="3702">X259/X281</f>
        <v>1.3738788011376067E-2</v>
      </c>
      <c r="BC259" s="127">
        <f t="shared" ref="BC259" si="3703">Y259/Y281</f>
        <v>2.5586206896551725E-2</v>
      </c>
      <c r="BD259" s="128">
        <f t="shared" ref="BD259" si="3704">Z259/Z281</f>
        <v>2.1004498308487305E-2</v>
      </c>
      <c r="BE259" s="126">
        <f t="shared" ref="BE259" si="3705">AA259/AA281</f>
        <v>1.131580138505409E-2</v>
      </c>
      <c r="BF259" s="132">
        <f t="shared" ref="BF259" si="3706">AB259/AB281</f>
        <v>2.7715643903739165E-2</v>
      </c>
      <c r="BG259" s="133">
        <f t="shared" ref="BG259" si="3707">AC259/AC281</f>
        <v>9.845883168953325E-3</v>
      </c>
    </row>
    <row r="260" spans="1:59">
      <c r="A260" s="134" t="s">
        <v>21</v>
      </c>
      <c r="B260" s="186">
        <v>5023</v>
      </c>
      <c r="C260" s="187">
        <v>492</v>
      </c>
      <c r="D260" s="188">
        <v>1329</v>
      </c>
      <c r="E260" s="189">
        <v>478</v>
      </c>
      <c r="F260" s="186">
        <v>584</v>
      </c>
      <c r="G260" s="190">
        <v>270</v>
      </c>
      <c r="H260" s="188">
        <v>890</v>
      </c>
      <c r="I260" s="189">
        <v>873</v>
      </c>
      <c r="J260" s="186">
        <v>190</v>
      </c>
      <c r="K260" s="190">
        <v>300</v>
      </c>
      <c r="L260" s="188">
        <v>295</v>
      </c>
      <c r="M260" s="186">
        <v>890</v>
      </c>
      <c r="N260" s="191">
        <v>1076</v>
      </c>
      <c r="O260" s="192">
        <v>1512</v>
      </c>
      <c r="P260" s="186">
        <v>1045</v>
      </c>
      <c r="Q260" s="190">
        <v>639</v>
      </c>
      <c r="R260" s="188">
        <v>1052</v>
      </c>
      <c r="S260" s="189">
        <v>844</v>
      </c>
      <c r="T260" s="186">
        <v>198</v>
      </c>
      <c r="U260" s="190">
        <v>585</v>
      </c>
      <c r="V260" s="188">
        <v>828</v>
      </c>
      <c r="W260" s="189">
        <v>1220</v>
      </c>
      <c r="X260" s="186">
        <v>1090</v>
      </c>
      <c r="Y260" s="190">
        <v>903</v>
      </c>
      <c r="Z260" s="188">
        <v>3119</v>
      </c>
      <c r="AA260" s="186">
        <v>1123</v>
      </c>
      <c r="AB260" s="169">
        <f>B260+D260+F260+H260+J260+L260+N260+P260+R260+T260+V260+X260+Z260</f>
        <v>16719</v>
      </c>
      <c r="AC260" s="170">
        <f t="shared" si="3653"/>
        <v>10129</v>
      </c>
      <c r="AE260" s="134" t="s">
        <v>21</v>
      </c>
      <c r="AF260" s="126">
        <f>B260/B281</f>
        <v>9.0223268011423843E-2</v>
      </c>
      <c r="AG260" s="127">
        <f t="shared" ref="AG260" si="3708">C260/C281</f>
        <v>1.5240691406976023E-2</v>
      </c>
      <c r="AH260" s="128">
        <f t="shared" ref="AH260" si="3709">D260/D281</f>
        <v>5.844584194555609E-2</v>
      </c>
      <c r="AI260" s="129">
        <f t="shared" ref="AI260" si="3710">E260/E281</f>
        <v>2.7042317266349852E-2</v>
      </c>
      <c r="AJ260" s="126">
        <f t="shared" ref="AJ260" si="3711">F260/F281</f>
        <v>4.5352178302399626E-2</v>
      </c>
      <c r="AK260" s="127">
        <f t="shared" ref="AK260" si="3712">G260/G281</f>
        <v>3.6649925342744673E-2</v>
      </c>
      <c r="AL260" s="128">
        <f t="shared" ref="AL260" si="3713">H260/H281</f>
        <v>3.661797983953919E-2</v>
      </c>
      <c r="AM260" s="129">
        <f t="shared" ref="AM260" si="3714">I260/I281</f>
        <v>2.2959183673469389E-2</v>
      </c>
      <c r="AN260" s="126">
        <f t="shared" ref="AN260" si="3715">J260/J281</f>
        <v>3.1137332022287776E-2</v>
      </c>
      <c r="AO260" s="127">
        <f t="shared" ref="AO260" si="3716">K260/K281</f>
        <v>4.2354934349851756E-2</v>
      </c>
      <c r="AP260" s="128">
        <f t="shared" ref="AP260" si="3717">L260/L281</f>
        <v>2.5233085279274654E-2</v>
      </c>
      <c r="AQ260" s="126">
        <f t="shared" ref="AQ260" si="3718">M260/M281</f>
        <v>3.8866326040438444E-2</v>
      </c>
      <c r="AR260" s="130">
        <f t="shared" ref="AR260" si="3719">N260/N281</f>
        <v>4.5204386001764484E-2</v>
      </c>
      <c r="AS260" s="131">
        <f t="shared" ref="AS260" si="3720">O260/O281</f>
        <v>4.4931799946509761E-2</v>
      </c>
      <c r="AT260" s="126">
        <f t="shared" ref="AT260" si="3721">P260/P281</f>
        <v>6.7861549451263076E-2</v>
      </c>
      <c r="AU260" s="127">
        <f t="shared" ref="AU260" si="3722">Q260/Q281</f>
        <v>3.6150712830957228E-2</v>
      </c>
      <c r="AV260" s="128">
        <f t="shared" ref="AV260" si="3723">R260/R281</f>
        <v>5.6440796180052578E-2</v>
      </c>
      <c r="AW260" s="129">
        <f t="shared" ref="AW260" si="3724">S260/S281</f>
        <v>4.0384707402268051E-2</v>
      </c>
      <c r="AX260" s="126">
        <f t="shared" ref="AX260" si="3725">T260/T281</f>
        <v>2.7781675319208644E-2</v>
      </c>
      <c r="AY260" s="127">
        <f t="shared" ref="AY260" si="3726">U260/U281</f>
        <v>5.2688462577681706E-2</v>
      </c>
      <c r="AZ260" s="128">
        <f t="shared" ref="AZ260" si="3727">V260/V281</f>
        <v>3.8700630988548729E-2</v>
      </c>
      <c r="BA260" s="129">
        <f t="shared" ref="BA260" si="3728">W260/W281</f>
        <v>4.3248608600092171E-2</v>
      </c>
      <c r="BB260" s="126">
        <f t="shared" ref="BB260" si="3729">X260/X281</f>
        <v>4.7691971122292717E-2</v>
      </c>
      <c r="BC260" s="127">
        <f t="shared" ref="BC260" si="3730">Y260/Y281</f>
        <v>6.2275862068965515E-2</v>
      </c>
      <c r="BD260" s="128">
        <f t="shared" ref="BD260" si="3731">Z260/Z281</f>
        <v>5.797613294174505E-2</v>
      </c>
      <c r="BE260" s="126">
        <f t="shared" ref="BE260" si="3732">AA260/AA281</f>
        <v>2.5415289910831484E-2</v>
      </c>
      <c r="BF260" s="132">
        <f t="shared" ref="BF260" si="3733">AB260/AB281</f>
        <v>5.6406311677007319E-2</v>
      </c>
      <c r="BG260" s="133">
        <f t="shared" ref="BG260" si="3734">AC260/AC281</f>
        <v>3.4271117050971897E-2</v>
      </c>
    </row>
    <row r="261" spans="1:59">
      <c r="A261" s="143" t="s">
        <v>22</v>
      </c>
      <c r="B261" s="193">
        <v>5907</v>
      </c>
      <c r="C261" s="194">
        <v>808</v>
      </c>
      <c r="D261" s="195">
        <v>1591</v>
      </c>
      <c r="E261" s="196">
        <v>1159</v>
      </c>
      <c r="F261" s="193">
        <v>1226</v>
      </c>
      <c r="G261" s="197">
        <v>489</v>
      </c>
      <c r="H261" s="195">
        <v>1233</v>
      </c>
      <c r="I261" s="196">
        <v>1361</v>
      </c>
      <c r="J261" s="193">
        <v>446</v>
      </c>
      <c r="K261" s="197">
        <v>735</v>
      </c>
      <c r="L261" s="195">
        <v>475</v>
      </c>
      <c r="M261" s="193">
        <v>1826</v>
      </c>
      <c r="N261" s="198">
        <v>1618</v>
      </c>
      <c r="O261" s="199">
        <v>2601</v>
      </c>
      <c r="P261" s="193">
        <v>1482</v>
      </c>
      <c r="Q261" s="197">
        <v>1367</v>
      </c>
      <c r="R261" s="195">
        <v>1442</v>
      </c>
      <c r="S261" s="196">
        <v>1528</v>
      </c>
      <c r="T261" s="193">
        <v>345</v>
      </c>
      <c r="U261" s="197">
        <v>1685</v>
      </c>
      <c r="V261" s="195">
        <v>1053</v>
      </c>
      <c r="W261" s="196">
        <v>2623</v>
      </c>
      <c r="X261" s="193">
        <v>1398</v>
      </c>
      <c r="Y261" s="197">
        <v>1453</v>
      </c>
      <c r="Z261" s="195">
        <v>4517</v>
      </c>
      <c r="AA261" s="193">
        <v>2153</v>
      </c>
      <c r="AB261" s="169">
        <f t="shared" ref="AB261:AB277" si="3735">B261+D261+F261+H261+J261+L261+N261+P261+R261+T261+V261+X261+Z261</f>
        <v>22733</v>
      </c>
      <c r="AC261" s="170">
        <f t="shared" si="3653"/>
        <v>19788</v>
      </c>
      <c r="AE261" s="143" t="s">
        <v>22</v>
      </c>
      <c r="AF261" s="126">
        <f>B261/B281</f>
        <v>0.10610170100407738</v>
      </c>
      <c r="AG261" s="127">
        <f t="shared" ref="AG261" si="3736">C261/C281</f>
        <v>2.5029428164302089E-2</v>
      </c>
      <c r="AH261" s="128">
        <f t="shared" ref="AH261" si="3737">D261/D281</f>
        <v>6.9967896565372265E-2</v>
      </c>
      <c r="AI261" s="129">
        <f t="shared" ref="AI261" si="3738">E261/E281</f>
        <v>6.5569133288074219E-2</v>
      </c>
      <c r="AJ261" s="126">
        <f t="shared" ref="AJ261" si="3739">F261/F281</f>
        <v>9.5208511299215662E-2</v>
      </c>
      <c r="AK261" s="127">
        <f t="shared" ref="AK261" si="3740">G261/G281</f>
        <v>6.637708700963757E-2</v>
      </c>
      <c r="AL261" s="128">
        <f t="shared" ref="AL261" si="3741">H261/H281</f>
        <v>5.0730302406912155E-2</v>
      </c>
      <c r="AM261" s="129">
        <f t="shared" ref="AM261" si="3742">I261/I281</f>
        <v>3.5793183252682513E-2</v>
      </c>
      <c r="AN261" s="126">
        <f t="shared" ref="AN261" si="3743">J261/J281</f>
        <v>7.3090789904949202E-2</v>
      </c>
      <c r="AO261" s="127">
        <f t="shared" ref="AO261" si="3744">K261/K281</f>
        <v>0.10376958915713681</v>
      </c>
      <c r="AP261" s="128">
        <f t="shared" ref="AP261" si="3745">L261/L281</f>
        <v>4.0629544093747326E-2</v>
      </c>
      <c r="AQ261" s="126">
        <f t="shared" ref="AQ261" si="3746">M261/M281</f>
        <v>7.9741473426787196E-2</v>
      </c>
      <c r="AR261" s="130">
        <f t="shared" ref="AR261" si="3747">N261/N281</f>
        <v>6.7974625047262954E-2</v>
      </c>
      <c r="AS261" s="131">
        <f t="shared" ref="AS261" si="3748">O261/O281</f>
        <v>7.7293393955603099E-2</v>
      </c>
      <c r="AT261" s="126">
        <f t="shared" ref="AT261" si="3749">P261/P281</f>
        <v>9.6240015585427621E-2</v>
      </c>
      <c r="AU261" s="127">
        <f t="shared" ref="AU261" si="3750">Q261/Q281</f>
        <v>7.7336501470921026E-2</v>
      </c>
      <c r="AV261" s="128">
        <f t="shared" ref="AV261" si="3751">R261/R281</f>
        <v>7.7364665486345838E-2</v>
      </c>
      <c r="AW261" s="129">
        <f t="shared" ref="AW261" si="3752">S261/S281</f>
        <v>7.3113546102684335E-2</v>
      </c>
      <c r="AX261" s="126">
        <f t="shared" ref="AX261" si="3753">T261/T281</f>
        <v>4.8407464571348396E-2</v>
      </c>
      <c r="AY261" s="127">
        <f t="shared" ref="AY261" si="3754">U261/U281</f>
        <v>0.15176078537332252</v>
      </c>
      <c r="AZ261" s="128">
        <f t="shared" ref="AZ261" si="3755">V261/V281</f>
        <v>4.9217106800654359E-2</v>
      </c>
      <c r="BA261" s="129">
        <f t="shared" ref="BA261" si="3756">W261/W281</f>
        <v>9.2984508490198167E-2</v>
      </c>
      <c r="BB261" s="126">
        <f t="shared" ref="BB261" si="3757">X261/X281</f>
        <v>6.1168234521986435E-2</v>
      </c>
      <c r="BC261" s="127">
        <f t="shared" ref="BC261" si="3758">Y261/Y281</f>
        <v>0.10020689655172414</v>
      </c>
      <c r="BD261" s="128">
        <f t="shared" ref="BD261" si="3759">Z261/Z281</f>
        <v>8.3962229079147924E-2</v>
      </c>
      <c r="BE261" s="126">
        <f t="shared" ref="BE261" si="3760">AA261/AA281</f>
        <v>4.8725840764042912E-2</v>
      </c>
      <c r="BF261" s="132">
        <f t="shared" ref="BF261" si="3761">AB261/AB281</f>
        <v>7.6696254761254107E-2</v>
      </c>
      <c r="BG261" s="133">
        <f t="shared" ref="BG261" si="3762">AC261/AC281</f>
        <v>6.6952005548882615E-2</v>
      </c>
    </row>
    <row r="262" spans="1:59">
      <c r="A262" s="134" t="s">
        <v>23</v>
      </c>
      <c r="B262" s="186">
        <v>4902</v>
      </c>
      <c r="C262" s="187">
        <v>1251</v>
      </c>
      <c r="D262" s="188">
        <v>1614</v>
      </c>
      <c r="E262" s="189">
        <v>1192</v>
      </c>
      <c r="F262" s="186">
        <v>637</v>
      </c>
      <c r="G262" s="190">
        <v>618</v>
      </c>
      <c r="H262" s="188">
        <v>915</v>
      </c>
      <c r="I262" s="189">
        <v>1749</v>
      </c>
      <c r="J262" s="186">
        <v>406</v>
      </c>
      <c r="K262" s="190">
        <v>882</v>
      </c>
      <c r="L262" s="188">
        <v>440</v>
      </c>
      <c r="M262" s="186">
        <v>2405</v>
      </c>
      <c r="N262" s="191">
        <v>1428</v>
      </c>
      <c r="O262" s="192">
        <v>2882</v>
      </c>
      <c r="P262" s="186">
        <v>1171</v>
      </c>
      <c r="Q262" s="190">
        <v>1465</v>
      </c>
      <c r="R262" s="188">
        <v>1510</v>
      </c>
      <c r="S262" s="189">
        <v>1367</v>
      </c>
      <c r="T262" s="186">
        <v>299</v>
      </c>
      <c r="U262" s="190">
        <v>1613</v>
      </c>
      <c r="V262" s="188">
        <v>798</v>
      </c>
      <c r="W262" s="189">
        <v>2399</v>
      </c>
      <c r="X262" s="186">
        <v>1105</v>
      </c>
      <c r="Y262" s="190">
        <v>1752</v>
      </c>
      <c r="Z262" s="188">
        <v>3878</v>
      </c>
      <c r="AA262" s="186">
        <v>2134</v>
      </c>
      <c r="AB262" s="169">
        <f t="shared" si="3735"/>
        <v>19103</v>
      </c>
      <c r="AC262" s="170">
        <f t="shared" si="3653"/>
        <v>21709</v>
      </c>
      <c r="AE262" s="134" t="s">
        <v>23</v>
      </c>
      <c r="AF262" s="126">
        <f>B262/B281</f>
        <v>8.8049862590483724E-2</v>
      </c>
      <c r="AG262" s="127">
        <f t="shared" ref="AG262" si="3763">C262/C281</f>
        <v>3.8752245833591478E-2</v>
      </c>
      <c r="AH262" s="128">
        <f t="shared" ref="AH262" si="3764">D262/D281</f>
        <v>7.0979374642684376E-2</v>
      </c>
      <c r="AI262" s="129">
        <f t="shared" ref="AI262" si="3765">E262/E281</f>
        <v>6.7436071509391265E-2</v>
      </c>
      <c r="AJ262" s="126">
        <f t="shared" ref="AJ262" si="3766">F262/F281</f>
        <v>4.9468043799021512E-2</v>
      </c>
      <c r="AK262" s="127">
        <f t="shared" ref="AK262" si="3767">G262/G281</f>
        <v>8.3887606895615585E-2</v>
      </c>
      <c r="AL262" s="128">
        <f t="shared" ref="AL262" si="3768">H262/H281</f>
        <v>3.7646574778852089E-2</v>
      </c>
      <c r="AM262" s="129">
        <f t="shared" ref="AM262" si="3769">I262/I281</f>
        <v>4.5997264885335579E-2</v>
      </c>
      <c r="AN262" s="126">
        <f t="shared" ref="AN262" si="3770">J262/J281</f>
        <v>6.6535562110783347E-2</v>
      </c>
      <c r="AO262" s="127">
        <f t="shared" ref="AO262" si="3771">K262/K281</f>
        <v>0.12452350698856417</v>
      </c>
      <c r="AP262" s="128">
        <f t="shared" ref="AP262" si="3772">L262/L281</f>
        <v>3.763578821315542E-2</v>
      </c>
      <c r="AQ262" s="126">
        <f t="shared" ref="AQ262" si="3773">M262/M281</f>
        <v>0.10502642036770164</v>
      </c>
      <c r="AR262" s="130">
        <f t="shared" ref="AR262" si="3774">N262/N281</f>
        <v>5.9992437927992269E-2</v>
      </c>
      <c r="AS262" s="131">
        <f t="shared" ref="AS262" si="3775">O262/O281</f>
        <v>8.5643814448307626E-2</v>
      </c>
      <c r="AT262" s="126">
        <f t="shared" ref="AT262" si="3776">P262/P281</f>
        <v>7.6043898954477565E-2</v>
      </c>
      <c r="AU262" s="127">
        <f t="shared" ref="AU262" si="3777">Q262/Q281</f>
        <v>8.2880742249377692E-2</v>
      </c>
      <c r="AV262" s="128">
        <f t="shared" ref="AV262" si="3778">R262/R281</f>
        <v>8.1012929878212347E-2</v>
      </c>
      <c r="AW262" s="129">
        <f t="shared" ref="AW262" si="3779">S262/S281</f>
        <v>6.5409828221446004E-2</v>
      </c>
      <c r="AX262" s="126">
        <f t="shared" ref="AX262" si="3780">T262/T281</f>
        <v>4.1953135961835274E-2</v>
      </c>
      <c r="AY262" s="127">
        <f t="shared" ref="AY262" si="3781">U262/U281</f>
        <v>0.14527605151760786</v>
      </c>
      <c r="AZ262" s="128">
        <f t="shared" ref="AZ262" si="3782">V262/V281</f>
        <v>3.7298434213601309E-2</v>
      </c>
      <c r="BA262" s="129">
        <f t="shared" ref="BA262" si="3783">W262/W281</f>
        <v>8.5043780353787804E-2</v>
      </c>
      <c r="BB262" s="126">
        <f t="shared" ref="BB262" si="3784">X262/X281</f>
        <v>4.8348282651498577E-2</v>
      </c>
      <c r="BC262" s="127">
        <f t="shared" ref="BC262" si="3785">Y262/Y281</f>
        <v>0.12082758620689656</v>
      </c>
      <c r="BD262" s="128">
        <f t="shared" ref="BD262" si="3786">Z262/Z281</f>
        <v>7.208446410647236E-2</v>
      </c>
      <c r="BE262" s="126">
        <f t="shared" ref="BE262" si="3787">AA262/AA281</f>
        <v>4.8295840311410855E-2</v>
      </c>
      <c r="BF262" s="132">
        <f t="shared" ref="BF262" si="3788">AB262/AB281</f>
        <v>6.4449415154367529E-2</v>
      </c>
      <c r="BG262" s="133">
        <f t="shared" ref="BG262" si="3789">AC262/AC281</f>
        <v>7.3451641826394409E-2</v>
      </c>
    </row>
    <row r="263" spans="1:59">
      <c r="A263" s="143" t="s">
        <v>24</v>
      </c>
      <c r="B263" s="193">
        <v>3709</v>
      </c>
      <c r="C263" s="194">
        <v>833</v>
      </c>
      <c r="D263" s="195">
        <v>1402</v>
      </c>
      <c r="E263" s="196">
        <v>1033</v>
      </c>
      <c r="F263" s="193">
        <v>834</v>
      </c>
      <c r="G263" s="197">
        <v>579</v>
      </c>
      <c r="H263" s="195">
        <v>933</v>
      </c>
      <c r="I263" s="196">
        <v>1578</v>
      </c>
      <c r="J263" s="193">
        <v>374</v>
      </c>
      <c r="K263" s="197">
        <v>889</v>
      </c>
      <c r="L263" s="195">
        <v>472</v>
      </c>
      <c r="M263" s="193">
        <v>2264</v>
      </c>
      <c r="N263" s="198">
        <v>1386</v>
      </c>
      <c r="O263" s="199">
        <v>2804</v>
      </c>
      <c r="P263" s="193">
        <v>974</v>
      </c>
      <c r="Q263" s="197">
        <v>1328</v>
      </c>
      <c r="R263" s="195">
        <v>1399</v>
      </c>
      <c r="S263" s="196">
        <v>1179</v>
      </c>
      <c r="T263" s="193">
        <v>230</v>
      </c>
      <c r="U263" s="197">
        <v>937</v>
      </c>
      <c r="V263" s="195">
        <v>714</v>
      </c>
      <c r="W263" s="196">
        <v>2588</v>
      </c>
      <c r="X263" s="193">
        <v>1209</v>
      </c>
      <c r="Y263" s="197">
        <v>1262</v>
      </c>
      <c r="Z263" s="195">
        <v>4446</v>
      </c>
      <c r="AA263" s="193">
        <v>1882</v>
      </c>
      <c r="AB263" s="169">
        <f t="shared" si="3735"/>
        <v>18082</v>
      </c>
      <c r="AC263" s="170">
        <f t="shared" si="3653"/>
        <v>19156</v>
      </c>
      <c r="AE263" s="143" t="s">
        <v>24</v>
      </c>
      <c r="AF263" s="126">
        <f>B263/B281</f>
        <v>6.662116286171034E-2</v>
      </c>
      <c r="AG263" s="127">
        <f t="shared" ref="AG263" si="3790">C263/C281</f>
        <v>2.5803853540672821E-2</v>
      </c>
      <c r="AH263" s="128">
        <f t="shared" ref="AH263" si="3791">D263/D281</f>
        <v>6.1656185408329303E-2</v>
      </c>
      <c r="AI263" s="129">
        <f t="shared" ref="AI263" si="3792">E263/E281</f>
        <v>5.8440823715772798E-2</v>
      </c>
      <c r="AJ263" s="126">
        <f t="shared" ref="AJ263" si="3793">F263/F281</f>
        <v>6.4766638192125497E-2</v>
      </c>
      <c r="AK263" s="127">
        <f t="shared" ref="AK263" si="3794">G263/G281</f>
        <v>7.8593728790552458E-2</v>
      </c>
      <c r="AL263" s="128">
        <f t="shared" ref="AL263" si="3795">H263/H281</f>
        <v>3.8387163135157373E-2</v>
      </c>
      <c r="AM263" s="129">
        <f t="shared" ref="AM263" si="3796">I263/I281</f>
        <v>4.150010519671786E-2</v>
      </c>
      <c r="AN263" s="126">
        <f t="shared" ref="AN263" si="3797">J263/J281</f>
        <v>6.129137987545067E-2</v>
      </c>
      <c r="AO263" s="127">
        <f t="shared" ref="AO263" si="3798">K263/K281</f>
        <v>0.1255117887900607</v>
      </c>
      <c r="AP263" s="128">
        <f t="shared" ref="AP263" si="3799">L263/L281</f>
        <v>4.0372936446839452E-2</v>
      </c>
      <c r="AQ263" s="126">
        <f t="shared" ref="AQ263" si="3800">M263/M281</f>
        <v>9.8868946242193986E-2</v>
      </c>
      <c r="AR263" s="130">
        <f t="shared" ref="AR263" si="3801">N263/N281</f>
        <v>5.8227954459521912E-2</v>
      </c>
      <c r="AS263" s="131">
        <f t="shared" ref="AS263" si="3802">O263/O281</f>
        <v>8.3325904133606729E-2</v>
      </c>
      <c r="AT263" s="126">
        <f t="shared" ref="AT263" si="3803">P263/P281</f>
        <v>6.3250860445483476E-2</v>
      </c>
      <c r="AU263" s="127">
        <f t="shared" ref="AU263" si="3804">Q263/Q281</f>
        <v>7.5130119936637249E-2</v>
      </c>
      <c r="AV263" s="128">
        <f t="shared" ref="AV263" si="3805">R263/R281</f>
        <v>7.5057674767959659E-2</v>
      </c>
      <c r="AW263" s="129">
        <f t="shared" ref="AW263" si="3806">S263/S281</f>
        <v>5.6414182496770181E-2</v>
      </c>
      <c r="AX263" s="126">
        <f t="shared" ref="AX263" si="3807">T263/T281</f>
        <v>3.2271643047565593E-2</v>
      </c>
      <c r="AY263" s="127">
        <f t="shared" ref="AY263" si="3808">U263/U281</f>
        <v>8.4391605872286765E-2</v>
      </c>
      <c r="AZ263" s="128">
        <f t="shared" ref="AZ263" si="3809">V263/V281</f>
        <v>3.3372283243748538E-2</v>
      </c>
      <c r="BA263" s="129">
        <f t="shared" ref="BA263" si="3810">W263/W281</f>
        <v>9.1743769718884038E-2</v>
      </c>
      <c r="BB263" s="126">
        <f t="shared" ref="BB263" si="3811">X263/X281</f>
        <v>5.2898709253992565E-2</v>
      </c>
      <c r="BC263" s="127">
        <f t="shared" ref="BC263" si="3812">Y263/Y281</f>
        <v>8.703448275862069E-2</v>
      </c>
      <c r="BD263" s="128">
        <f t="shared" ref="BD263" si="3813">Z263/Z281</f>
        <v>8.2642477415517307E-2</v>
      </c>
      <c r="BE263" s="126">
        <f t="shared" ref="BE263" si="3814">AA263/AA281</f>
        <v>4.2592676413343591E-2</v>
      </c>
      <c r="BF263" s="132">
        <f t="shared" ref="BF263" si="3815">AB263/AB281</f>
        <v>6.1004780653367209E-2</v>
      </c>
      <c r="BG263" s="133">
        <f t="shared" ref="BG263" si="3816">AC263/AC281</f>
        <v>6.4813655664766281E-2</v>
      </c>
    </row>
    <row r="264" spans="1:59">
      <c r="A264" s="134" t="s">
        <v>25</v>
      </c>
      <c r="B264" s="186">
        <v>3352</v>
      </c>
      <c r="C264" s="187">
        <v>1400</v>
      </c>
      <c r="D264" s="188">
        <v>1399</v>
      </c>
      <c r="E264" s="189">
        <v>844</v>
      </c>
      <c r="F264" s="186">
        <v>570</v>
      </c>
      <c r="G264" s="190">
        <v>512</v>
      </c>
      <c r="H264" s="188">
        <v>1983</v>
      </c>
      <c r="I264" s="189">
        <v>1862</v>
      </c>
      <c r="J264" s="186">
        <v>349</v>
      </c>
      <c r="K264" s="190">
        <v>767</v>
      </c>
      <c r="L264" s="188">
        <v>497</v>
      </c>
      <c r="M264" s="186">
        <v>1798</v>
      </c>
      <c r="N264" s="191">
        <v>1170</v>
      </c>
      <c r="O264" s="192">
        <v>2607</v>
      </c>
      <c r="P264" s="186">
        <v>903</v>
      </c>
      <c r="Q264" s="190">
        <v>1097</v>
      </c>
      <c r="R264" s="188">
        <v>1222</v>
      </c>
      <c r="S264" s="189">
        <v>1259</v>
      </c>
      <c r="T264" s="186">
        <v>396</v>
      </c>
      <c r="U264" s="190">
        <v>817</v>
      </c>
      <c r="V264" s="188">
        <v>838</v>
      </c>
      <c r="W264" s="189">
        <v>2191</v>
      </c>
      <c r="X264" s="186">
        <v>1046</v>
      </c>
      <c r="Y264" s="190">
        <v>1013</v>
      </c>
      <c r="Z264" s="188">
        <v>3150</v>
      </c>
      <c r="AA264" s="186">
        <v>1939</v>
      </c>
      <c r="AB264" s="169">
        <f t="shared" si="3735"/>
        <v>16875</v>
      </c>
      <c r="AC264" s="170">
        <f t="shared" si="3653"/>
        <v>18106</v>
      </c>
      <c r="AE264" s="134" t="s">
        <v>25</v>
      </c>
      <c r="AF264" s="126">
        <f>B264/B281</f>
        <v>6.0208718768523344E-2</v>
      </c>
      <c r="AG264" s="127">
        <f t="shared" ref="AG264" si="3817">C264/C281</f>
        <v>4.3367821076761043E-2</v>
      </c>
      <c r="AH264" s="128">
        <f t="shared" ref="AH264" si="3818">D264/D281</f>
        <v>6.1524253485201637E-2</v>
      </c>
      <c r="AI264" s="129">
        <f t="shared" ref="AI264" si="3819">E264/E281</f>
        <v>4.7748359357320663E-2</v>
      </c>
      <c r="AJ264" s="126">
        <f t="shared" ref="AJ264" si="3820">F264/F281</f>
        <v>4.4264968548574979E-2</v>
      </c>
      <c r="AK264" s="127">
        <f t="shared" ref="AK264" si="3821">G264/G281</f>
        <v>6.9499117686982484E-2</v>
      </c>
      <c r="AL264" s="128">
        <f t="shared" ref="AL264" si="3822">H264/H281</f>
        <v>8.1588150586299119E-2</v>
      </c>
      <c r="AM264" s="129">
        <f t="shared" ref="AM264" si="3823">I264/I281</f>
        <v>4.8969072164948453E-2</v>
      </c>
      <c r="AN264" s="126">
        <f t="shared" ref="AN264" si="3824">J264/J281</f>
        <v>5.719436250409702E-2</v>
      </c>
      <c r="AO264" s="127">
        <f t="shared" ref="AO264" si="3825">K264/K281</f>
        <v>0.108287448821121</v>
      </c>
      <c r="AP264" s="128">
        <f t="shared" ref="AP264" si="3826">L264/L281</f>
        <v>4.2511333504405099E-2</v>
      </c>
      <c r="AQ264" s="126">
        <f t="shared" ref="AQ264" si="3827">M264/M281</f>
        <v>7.8518712607537441E-2</v>
      </c>
      <c r="AR264" s="130">
        <f t="shared" ref="AR264" si="3828">N264/N281</f>
        <v>4.9153468050245765E-2</v>
      </c>
      <c r="AS264" s="131">
        <f t="shared" ref="AS264" si="3829">O264/O281</f>
        <v>7.7471694749041628E-2</v>
      </c>
      <c r="AT264" s="126">
        <f t="shared" ref="AT264" si="3830">P264/P281</f>
        <v>5.8640171439703875E-2</v>
      </c>
      <c r="AU264" s="127">
        <f t="shared" ref="AU264" si="3831">Q264/Q281</f>
        <v>6.2061552387417965E-2</v>
      </c>
      <c r="AV264" s="128">
        <f t="shared" ref="AV264" si="3832">R264/R281</f>
        <v>6.5561457159718867E-2</v>
      </c>
      <c r="AW264" s="129">
        <f t="shared" ref="AW264" si="3833">S264/S281</f>
        <v>6.0242116847696064E-2</v>
      </c>
      <c r="AX264" s="126">
        <f t="shared" ref="AX264" si="3834">T264/T281</f>
        <v>5.5563350638417289E-2</v>
      </c>
      <c r="AY264" s="127">
        <f t="shared" ref="AY264" si="3835">U264/U281</f>
        <v>7.3583716112762321E-2</v>
      </c>
      <c r="AZ264" s="128">
        <f t="shared" ref="AZ264" si="3836">V264/V281</f>
        <v>3.9168029913531202E-2</v>
      </c>
      <c r="BA264" s="129">
        <f t="shared" ref="BA264" si="3837">W264/W281</f>
        <v>7.7670247084263885E-2</v>
      </c>
      <c r="BB264" s="126">
        <f t="shared" ref="BB264" si="3838">X264/X281</f>
        <v>4.576679063662218E-2</v>
      </c>
      <c r="BC264" s="127">
        <f t="shared" ref="BC264" si="3839">Y264/Y281</f>
        <v>6.9862068965517235E-2</v>
      </c>
      <c r="BD264" s="128">
        <f t="shared" ref="BD264" si="3840">Z264/Z281</f>
        <v>5.8552362541358413E-2</v>
      </c>
      <c r="BE264" s="126">
        <f t="shared" ref="BE264" si="3841">AA264/AA281</f>
        <v>4.3882677771239761E-2</v>
      </c>
      <c r="BF264" s="132">
        <f t="shared" ref="BF264" si="3842">AB264/AB281</f>
        <v>5.6932622139452028E-2</v>
      </c>
      <c r="BG264" s="133">
        <f t="shared" ref="BG264" si="3843">AC264/AC281</f>
        <v>6.1261017407927457E-2</v>
      </c>
    </row>
    <row r="265" spans="1:59">
      <c r="A265" s="143" t="s">
        <v>26</v>
      </c>
      <c r="B265" s="200">
        <v>3959</v>
      </c>
      <c r="C265" s="194">
        <v>1420</v>
      </c>
      <c r="D265" s="195">
        <v>1692</v>
      </c>
      <c r="E265" s="196">
        <v>942</v>
      </c>
      <c r="F265" s="193">
        <v>965</v>
      </c>
      <c r="G265" s="197">
        <v>450</v>
      </c>
      <c r="H265" s="195">
        <v>925</v>
      </c>
      <c r="I265" s="196">
        <v>1872</v>
      </c>
      <c r="J265" s="193">
        <v>350</v>
      </c>
      <c r="K265" s="197">
        <v>633</v>
      </c>
      <c r="L265" s="195">
        <v>478</v>
      </c>
      <c r="M265" s="193">
        <v>1736</v>
      </c>
      <c r="N265" s="198">
        <v>1443</v>
      </c>
      <c r="O265" s="201">
        <v>2318</v>
      </c>
      <c r="P265" s="193">
        <v>864</v>
      </c>
      <c r="Q265" s="197">
        <v>843</v>
      </c>
      <c r="R265" s="195">
        <v>1277</v>
      </c>
      <c r="S265" s="196">
        <v>1179</v>
      </c>
      <c r="T265" s="193">
        <v>336</v>
      </c>
      <c r="U265" s="197">
        <v>725</v>
      </c>
      <c r="V265" s="195">
        <v>896</v>
      </c>
      <c r="W265" s="202">
        <v>1991</v>
      </c>
      <c r="X265" s="193">
        <v>931</v>
      </c>
      <c r="Y265" s="197">
        <v>861</v>
      </c>
      <c r="Z265" s="195">
        <v>3049</v>
      </c>
      <c r="AA265" s="193">
        <v>2408</v>
      </c>
      <c r="AB265" s="169">
        <f t="shared" si="3735"/>
        <v>17165</v>
      </c>
      <c r="AC265" s="170">
        <f t="shared" si="3653"/>
        <v>17378</v>
      </c>
      <c r="AE265" s="143" t="s">
        <v>26</v>
      </c>
      <c r="AF265" s="126">
        <f>B265/B281</f>
        <v>7.1111669929768473E-2</v>
      </c>
      <c r="AG265" s="127">
        <f t="shared" ref="AG265" si="3844">C265/C281</f>
        <v>4.398736137785763E-2</v>
      </c>
      <c r="AH265" s="128">
        <f t="shared" ref="AH265" si="3845">D265/D281</f>
        <v>7.4409604644003688E-2</v>
      </c>
      <c r="AI265" s="129">
        <f t="shared" ref="AI265" si="3846">E265/E281</f>
        <v>5.3292600135777322E-2</v>
      </c>
      <c r="AJ265" s="126">
        <f t="shared" ref="AJ265" si="3847">F265/F281</f>
        <v>7.4939815174341853E-2</v>
      </c>
      <c r="AK265" s="127">
        <f t="shared" ref="AK265" si="3848">G265/G281</f>
        <v>6.1083208904574457E-2</v>
      </c>
      <c r="AL265" s="128">
        <f t="shared" ref="AL265" si="3849">H265/H281</f>
        <v>3.805801275457725E-2</v>
      </c>
      <c r="AM265" s="129">
        <f t="shared" ref="AM265" si="3850">I265/I281</f>
        <v>4.9232063959604458E-2</v>
      </c>
      <c r="AN265" s="126">
        <f t="shared" ref="AN265" si="3851">J265/J281</f>
        <v>5.7358243198951164E-2</v>
      </c>
      <c r="AO265" s="127">
        <f t="shared" ref="AO265" si="3852">K265/K281</f>
        <v>8.9368911478187207E-2</v>
      </c>
      <c r="AP265" s="128">
        <f t="shared" ref="AP265" si="3853">L265/L281</f>
        <v>4.0886151740655206E-2</v>
      </c>
      <c r="AQ265" s="126">
        <f t="shared" ref="AQ265" si="3854">M265/M281</f>
        <v>7.5811170793484428E-2</v>
      </c>
      <c r="AR265" s="130">
        <f t="shared" ref="AR265" si="3855">N265/N281</f>
        <v>6.0622610595303113E-2</v>
      </c>
      <c r="AS265" s="131">
        <f t="shared" ref="AS265" si="3856">O265/O281</f>
        <v>6.8883539865085733E-2</v>
      </c>
      <c r="AT265" s="126">
        <f t="shared" ref="AT265" si="3857">P265/P281</f>
        <v>5.6107539450613676E-2</v>
      </c>
      <c r="AU265" s="127">
        <f t="shared" ref="AU265" si="3858">Q265/Q281</f>
        <v>4.7691785471826204E-2</v>
      </c>
      <c r="AV265" s="128">
        <f t="shared" ref="AV265" si="3859">R265/R281</f>
        <v>6.8512259241375606E-2</v>
      </c>
      <c r="AW265" s="129">
        <f t="shared" ref="AW265" si="3860">S265/S281</f>
        <v>5.6414182496770181E-2</v>
      </c>
      <c r="AX265" s="126">
        <f t="shared" ref="AX265" si="3861">T265/T281</f>
        <v>4.7144661147747999E-2</v>
      </c>
      <c r="AY265" s="127">
        <f t="shared" ref="AY265" si="3862">U265/U281</f>
        <v>6.5297667297126896E-2</v>
      </c>
      <c r="AZ265" s="128">
        <f t="shared" ref="AZ265" si="3863">V265/V281</f>
        <v>4.1878943678429537E-2</v>
      </c>
      <c r="BA265" s="129">
        <f t="shared" ref="BA265" si="3864">W265/W281</f>
        <v>7.0580311248183203E-2</v>
      </c>
      <c r="BB265" s="126">
        <f t="shared" ref="BB265" si="3865">X265/X281</f>
        <v>4.0735068912710566E-2</v>
      </c>
      <c r="BC265" s="127">
        <f t="shared" ref="BC265" si="3866">Y265/Y281</f>
        <v>5.9379310344827588E-2</v>
      </c>
      <c r="BD265" s="128">
        <f t="shared" ref="BD265" si="3867">Z265/Z281</f>
        <v>5.6674969329714858E-2</v>
      </c>
      <c r="BE265" s="126">
        <f t="shared" ref="BE265" si="3868">AA265/AA281</f>
        <v>5.4496899470420496E-2</v>
      </c>
      <c r="BF265" s="132">
        <f t="shared" ref="BF265" si="3869">AB265/AB281</f>
        <v>5.7911019793996689E-2</v>
      </c>
      <c r="BG265" s="133">
        <f t="shared" ref="BG265" si="3870">AC265/AC281</f>
        <v>5.8797854883185868E-2</v>
      </c>
    </row>
    <row r="266" spans="1:59">
      <c r="A266" s="134" t="s">
        <v>27</v>
      </c>
      <c r="B266" s="203">
        <v>3916</v>
      </c>
      <c r="C266" s="187">
        <v>1394</v>
      </c>
      <c r="D266" s="188">
        <v>1531</v>
      </c>
      <c r="E266" s="189">
        <v>843</v>
      </c>
      <c r="F266" s="186">
        <v>921</v>
      </c>
      <c r="G266" s="190">
        <v>468</v>
      </c>
      <c r="H266" s="188">
        <v>1126</v>
      </c>
      <c r="I266" s="189">
        <v>2027</v>
      </c>
      <c r="J266" s="186">
        <v>311</v>
      </c>
      <c r="K266" s="187">
        <v>514</v>
      </c>
      <c r="L266" s="188">
        <v>454</v>
      </c>
      <c r="M266" s="186">
        <v>1878</v>
      </c>
      <c r="N266" s="191">
        <v>1290</v>
      </c>
      <c r="O266" s="204">
        <v>2206</v>
      </c>
      <c r="P266" s="186">
        <v>785</v>
      </c>
      <c r="Q266" s="187">
        <v>909</v>
      </c>
      <c r="R266" s="188">
        <v>1225</v>
      </c>
      <c r="S266" s="189">
        <v>1045</v>
      </c>
      <c r="T266" s="195">
        <v>400</v>
      </c>
      <c r="U266" s="186">
        <v>612</v>
      </c>
      <c r="V266" s="188">
        <v>1010</v>
      </c>
      <c r="W266" s="205">
        <v>2093</v>
      </c>
      <c r="X266" s="186">
        <v>1024</v>
      </c>
      <c r="Y266" s="190">
        <v>816</v>
      </c>
      <c r="Z266" s="188">
        <v>2872</v>
      </c>
      <c r="AA266" s="186">
        <v>2387</v>
      </c>
      <c r="AB266" s="169">
        <f t="shared" si="3735"/>
        <v>16865</v>
      </c>
      <c r="AC266" s="170">
        <f t="shared" si="3653"/>
        <v>17192</v>
      </c>
      <c r="AE266" s="134" t="s">
        <v>27</v>
      </c>
      <c r="AF266" s="126">
        <f>B266/B281</f>
        <v>7.0339302714062468E-2</v>
      </c>
      <c r="AG266" s="127">
        <f t="shared" ref="AG266" si="3871">C266/C281</f>
        <v>4.3181958986432067E-2</v>
      </c>
      <c r="AH266" s="128">
        <f t="shared" ref="AH266" si="3872">D266/D281</f>
        <v>6.7329258102818951E-2</v>
      </c>
      <c r="AI266" s="129">
        <f t="shared" ref="AI266" si="3873">E266/E281</f>
        <v>4.7691785471826204E-2</v>
      </c>
      <c r="AJ266" s="126">
        <f t="shared" ref="AJ266" si="3874">F266/F281</f>
        <v>7.1522870233750091E-2</v>
      </c>
      <c r="AK266" s="127">
        <f t="shared" ref="AK266" si="3875">G266/G281</f>
        <v>6.3526537260757437E-2</v>
      </c>
      <c r="AL266" s="128">
        <f t="shared" ref="AL266" si="3876">H266/H281</f>
        <v>4.6327916066652951E-2</v>
      </c>
      <c r="AM266" s="129">
        <f t="shared" ref="AM266" si="3877">I266/I281</f>
        <v>5.3308436776772564E-2</v>
      </c>
      <c r="AN266" s="126">
        <f t="shared" ref="AN266" si="3878">J266/J281</f>
        <v>5.0966896099639461E-2</v>
      </c>
      <c r="AO266" s="127">
        <f t="shared" ref="AO266" si="3879">K266/K281</f>
        <v>7.2568120852746013E-2</v>
      </c>
      <c r="AP266" s="128">
        <f t="shared" ref="AP266" si="3880">L266/L281</f>
        <v>3.8833290565392184E-2</v>
      </c>
      <c r="AQ266" s="126">
        <f t="shared" ref="AQ266" si="3881">M266/M281</f>
        <v>8.2012314948251022E-2</v>
      </c>
      <c r="AR266" s="130">
        <f t="shared" ref="AR266" si="3882">N266/N281</f>
        <v>5.4194849388732515E-2</v>
      </c>
      <c r="AS266" s="131">
        <f t="shared" ref="AS266" si="3883">O266/O281</f>
        <v>6.5555258387566498E-2</v>
      </c>
      <c r="AT266" s="126">
        <f t="shared" ref="AT266" si="3884">P266/P281</f>
        <v>5.0977336190661734E-2</v>
      </c>
      <c r="AU266" s="127">
        <f t="shared" ref="AU266" si="3885">Q266/Q281</f>
        <v>5.1425661914460283E-2</v>
      </c>
      <c r="AV266" s="128">
        <f t="shared" ref="AV266" si="3886">R266/R281</f>
        <v>6.572241000053651E-2</v>
      </c>
      <c r="AW266" s="129">
        <f t="shared" ref="AW266" si="3887">S266/S281</f>
        <v>5.0002392458969327E-2</v>
      </c>
      <c r="AX266" s="126">
        <f t="shared" ref="AX266" si="3888">T266/T281</f>
        <v>5.6124596604461903E-2</v>
      </c>
      <c r="AY266" s="127">
        <f t="shared" ref="AY266" si="3889">U266/U281</f>
        <v>5.5120237773574707E-2</v>
      </c>
      <c r="AZ266" s="128">
        <f t="shared" ref="AZ266" si="3890">V266/V281</f>
        <v>4.7207291423229727E-2</v>
      </c>
      <c r="BA266" s="129">
        <f t="shared" ref="BA266" si="3891">W266/W281</f>
        <v>7.419617852458435E-2</v>
      </c>
      <c r="BB266" s="126">
        <f t="shared" ref="BB266" si="3892">X266/X281</f>
        <v>4.4804200393786915E-2</v>
      </c>
      <c r="BC266" s="127">
        <f t="shared" ref="BC266" si="3893">Y266/Y281</f>
        <v>5.6275862068965517E-2</v>
      </c>
      <c r="BD266" s="128">
        <f t="shared" ref="BD266" si="3894">Z266/Z281</f>
        <v>5.3384884196438533E-2</v>
      </c>
      <c r="BE266" s="126">
        <f t="shared" ref="BE266" si="3895">AA266/AA281</f>
        <v>5.4021635812248225E-2</v>
      </c>
      <c r="BF266" s="132">
        <f t="shared" ref="BF266" si="3896">AB266/AB281</f>
        <v>5.6898884289295321E-2</v>
      </c>
      <c r="BG266" s="133">
        <f t="shared" ref="BG266" si="3897">AC266/AC281</f>
        <v>5.8168530391974421E-2</v>
      </c>
    </row>
    <row r="267" spans="1:59">
      <c r="A267" s="143" t="s">
        <v>28</v>
      </c>
      <c r="B267" s="200">
        <v>2857</v>
      </c>
      <c r="C267" s="194">
        <v>1143</v>
      </c>
      <c r="D267" s="195">
        <v>1283</v>
      </c>
      <c r="E267" s="196">
        <v>691</v>
      </c>
      <c r="F267" s="193">
        <v>527</v>
      </c>
      <c r="G267" s="197">
        <v>359</v>
      </c>
      <c r="H267" s="195">
        <v>1591</v>
      </c>
      <c r="I267" s="196">
        <v>1933</v>
      </c>
      <c r="J267" s="193">
        <v>242</v>
      </c>
      <c r="K267" s="194">
        <v>391</v>
      </c>
      <c r="L267" s="195">
        <v>487</v>
      </c>
      <c r="M267" s="193">
        <v>1724</v>
      </c>
      <c r="N267" s="198">
        <v>1169</v>
      </c>
      <c r="O267" s="201">
        <v>2040</v>
      </c>
      <c r="P267" s="193">
        <v>728</v>
      </c>
      <c r="Q267" s="194">
        <v>963</v>
      </c>
      <c r="R267" s="195">
        <v>1181</v>
      </c>
      <c r="S267" s="196">
        <v>1083</v>
      </c>
      <c r="T267" s="193">
        <v>334</v>
      </c>
      <c r="U267" s="197">
        <v>628</v>
      </c>
      <c r="V267" s="195">
        <v>1030</v>
      </c>
      <c r="W267" s="202">
        <v>1737</v>
      </c>
      <c r="X267" s="193">
        <v>1011</v>
      </c>
      <c r="Y267" s="197">
        <v>709</v>
      </c>
      <c r="Z267" s="195">
        <v>2459</v>
      </c>
      <c r="AA267" s="193">
        <v>2050</v>
      </c>
      <c r="AB267" s="169">
        <f t="shared" si="3735"/>
        <v>14899</v>
      </c>
      <c r="AC267" s="170">
        <f t="shared" si="3653"/>
        <v>15451</v>
      </c>
      <c r="AE267" s="143" t="s">
        <v>28</v>
      </c>
      <c r="AF267" s="126">
        <f>B267/B281</f>
        <v>5.1317514773768252E-2</v>
      </c>
      <c r="AG267" s="127">
        <f t="shared" ref="AG267" si="3898">C267/C281</f>
        <v>3.5406728207669907E-2</v>
      </c>
      <c r="AH267" s="128">
        <f t="shared" ref="AH267" si="3899">D267/D281</f>
        <v>5.6422885790931882E-2</v>
      </c>
      <c r="AI267" s="129">
        <f t="shared" ref="AI267" si="3900">E267/E281</f>
        <v>3.9092554876668927E-2</v>
      </c>
      <c r="AJ267" s="126">
        <f t="shared" ref="AJ267" si="3901">F267/F281</f>
        <v>4.0925681447542127E-2</v>
      </c>
      <c r="AK267" s="127">
        <f t="shared" ref="AK267" si="3902">G267/G281</f>
        <v>4.8730826659427177E-2</v>
      </c>
      <c r="AL267" s="128">
        <f t="shared" ref="AL267" si="3903">H267/H281</f>
        <v>6.5459781937872871E-2</v>
      </c>
      <c r="AM267" s="129">
        <f t="shared" ref="AM267" si="3904">I267/I281</f>
        <v>5.0836313907006103E-2</v>
      </c>
      <c r="AN267" s="126">
        <f t="shared" ref="AN267" si="3905">J267/J281</f>
        <v>3.9659128154703377E-2</v>
      </c>
      <c r="AO267" s="127">
        <f t="shared" ref="AO267" si="3906">K267/K281</f>
        <v>5.5202597769306791E-2</v>
      </c>
      <c r="AP267" s="128">
        <f t="shared" ref="AP267" si="3907">L267/L281</f>
        <v>4.1655974681378841E-2</v>
      </c>
      <c r="AQ267" s="126">
        <f t="shared" ref="AQ267" si="3908">M267/M281</f>
        <v>7.5287130442377392E-2</v>
      </c>
      <c r="AR267" s="130">
        <f t="shared" ref="AR267" si="3909">N267/N281</f>
        <v>4.9111456539091713E-2</v>
      </c>
      <c r="AS267" s="131">
        <f t="shared" ref="AS267" si="3910">O267/O281</f>
        <v>6.062226976910047E-2</v>
      </c>
      <c r="AT267" s="126">
        <f t="shared" ref="AT267" si="3911">P267/P281</f>
        <v>4.7275797129683744E-2</v>
      </c>
      <c r="AU267" s="127">
        <f t="shared" ref="AU267" si="3912">Q267/Q281</f>
        <v>5.4480651731160894E-2</v>
      </c>
      <c r="AV267" s="128">
        <f t="shared" ref="AV267" si="3913">R267/R281</f>
        <v>6.3361768335211122E-2</v>
      </c>
      <c r="AW267" s="129">
        <f t="shared" ref="AW267" si="3914">S267/S281</f>
        <v>5.1820661275659125E-2</v>
      </c>
      <c r="AX267" s="126">
        <f t="shared" ref="AX267" si="3915">T267/T281</f>
        <v>4.6864038164725688E-2</v>
      </c>
      <c r="AY267" s="127">
        <f t="shared" ref="AY267" si="3916">U267/U281</f>
        <v>5.6561289741511304E-2</v>
      </c>
      <c r="AZ267" s="128">
        <f t="shared" ref="AZ267" si="3917">V267/V281</f>
        <v>4.8142089273194674E-2</v>
      </c>
      <c r="BA267" s="129">
        <f t="shared" ref="BA267" si="3918">W267/W281</f>
        <v>6.1576092736360735E-2</v>
      </c>
      <c r="BB267" s="126">
        <f t="shared" ref="BB267" si="3919">X267/X281</f>
        <v>4.4235397068475173E-2</v>
      </c>
      <c r="BC267" s="127">
        <f t="shared" ref="BC267" si="3920">Y267/Y281</f>
        <v>4.8896551724137934E-2</v>
      </c>
      <c r="BD267" s="128">
        <f t="shared" ref="BD267" si="3921">Z267/Z281</f>
        <v>4.5708018885460423E-2</v>
      </c>
      <c r="BE267" s="126">
        <f t="shared" ref="BE267" si="3922">AA267/AA281</f>
        <v>4.6394785678721767E-2</v>
      </c>
      <c r="BF267" s="132">
        <f t="shared" ref="BF267" si="3923">AB267/AB281</f>
        <v>5.0266022948485679E-2</v>
      </c>
      <c r="BG267" s="133">
        <f t="shared" ref="BG267" si="3924">AC267/AC281</f>
        <v>5.227791781563499E-2</v>
      </c>
    </row>
    <row r="268" spans="1:59">
      <c r="A268" s="134" t="s">
        <v>29</v>
      </c>
      <c r="B268" s="203">
        <v>2793</v>
      </c>
      <c r="C268" s="187">
        <v>1265</v>
      </c>
      <c r="D268" s="188">
        <v>1401</v>
      </c>
      <c r="E268" s="189">
        <v>971</v>
      </c>
      <c r="F268" s="186">
        <v>779</v>
      </c>
      <c r="G268" s="190">
        <v>413</v>
      </c>
      <c r="H268" s="188">
        <v>1555</v>
      </c>
      <c r="I268" s="189">
        <v>2258</v>
      </c>
      <c r="J268" s="186">
        <v>383</v>
      </c>
      <c r="K268" s="187">
        <v>311</v>
      </c>
      <c r="L268" s="188">
        <v>805</v>
      </c>
      <c r="M268" s="186">
        <v>1190</v>
      </c>
      <c r="N268" s="191">
        <v>1590</v>
      </c>
      <c r="O268" s="204">
        <v>1610</v>
      </c>
      <c r="P268" s="186">
        <v>918</v>
      </c>
      <c r="Q268" s="187">
        <v>872</v>
      </c>
      <c r="R268" s="188">
        <v>1171</v>
      </c>
      <c r="S268" s="189">
        <v>1081</v>
      </c>
      <c r="T268" s="186">
        <v>596</v>
      </c>
      <c r="U268" s="190">
        <v>431</v>
      </c>
      <c r="V268" s="188">
        <v>1610</v>
      </c>
      <c r="W268" s="205">
        <v>1573</v>
      </c>
      <c r="X268" s="186">
        <v>1399</v>
      </c>
      <c r="Y268" s="190">
        <v>776</v>
      </c>
      <c r="Z268" s="188">
        <v>3166</v>
      </c>
      <c r="AA268" s="186">
        <v>2101</v>
      </c>
      <c r="AB268" s="169">
        <f t="shared" si="3735"/>
        <v>18166</v>
      </c>
      <c r="AC268" s="170">
        <f t="shared" si="3653"/>
        <v>14852</v>
      </c>
      <c r="AE268" s="134" t="s">
        <v>29</v>
      </c>
      <c r="AF268" s="126">
        <f>B268/B281</f>
        <v>5.0167944964345373E-2</v>
      </c>
      <c r="AG268" s="127">
        <f t="shared" ref="AG268" si="3925">C268/C281</f>
        <v>3.9185924044359083E-2</v>
      </c>
      <c r="AH268" s="128">
        <f t="shared" ref="AH268" si="3926">D268/D281</f>
        <v>6.1612208100620083E-2</v>
      </c>
      <c r="AI268" s="129">
        <f t="shared" ref="AI268" si="3927">E268/E281</f>
        <v>5.4933242815116544E-2</v>
      </c>
      <c r="AJ268" s="126">
        <f t="shared" ref="AJ268" si="3928">F268/F281</f>
        <v>6.0495457016385805E-2</v>
      </c>
      <c r="AK268" s="127">
        <f t="shared" ref="AK268" si="3929">G268/G281</f>
        <v>5.6060811727976112E-2</v>
      </c>
      <c r="AL268" s="128">
        <f t="shared" ref="AL268" si="3930">H268/H281</f>
        <v>6.3978605225262289E-2</v>
      </c>
      <c r="AM268" s="129">
        <f t="shared" ref="AM268" si="3931">I268/I281</f>
        <v>5.9383547233326318E-2</v>
      </c>
      <c r="AN268" s="126">
        <f t="shared" ref="AN268" si="3932">J268/J281</f>
        <v>6.2766306129137986E-2</v>
      </c>
      <c r="AO268" s="127">
        <f t="shared" ref="AO268" si="3933">K268/K281</f>
        <v>4.3907948609346326E-2</v>
      </c>
      <c r="AP268" s="128">
        <f t="shared" ref="AP268" si="3934">L268/L281</f>
        <v>6.8856385253613886E-2</v>
      </c>
      <c r="AQ268" s="126">
        <f t="shared" ref="AQ268" si="3935">M268/M281</f>
        <v>5.196733481811433E-2</v>
      </c>
      <c r="AR268" s="130">
        <f t="shared" ref="AR268" si="3936">N268/N281</f>
        <v>6.6798302734949383E-2</v>
      </c>
      <c r="AS268" s="131">
        <f t="shared" ref="AS268" si="3937">O268/O281</f>
        <v>4.7844046239339098E-2</v>
      </c>
      <c r="AT268" s="126">
        <f t="shared" ref="AT268" si="3938">P268/P281</f>
        <v>5.9614260666277029E-2</v>
      </c>
      <c r="AU268" s="127">
        <f t="shared" ref="AU268" si="3939">Q268/Q281</f>
        <v>4.9332428151165425E-2</v>
      </c>
      <c r="AV268" s="128">
        <f t="shared" ref="AV268" si="3940">R268/R281</f>
        <v>6.2825258865818981E-2</v>
      </c>
      <c r="AW268" s="129">
        <f t="shared" ref="AW268" si="3941">S268/S281</f>
        <v>5.1724962916885976E-2</v>
      </c>
      <c r="AX268" s="126">
        <f t="shared" ref="AX268" si="3942">T268/T281</f>
        <v>8.3625648940648237E-2</v>
      </c>
      <c r="AY268" s="127">
        <f t="shared" ref="AY268" si="3943">U268/U281</f>
        <v>3.8818337386291993E-2</v>
      </c>
      <c r="AZ268" s="128">
        <f t="shared" ref="AZ268" si="3944">V268/V281</f>
        <v>7.5251226922178074E-2</v>
      </c>
      <c r="BA268" s="129">
        <f t="shared" ref="BA268" si="3945">W268/W281</f>
        <v>5.5762345350774574E-2</v>
      </c>
      <c r="BB268" s="126">
        <f t="shared" ref="BB268" si="3946">X268/X281</f>
        <v>6.1211988623933497E-2</v>
      </c>
      <c r="BC268" s="127">
        <f t="shared" ref="BC268" si="3947">Y268/Y281</f>
        <v>5.3517241379310347E-2</v>
      </c>
      <c r="BD268" s="128">
        <f t="shared" ref="BD268" si="3948">Z268/Z281</f>
        <v>5.8849771366965314E-2</v>
      </c>
      <c r="BE268" s="126">
        <f t="shared" ref="BE268" si="3949">AA268/AA281</f>
        <v>4.7548997419997283E-2</v>
      </c>
      <c r="BF268" s="132">
        <f t="shared" ref="BF268" si="3950">AB268/AB281</f>
        <v>6.1288178594683593E-2</v>
      </c>
      <c r="BG268" s="133">
        <f t="shared" ref="BG268" si="3951">AC268/AC281</f>
        <v>5.0251222276733599E-2</v>
      </c>
    </row>
    <row r="269" spans="1:59">
      <c r="A269" s="143" t="s">
        <v>30</v>
      </c>
      <c r="B269" s="200">
        <v>2593</v>
      </c>
      <c r="C269" s="194">
        <v>2471</v>
      </c>
      <c r="D269" s="195">
        <v>1800</v>
      </c>
      <c r="E269" s="196">
        <v>1139</v>
      </c>
      <c r="F269" s="193">
        <v>1293</v>
      </c>
      <c r="G269" s="197">
        <v>513</v>
      </c>
      <c r="H269" s="195">
        <v>1831</v>
      </c>
      <c r="I269" s="196">
        <v>2663</v>
      </c>
      <c r="J269" s="193">
        <v>536</v>
      </c>
      <c r="K269" s="194">
        <v>303</v>
      </c>
      <c r="L269" s="195">
        <v>1225</v>
      </c>
      <c r="M269" s="193">
        <v>1229</v>
      </c>
      <c r="N269" s="198">
        <v>2060</v>
      </c>
      <c r="O269" s="201">
        <v>2025</v>
      </c>
      <c r="P269" s="193">
        <v>1046</v>
      </c>
      <c r="Q269" s="194">
        <v>1052</v>
      </c>
      <c r="R269" s="195">
        <v>1282</v>
      </c>
      <c r="S269" s="196">
        <v>1452</v>
      </c>
      <c r="T269" s="193">
        <v>883</v>
      </c>
      <c r="U269" s="197">
        <v>482</v>
      </c>
      <c r="V269" s="195">
        <v>1802</v>
      </c>
      <c r="W269" s="202">
        <v>1736</v>
      </c>
      <c r="X269" s="193">
        <v>1932</v>
      </c>
      <c r="Y269" s="197">
        <v>689</v>
      </c>
      <c r="Z269" s="195">
        <v>3638</v>
      </c>
      <c r="AA269" s="193">
        <v>3426</v>
      </c>
      <c r="AB269" s="169">
        <f t="shared" si="3735"/>
        <v>21921</v>
      </c>
      <c r="AC269" s="170">
        <f t="shared" si="3653"/>
        <v>19180</v>
      </c>
      <c r="AE269" s="143" t="s">
        <v>30</v>
      </c>
      <c r="AF269" s="126">
        <f>B269/B281</f>
        <v>4.6575539309898877E-2</v>
      </c>
      <c r="AG269" s="127">
        <f t="shared" ref="AG269" si="3952">C269/C281</f>
        <v>7.6544204200483246E-2</v>
      </c>
      <c r="AH269" s="128">
        <f t="shared" ref="AH269" si="3953">D269/D281</f>
        <v>7.9159153876599678E-2</v>
      </c>
      <c r="AI269" s="129">
        <f t="shared" ref="AI269" si="3954">E269/E281</f>
        <v>6.4437655578185107E-2</v>
      </c>
      <c r="AJ269" s="126">
        <f t="shared" ref="AJ269" si="3955">F269/F281</f>
        <v>0.10041158654966219</v>
      </c>
      <c r="AK269" s="127">
        <f t="shared" ref="AK269" si="3956">G269/G281</f>
        <v>6.9634858151214882E-2</v>
      </c>
      <c r="AL269" s="128">
        <f t="shared" ref="AL269" si="3957">H269/H281</f>
        <v>7.5334293355276694E-2</v>
      </c>
      <c r="AM269" s="129">
        <f t="shared" ref="AM269" si="3958">I269/I281</f>
        <v>7.00347149168946E-2</v>
      </c>
      <c r="AN269" s="126">
        <f t="shared" ref="AN269" si="3959">J269/J281</f>
        <v>8.7840052441822358E-2</v>
      </c>
      <c r="AO269" s="127">
        <f t="shared" ref="AO269" si="3960">K269/K281</f>
        <v>4.2778483693350272E-2</v>
      </c>
      <c r="AP269" s="128">
        <f t="shared" ref="AP269" si="3961">L269/L281</f>
        <v>0.1047814558207168</v>
      </c>
      <c r="AQ269" s="126">
        <f t="shared" ref="AQ269" si="3962">M269/M281</f>
        <v>5.3670465959212189E-2</v>
      </c>
      <c r="AR269" s="130">
        <f t="shared" ref="AR269" si="3963">N269/N281</f>
        <v>8.6543712977355802E-2</v>
      </c>
      <c r="AS269" s="131">
        <f t="shared" ref="AS269" si="3964">O269/O281</f>
        <v>6.0176517785504147E-2</v>
      </c>
      <c r="AT269" s="126">
        <f t="shared" ref="AT269" si="3965">P269/P281</f>
        <v>6.7926488733034612E-2</v>
      </c>
      <c r="AU269" s="127">
        <f t="shared" ref="AU269" si="3966">Q269/Q281</f>
        <v>5.9515727540167457E-2</v>
      </c>
      <c r="AV269" s="128">
        <f t="shared" ref="AV269" si="3967">R269/R281</f>
        <v>6.8780513976071683E-2</v>
      </c>
      <c r="AW269" s="129">
        <f t="shared" ref="AW269" si="3968">S269/S281</f>
        <v>6.9477008469304755E-2</v>
      </c>
      <c r="AX269" s="126">
        <f t="shared" ref="AX269" si="3969">T269/T281</f>
        <v>0.12389504700434965</v>
      </c>
      <c r="AY269" s="127">
        <f t="shared" ref="AY269" si="3970">U269/U281</f>
        <v>4.3411690534089886E-2</v>
      </c>
      <c r="AZ269" s="128">
        <f t="shared" ref="AZ269" si="3971">V269/V281</f>
        <v>8.4225286281841547E-2</v>
      </c>
      <c r="BA269" s="129">
        <f t="shared" ref="BA269" si="3972">W269/W281</f>
        <v>6.1540643057180336E-2</v>
      </c>
      <c r="BB269" s="126">
        <f t="shared" ref="BB269" si="3973">X269/X281</f>
        <v>8.4532924961715161E-2</v>
      </c>
      <c r="BC269" s="127">
        <f t="shared" ref="BC269" si="3974">Y269/Y281</f>
        <v>4.7517241379310342E-2</v>
      </c>
      <c r="BD269" s="128">
        <f t="shared" ref="BD269" si="3975">Z269/Z281</f>
        <v>6.7623331722368868E-2</v>
      </c>
      <c r="BE269" s="126">
        <f t="shared" ref="BE269" si="3976">AA269/AA281</f>
        <v>7.7535871090390618E-2</v>
      </c>
      <c r="BF269" s="132">
        <f t="shared" ref="BF269" si="3977">AB269/AB281</f>
        <v>7.3956741328529058E-2</v>
      </c>
      <c r="BG269" s="133">
        <f t="shared" ref="BG269" si="3978">AC269/AC281</f>
        <v>6.4894858824922602E-2</v>
      </c>
    </row>
    <row r="270" spans="1:59">
      <c r="A270" s="134" t="s">
        <v>31</v>
      </c>
      <c r="B270" s="203">
        <v>2765</v>
      </c>
      <c r="C270" s="187">
        <v>3476</v>
      </c>
      <c r="D270" s="188">
        <v>1811</v>
      </c>
      <c r="E270" s="189">
        <v>1186</v>
      </c>
      <c r="F270" s="186">
        <v>1305</v>
      </c>
      <c r="G270" s="190">
        <v>485</v>
      </c>
      <c r="H270" s="188">
        <v>1949</v>
      </c>
      <c r="I270" s="189">
        <v>3545</v>
      </c>
      <c r="J270" s="186">
        <v>633</v>
      </c>
      <c r="K270" s="187">
        <v>242</v>
      </c>
      <c r="L270" s="188">
        <v>1368</v>
      </c>
      <c r="M270" s="186">
        <v>1191</v>
      </c>
      <c r="N270" s="191">
        <v>1786</v>
      </c>
      <c r="O270" s="204">
        <v>1913</v>
      </c>
      <c r="P270" s="186">
        <v>1176</v>
      </c>
      <c r="Q270" s="187">
        <v>1170</v>
      </c>
      <c r="R270" s="188">
        <v>1059</v>
      </c>
      <c r="S270" s="189">
        <v>1268</v>
      </c>
      <c r="T270" s="186">
        <v>789</v>
      </c>
      <c r="U270" s="190">
        <v>464</v>
      </c>
      <c r="V270" s="188">
        <v>1788</v>
      </c>
      <c r="W270" s="205">
        <v>1482</v>
      </c>
      <c r="X270" s="186">
        <v>2320</v>
      </c>
      <c r="Y270" s="190">
        <v>580</v>
      </c>
      <c r="Z270" s="188">
        <v>4300</v>
      </c>
      <c r="AA270" s="186">
        <v>4151</v>
      </c>
      <c r="AB270" s="169">
        <f t="shared" si="3735"/>
        <v>23049</v>
      </c>
      <c r="AC270" s="170">
        <f t="shared" si="3653"/>
        <v>21153</v>
      </c>
      <c r="AE270" s="134" t="s">
        <v>31</v>
      </c>
      <c r="AF270" s="126">
        <f>B270/B281</f>
        <v>4.9665008172722867E-2</v>
      </c>
      <c r="AG270" s="127">
        <f t="shared" ref="AG270" si="3979">C270/C281</f>
        <v>0.10767610433058671</v>
      </c>
      <c r="AH270" s="128">
        <f t="shared" ref="AH270" si="3980">D270/D281</f>
        <v>7.9642904261401123E-2</v>
      </c>
      <c r="AI270" s="129">
        <f t="shared" ref="AI270" si="3981">E270/E281</f>
        <v>6.7096628196424535E-2</v>
      </c>
      <c r="AJ270" s="126">
        <f t="shared" ref="AJ270" si="3982">F270/F281</f>
        <v>0.10134348062436903</v>
      </c>
      <c r="AK270" s="127">
        <f t="shared" ref="AK270" si="3983">G270/G281</f>
        <v>6.583412515270802E-2</v>
      </c>
      <c r="AL270" s="128">
        <f t="shared" ref="AL270" si="3984">H270/H281</f>
        <v>8.0189261468833567E-2</v>
      </c>
      <c r="AM270" s="129">
        <f t="shared" ref="AM270" si="3985">I270/I281</f>
        <v>9.3230591205554381E-2</v>
      </c>
      <c r="AN270" s="126">
        <f t="shared" ref="AN270" si="3986">J270/J281</f>
        <v>0.10373647984267453</v>
      </c>
      <c r="AO270" s="127">
        <f t="shared" ref="AO270" si="3987">K270/K281</f>
        <v>3.4166313708880416E-2</v>
      </c>
      <c r="AP270" s="128">
        <f t="shared" ref="AP270" si="3988">L270/L281</f>
        <v>0.1170130869899923</v>
      </c>
      <c r="AQ270" s="126">
        <f t="shared" ref="AQ270" si="3989">M270/M281</f>
        <v>5.2011004847373248E-2</v>
      </c>
      <c r="AR270" s="130">
        <f t="shared" ref="AR270" si="3990">N270/N281</f>
        <v>7.5032558921144396E-2</v>
      </c>
      <c r="AS270" s="131">
        <f t="shared" ref="AS270" si="3991">O270/O281</f>
        <v>5.6848236307984905E-2</v>
      </c>
      <c r="AT270" s="126">
        <f t="shared" ref="AT270" si="3992">P270/P281</f>
        <v>7.6368595363335276E-2</v>
      </c>
      <c r="AU270" s="127">
        <f t="shared" ref="AU270" si="3993">Q270/Q281</f>
        <v>6.6191446028513234E-2</v>
      </c>
      <c r="AV270" s="128">
        <f t="shared" ref="AV270" si="3994">R270/R281</f>
        <v>5.6816352808627076E-2</v>
      </c>
      <c r="AW270" s="129">
        <f t="shared" ref="AW270" si="3995">S270/S281</f>
        <v>6.0672759462175221E-2</v>
      </c>
      <c r="AX270" s="126">
        <f t="shared" ref="AX270" si="3996">T270/T281</f>
        <v>0.11070576680230111</v>
      </c>
      <c r="AY270" s="127">
        <f t="shared" ref="AY270" si="3997">U270/U281</f>
        <v>4.1790507070161215E-2</v>
      </c>
      <c r="AZ270" s="128">
        <f t="shared" ref="AZ270" si="3998">V270/V281</f>
        <v>8.3570927786866089E-2</v>
      </c>
      <c r="BA270" s="129">
        <f t="shared" ref="BA270" si="3999">W270/W281</f>
        <v>5.2536424545357861E-2</v>
      </c>
      <c r="BB270" s="126">
        <f t="shared" ref="BB270" si="4000">X270/X281</f>
        <v>0.10150951651717348</v>
      </c>
      <c r="BC270" s="127">
        <f t="shared" ref="BC270" si="4001">Y270/Y281</f>
        <v>0.04</v>
      </c>
      <c r="BD270" s="128">
        <f t="shared" ref="BD270" si="4002">Z270/Z281</f>
        <v>7.9928621881854345E-2</v>
      </c>
      <c r="BE270" s="126">
        <f t="shared" ref="BE270" si="4003">AA270/AA281</f>
        <v>9.394378309871905E-2</v>
      </c>
      <c r="BF270" s="132">
        <f t="shared" ref="BF270" si="4004">AB270/AB281</f>
        <v>7.7762370826206212E-2</v>
      </c>
      <c r="BG270" s="133">
        <f t="shared" ref="BG270" si="4005">AC270/AC281</f>
        <v>7.1570435282773084E-2</v>
      </c>
    </row>
    <row r="271" spans="1:59">
      <c r="A271" s="143" t="s">
        <v>32</v>
      </c>
      <c r="B271" s="200">
        <v>3042</v>
      </c>
      <c r="C271" s="194">
        <v>2825</v>
      </c>
      <c r="D271" s="195">
        <v>1532</v>
      </c>
      <c r="E271" s="196">
        <v>1277</v>
      </c>
      <c r="F271" s="193">
        <v>1141</v>
      </c>
      <c r="G271" s="197">
        <v>421</v>
      </c>
      <c r="H271" s="195">
        <v>2026</v>
      </c>
      <c r="I271" s="196">
        <v>3291</v>
      </c>
      <c r="J271" s="193">
        <v>605</v>
      </c>
      <c r="K271" s="194">
        <v>286</v>
      </c>
      <c r="L271" s="195">
        <v>1290</v>
      </c>
      <c r="M271" s="193">
        <v>1057</v>
      </c>
      <c r="N271" s="198">
        <v>1957</v>
      </c>
      <c r="O271" s="201">
        <v>1710</v>
      </c>
      <c r="P271" s="193">
        <v>875</v>
      </c>
      <c r="Q271" s="194">
        <v>1059</v>
      </c>
      <c r="R271" s="195">
        <v>1007</v>
      </c>
      <c r="S271" s="196">
        <v>1628</v>
      </c>
      <c r="T271" s="193">
        <v>264</v>
      </c>
      <c r="U271" s="197">
        <v>439</v>
      </c>
      <c r="V271" s="195">
        <v>1216</v>
      </c>
      <c r="W271" s="202">
        <v>1332</v>
      </c>
      <c r="X271" s="193">
        <v>1719</v>
      </c>
      <c r="Y271" s="197">
        <v>624</v>
      </c>
      <c r="Z271" s="195">
        <v>2596</v>
      </c>
      <c r="AA271" s="193">
        <v>3689</v>
      </c>
      <c r="AB271" s="169">
        <f t="shared" si="3735"/>
        <v>19270</v>
      </c>
      <c r="AC271" s="170">
        <f t="shared" si="3653"/>
        <v>19638</v>
      </c>
      <c r="AE271" s="143" t="s">
        <v>32</v>
      </c>
      <c r="AF271" s="126">
        <f>B271/B281</f>
        <v>5.4640490004131265E-2</v>
      </c>
      <c r="AG271" s="127">
        <f t="shared" ref="AG271" si="4006">C271/C281</f>
        <v>8.7510067529892821E-2</v>
      </c>
      <c r="AH271" s="128">
        <f t="shared" ref="AH271" si="4007">D271/D281</f>
        <v>6.7373235410528171E-2</v>
      </c>
      <c r="AI271" s="129">
        <f t="shared" ref="AI271" si="4008">E271/E281</f>
        <v>7.224485177642001E-2</v>
      </c>
      <c r="AJ271" s="126">
        <f t="shared" ref="AJ271" si="4009">F271/F281</f>
        <v>8.8607594936708861E-2</v>
      </c>
      <c r="AK271" s="127">
        <f t="shared" ref="AK271" si="4010">G271/G281</f>
        <v>5.7146735441835211E-2</v>
      </c>
      <c r="AL271" s="128">
        <f t="shared" ref="AL271" si="4011">H271/H281</f>
        <v>8.3357333881917295E-2</v>
      </c>
      <c r="AM271" s="129">
        <f t="shared" ref="AM271" si="4012">I271/I281</f>
        <v>8.6550599621291815E-2</v>
      </c>
      <c r="AN271" s="126">
        <f t="shared" ref="AN271" si="4013">J271/J281</f>
        <v>9.9147820386758442E-2</v>
      </c>
      <c r="AO271" s="127">
        <f t="shared" ref="AO271" si="4014">K271/K281</f>
        <v>4.0378370746858676E-2</v>
      </c>
      <c r="AP271" s="128">
        <f t="shared" ref="AP271" si="4015">L271/L281</f>
        <v>0.11034128817038748</v>
      </c>
      <c r="AQ271" s="126">
        <f t="shared" ref="AQ271" si="4016">M271/M281</f>
        <v>4.615922092667802E-2</v>
      </c>
      <c r="AR271" s="130">
        <f t="shared" ref="AR271" si="4017">N271/N281</f>
        <v>8.2216527328488012E-2</v>
      </c>
      <c r="AS271" s="131">
        <f t="shared" ref="AS271" si="4018">O271/O281</f>
        <v>5.0815726129981281E-2</v>
      </c>
      <c r="AT271" s="126">
        <f t="shared" ref="AT271" si="4019">P271/P281</f>
        <v>5.6821871550100655E-2</v>
      </c>
      <c r="AU271" s="127">
        <f t="shared" ref="AU271" si="4020">Q271/Q281</f>
        <v>5.9911744738628647E-2</v>
      </c>
      <c r="AV271" s="128">
        <f t="shared" ref="AV271" si="4021">R271/R281</f>
        <v>5.4026503567787973E-2</v>
      </c>
      <c r="AW271" s="129">
        <f t="shared" ref="AW271" si="4022">S271/S281</f>
        <v>7.7898464041341695E-2</v>
      </c>
      <c r="AX271" s="126">
        <f t="shared" ref="AX271" si="4023">T271/T281</f>
        <v>3.7042233758944859E-2</v>
      </c>
      <c r="AY271" s="127">
        <f t="shared" ref="AY271" si="4024">U271/U281</f>
        <v>3.9538863370260288E-2</v>
      </c>
      <c r="AZ271" s="128">
        <f t="shared" ref="AZ271" si="4025">V271/V281</f>
        <v>5.6835709277868664E-2</v>
      </c>
      <c r="BA271" s="129">
        <f t="shared" ref="BA271" si="4026">W271/W281</f>
        <v>4.7218972668297353E-2</v>
      </c>
      <c r="BB271" s="126">
        <f t="shared" ref="BB271" si="4027">X271/X281</f>
        <v>7.5213301246991909E-2</v>
      </c>
      <c r="BC271" s="127">
        <f t="shared" ref="BC271" si="4028">Y271/Y281</f>
        <v>4.3034482758620693E-2</v>
      </c>
      <c r="BD271" s="128">
        <f t="shared" ref="BD271" si="4029">Z271/Z281</f>
        <v>4.825458195471951E-2</v>
      </c>
      <c r="BE271" s="126">
        <f t="shared" ref="BE271" si="4030">AA271/AA281</f>
        <v>8.3487982618929077E-2</v>
      </c>
      <c r="BF271" s="132">
        <f t="shared" ref="BF271" si="4031">AB271/AB281</f>
        <v>6.5012837251984631E-2</v>
      </c>
      <c r="BG271" s="133">
        <f t="shared" ref="BG271" si="4032">AC271/AC281</f>
        <v>6.6444485797905642E-2</v>
      </c>
    </row>
    <row r="272" spans="1:59">
      <c r="A272" s="134" t="s">
        <v>33</v>
      </c>
      <c r="B272" s="203">
        <v>2601</v>
      </c>
      <c r="C272" s="187">
        <v>3162</v>
      </c>
      <c r="D272" s="188">
        <v>1226</v>
      </c>
      <c r="E272" s="189">
        <v>1081</v>
      </c>
      <c r="F272" s="186">
        <v>871</v>
      </c>
      <c r="G272" s="190">
        <v>281</v>
      </c>
      <c r="H272" s="188">
        <v>1812</v>
      </c>
      <c r="I272" s="189">
        <v>2770</v>
      </c>
      <c r="J272" s="186">
        <v>499</v>
      </c>
      <c r="K272" s="187">
        <v>203</v>
      </c>
      <c r="L272" s="188">
        <v>1199</v>
      </c>
      <c r="M272" s="186">
        <v>1052</v>
      </c>
      <c r="N272" s="191">
        <v>1790</v>
      </c>
      <c r="O272" s="204">
        <v>1858</v>
      </c>
      <c r="P272" s="186">
        <v>994</v>
      </c>
      <c r="Q272" s="187">
        <v>1150</v>
      </c>
      <c r="R272" s="188">
        <v>1271</v>
      </c>
      <c r="S272" s="189">
        <v>1521</v>
      </c>
      <c r="T272" s="186">
        <v>692</v>
      </c>
      <c r="U272" s="190">
        <v>321</v>
      </c>
      <c r="V272" s="188">
        <v>2257</v>
      </c>
      <c r="W272" s="205">
        <v>1253</v>
      </c>
      <c r="X272" s="186">
        <v>2637</v>
      </c>
      <c r="Y272" s="190">
        <v>556</v>
      </c>
      <c r="Z272" s="188">
        <v>3953</v>
      </c>
      <c r="AA272" s="186">
        <v>4326</v>
      </c>
      <c r="AB272" s="169">
        <f t="shared" si="3735"/>
        <v>21802</v>
      </c>
      <c r="AC272" s="170">
        <f t="shared" si="3653"/>
        <v>19534</v>
      </c>
      <c r="AE272" s="134" t="s">
        <v>33</v>
      </c>
      <c r="AF272" s="126">
        <f>B272/B281</f>
        <v>4.6719235536076736E-2</v>
      </c>
      <c r="AG272" s="127">
        <f t="shared" ref="AG272" si="4033">C272/C281</f>
        <v>9.7949321603370304E-2</v>
      </c>
      <c r="AH272" s="128">
        <f t="shared" ref="AH272" si="4034">D272/D281</f>
        <v>5.391617925150622E-2</v>
      </c>
      <c r="AI272" s="129">
        <f t="shared" ref="AI272" si="4035">E272/E281</f>
        <v>6.1156370219506678E-2</v>
      </c>
      <c r="AJ272" s="126">
        <f t="shared" ref="AJ272" si="4036">F272/F281</f>
        <v>6.7639978255804922E-2</v>
      </c>
      <c r="AK272" s="127">
        <f t="shared" ref="AK272" si="4037">G272/G281</f>
        <v>3.8143070449300938E-2</v>
      </c>
      <c r="AL272" s="128">
        <f t="shared" ref="AL272" si="4038">H272/H281</f>
        <v>7.4552561201398887E-2</v>
      </c>
      <c r="AM272" s="129">
        <f t="shared" ref="AM272" si="4039">I272/I281</f>
        <v>7.2848727119713866E-2</v>
      </c>
      <c r="AN272" s="126">
        <f t="shared" ref="AN272" si="4040">J272/J281</f>
        <v>8.1776466732218944E-2</v>
      </c>
      <c r="AO272" s="127">
        <f t="shared" ref="AO272" si="4041">K272/K281</f>
        <v>2.866017224339969E-2</v>
      </c>
      <c r="AP272" s="128">
        <f t="shared" ref="AP272" si="4042">L272/L281</f>
        <v>0.10255752288084852</v>
      </c>
      <c r="AQ272" s="126">
        <f t="shared" ref="AQ272" si="4043">M272/M281</f>
        <v>4.5940870780383426E-2</v>
      </c>
      <c r="AR272" s="130">
        <f t="shared" ref="AR272" si="4044">N272/N281</f>
        <v>7.5200604965760615E-2</v>
      </c>
      <c r="AS272" s="131">
        <f t="shared" ref="AS272" si="4045">O272/O281</f>
        <v>5.5213812368131707E-2</v>
      </c>
      <c r="AT272" s="126">
        <f t="shared" ref="AT272" si="4046">P272/P281</f>
        <v>6.4549646080914347E-2</v>
      </c>
      <c r="AU272" s="127">
        <f t="shared" ref="AU272" si="4047">Q272/Q281</f>
        <v>6.5059968318624123E-2</v>
      </c>
      <c r="AV272" s="128">
        <f t="shared" ref="AV272" si="4048">R272/R281</f>
        <v>6.8190353559740333E-2</v>
      </c>
      <c r="AW272" s="129">
        <f t="shared" ref="AW272" si="4049">S272/S281</f>
        <v>7.2778601846978319E-2</v>
      </c>
      <c r="AX272" s="126">
        <f t="shared" ref="AX272" si="4050">T272/T281</f>
        <v>9.709555212571909E-2</v>
      </c>
      <c r="AY272" s="127">
        <f t="shared" ref="AY272" si="4051">U272/U281</f>
        <v>2.8911105106727911E-2</v>
      </c>
      <c r="AZ272" s="128">
        <f t="shared" ref="AZ272" si="4052">V272/V281</f>
        <v>0.10549193736854405</v>
      </c>
      <c r="BA272" s="129">
        <f t="shared" ref="BA272" si="4053">W272/W281</f>
        <v>4.4418448013045481E-2</v>
      </c>
      <c r="BB272" s="126">
        <f t="shared" ref="BB272" si="4054">X272/X281</f>
        <v>0.11537956683439073</v>
      </c>
      <c r="BC272" s="127">
        <f t="shared" ref="BC272" si="4055">Y272/Y281</f>
        <v>3.8344827586206894E-2</v>
      </c>
      <c r="BD272" s="128">
        <f t="shared" ref="BD272" si="4056">Z272/Z281</f>
        <v>7.3478567976504705E-2</v>
      </c>
      <c r="BE272" s="126">
        <f t="shared" ref="BE272" si="4057">AA272/AA281</f>
        <v>9.7904313583487987E-2</v>
      </c>
      <c r="BF272" s="132">
        <f t="shared" ref="BF272" si="4058">AB272/AB281</f>
        <v>7.3555260911664186E-2</v>
      </c>
      <c r="BG272" s="133">
        <f t="shared" ref="BG272" si="4059">AC272/AC281</f>
        <v>6.6092605437228266E-2</v>
      </c>
    </row>
    <row r="273" spans="1:59">
      <c r="A273" s="143" t="s">
        <v>34</v>
      </c>
      <c r="B273" s="200">
        <v>2671</v>
      </c>
      <c r="C273" s="194">
        <v>4178</v>
      </c>
      <c r="D273" s="195">
        <v>1133</v>
      </c>
      <c r="E273" s="196">
        <v>1861</v>
      </c>
      <c r="F273" s="193">
        <v>573</v>
      </c>
      <c r="G273" s="197">
        <v>518</v>
      </c>
      <c r="H273" s="195">
        <v>2098</v>
      </c>
      <c r="I273" s="196">
        <v>3930</v>
      </c>
      <c r="J273" s="193">
        <v>356</v>
      </c>
      <c r="K273" s="194">
        <v>200</v>
      </c>
      <c r="L273" s="195">
        <v>1046</v>
      </c>
      <c r="M273" s="193">
        <v>913</v>
      </c>
      <c r="N273" s="198">
        <v>1586</v>
      </c>
      <c r="O273" s="201">
        <v>1631</v>
      </c>
      <c r="P273" s="193">
        <v>978</v>
      </c>
      <c r="Q273" s="194">
        <v>1015</v>
      </c>
      <c r="R273" s="195">
        <v>1010</v>
      </c>
      <c r="S273" s="196">
        <v>1266</v>
      </c>
      <c r="T273" s="193">
        <v>602</v>
      </c>
      <c r="U273" s="197">
        <v>343</v>
      </c>
      <c r="V273" s="195">
        <v>1057</v>
      </c>
      <c r="W273" s="202">
        <v>1126</v>
      </c>
      <c r="X273" s="193">
        <v>1853</v>
      </c>
      <c r="Y273" s="197">
        <v>555</v>
      </c>
      <c r="Z273" s="195">
        <v>3266</v>
      </c>
      <c r="AA273" s="193">
        <v>3878</v>
      </c>
      <c r="AB273" s="169">
        <f t="shared" si="3735"/>
        <v>18229</v>
      </c>
      <c r="AC273" s="170">
        <f t="shared" si="3653"/>
        <v>21414</v>
      </c>
      <c r="AE273" s="143" t="s">
        <v>34</v>
      </c>
      <c r="AF273" s="126">
        <f>B273/B281</f>
        <v>4.7976577515133012E-2</v>
      </c>
      <c r="AG273" s="127">
        <f t="shared" ref="AG273" si="4060">C273/C281</f>
        <v>0.12942196889907689</v>
      </c>
      <c r="AH273" s="128">
        <f t="shared" ref="AH273" si="4061">D273/D281</f>
        <v>4.9826289634548576E-2</v>
      </c>
      <c r="AI273" s="129">
        <f t="shared" ref="AI273" si="4062">E273/E281</f>
        <v>0.10528400090518217</v>
      </c>
      <c r="AJ273" s="126">
        <f t="shared" ref="AJ273" si="4063">F273/F281</f>
        <v>4.4497942067251689E-2</v>
      </c>
      <c r="AK273" s="127">
        <f t="shared" ref="AK273" si="4064">G273/G281</f>
        <v>7.0313560472376815E-2</v>
      </c>
      <c r="AL273" s="128">
        <f t="shared" ref="AL273" si="4065">H273/H281</f>
        <v>8.6319687307138446E-2</v>
      </c>
      <c r="AM273" s="129">
        <f t="shared" ref="AM273" si="4066">I273/I281</f>
        <v>0.10335577529981065</v>
      </c>
      <c r="AN273" s="126">
        <f t="shared" ref="AN273" si="4067">J273/J281</f>
        <v>5.8341527368076039E-2</v>
      </c>
      <c r="AO273" s="127">
        <f t="shared" ref="AO273" si="4068">K273/K281</f>
        <v>2.823662289990117E-2</v>
      </c>
      <c r="AP273" s="128">
        <f t="shared" ref="AP273" si="4069">L273/L281</f>
        <v>8.9470532888546742E-2</v>
      </c>
      <c r="AQ273" s="126">
        <f t="shared" ref="AQ273" si="4070">M273/M281</f>
        <v>3.9870736713393598E-2</v>
      </c>
      <c r="AR273" s="130">
        <f t="shared" ref="AR273" si="4071">N273/N281</f>
        <v>6.6630256690333151E-2</v>
      </c>
      <c r="AS273" s="131">
        <f t="shared" ref="AS273" si="4072">O273/O281</f>
        <v>4.8468099016373958E-2</v>
      </c>
      <c r="AT273" s="126">
        <f t="shared" ref="AT273" si="4073">P273/P281</f>
        <v>6.351061757256965E-2</v>
      </c>
      <c r="AU273" s="127">
        <f t="shared" ref="AU273" si="4074">Q273/Q281</f>
        <v>5.7422493776872599E-2</v>
      </c>
      <c r="AV273" s="128">
        <f t="shared" ref="AV273" si="4075">R273/R281</f>
        <v>5.418745640860561E-2</v>
      </c>
      <c r="AW273" s="129">
        <f t="shared" ref="AW273" si="4076">S273/S281</f>
        <v>6.057706110340208E-2</v>
      </c>
      <c r="AX273" s="126">
        <f t="shared" ref="AX273" si="4077">T273/T281</f>
        <v>8.4467517889715168E-2</v>
      </c>
      <c r="AY273" s="127">
        <f t="shared" ref="AY273" si="4078">U273/U281</f>
        <v>3.0892551562640726E-2</v>
      </c>
      <c r="AZ273" s="128">
        <f t="shared" ref="AZ273" si="4079">V273/V281</f>
        <v>4.940406637064735E-2</v>
      </c>
      <c r="BA273" s="129">
        <f t="shared" ref="BA273" si="4080">W273/W281</f>
        <v>3.9916338757134247E-2</v>
      </c>
      <c r="BB273" s="126">
        <f t="shared" ref="BB273" si="4081">X273/X281</f>
        <v>8.107635090789761E-2</v>
      </c>
      <c r="BC273" s="127">
        <f t="shared" ref="BC273" si="4082">Y273/Y281</f>
        <v>3.8275862068965515E-2</v>
      </c>
      <c r="BD273" s="128">
        <f t="shared" ref="BD273" si="4083">Z273/Z281</f>
        <v>6.0708576527008437E-2</v>
      </c>
      <c r="BE273" s="126">
        <f t="shared" ref="BE273" si="4084">AA273/AA281</f>
        <v>8.7765355542479523E-2</v>
      </c>
      <c r="BF273" s="132">
        <f t="shared" ref="BF273" si="4085">AB273/AB281</f>
        <v>6.1500727050670875E-2</v>
      </c>
      <c r="BG273" s="133">
        <f t="shared" ref="BG273" si="4086">AC273/AC281</f>
        <v>7.2453519649473025E-2</v>
      </c>
    </row>
    <row r="274" spans="1:59">
      <c r="A274" s="134" t="s">
        <v>35</v>
      </c>
      <c r="B274" s="203">
        <v>2092</v>
      </c>
      <c r="C274" s="187">
        <v>1882</v>
      </c>
      <c r="D274" s="188">
        <v>710</v>
      </c>
      <c r="E274" s="189">
        <v>795</v>
      </c>
      <c r="F274" s="186">
        <v>300</v>
      </c>
      <c r="G274" s="190">
        <v>256</v>
      </c>
      <c r="H274" s="188">
        <v>1430</v>
      </c>
      <c r="I274" s="189">
        <v>1473</v>
      </c>
      <c r="J274" s="186">
        <v>211</v>
      </c>
      <c r="K274" s="187">
        <v>104</v>
      </c>
      <c r="L274" s="188">
        <v>596</v>
      </c>
      <c r="M274" s="186">
        <v>587</v>
      </c>
      <c r="N274" s="191">
        <v>701</v>
      </c>
      <c r="O274" s="204">
        <v>1152</v>
      </c>
      <c r="P274" s="186">
        <v>245</v>
      </c>
      <c r="Q274" s="187">
        <v>919</v>
      </c>
      <c r="R274" s="188">
        <v>460</v>
      </c>
      <c r="S274" s="189">
        <v>1487</v>
      </c>
      <c r="T274" s="186">
        <v>223</v>
      </c>
      <c r="U274" s="190">
        <v>425</v>
      </c>
      <c r="V274" s="188">
        <v>2076</v>
      </c>
      <c r="W274" s="205">
        <v>1115</v>
      </c>
      <c r="X274" s="186">
        <v>731</v>
      </c>
      <c r="Y274" s="190">
        <v>715</v>
      </c>
      <c r="Z274" s="188">
        <v>2457</v>
      </c>
      <c r="AA274" s="186">
        <v>2968</v>
      </c>
      <c r="AB274" s="169">
        <f t="shared" si="3735"/>
        <v>12232</v>
      </c>
      <c r="AC274" s="170">
        <f t="shared" si="3653"/>
        <v>13878</v>
      </c>
      <c r="AE274" s="134" t="s">
        <v>35</v>
      </c>
      <c r="AF274" s="126">
        <f>B274/B281</f>
        <v>3.7576563145510389E-2</v>
      </c>
      <c r="AG274" s="127">
        <f t="shared" ref="AG274" si="4087">C274/C281</f>
        <v>5.8298742333188776E-2</v>
      </c>
      <c r="AH274" s="128">
        <f t="shared" ref="AH274" si="4088">D274/D281</f>
        <v>3.1223888473547651E-2</v>
      </c>
      <c r="AI274" s="129">
        <f t="shared" ref="AI274" si="4089">E274/E281</f>
        <v>4.497623896809233E-2</v>
      </c>
      <c r="AJ274" s="126">
        <f t="shared" ref="AJ274" si="4090">F274/F281</f>
        <v>2.329735186767104E-2</v>
      </c>
      <c r="AK274" s="127">
        <f t="shared" ref="AK274" si="4091">G274/G281</f>
        <v>3.4749558843491242E-2</v>
      </c>
      <c r="AL274" s="128">
        <f t="shared" ref="AL274" si="4092">H274/H281</f>
        <v>5.8835630528697801E-2</v>
      </c>
      <c r="AM274" s="129">
        <f t="shared" ref="AM274" si="4093">I274/I281</f>
        <v>3.8738691352829792E-2</v>
      </c>
      <c r="AN274" s="126">
        <f t="shared" ref="AN274" si="4094">J274/J281</f>
        <v>3.4578826614224845E-2</v>
      </c>
      <c r="AO274" s="127">
        <f t="shared" ref="AO274" si="4095">K274/K281</f>
        <v>1.468304390794861E-2</v>
      </c>
      <c r="AP274" s="128">
        <f t="shared" ref="AP274" si="4096">L274/L281</f>
        <v>5.0979385852365069E-2</v>
      </c>
      <c r="AQ274" s="126">
        <f t="shared" ref="AQ274" si="4097">M274/M281</f>
        <v>2.5634307174985806E-2</v>
      </c>
      <c r="AR274" s="130">
        <f t="shared" ref="AR274" si="4098">N274/N281</f>
        <v>2.9450069318993403E-2</v>
      </c>
      <c r="AS274" s="131">
        <f t="shared" ref="AS274" si="4099">O274/O281</f>
        <v>3.4233752340197911E-2</v>
      </c>
      <c r="AT274" s="126">
        <f t="shared" ref="AT274" si="4100">P274/P281</f>
        <v>1.5910124034028184E-2</v>
      </c>
      <c r="AU274" s="127">
        <f t="shared" ref="AU274" si="4101">Q274/Q281</f>
        <v>5.1991400769404846E-2</v>
      </c>
      <c r="AV274" s="128">
        <f t="shared" ref="AV274" si="4102">R274/R281</f>
        <v>2.4679435592038199E-2</v>
      </c>
      <c r="AW274" s="129">
        <f t="shared" ref="AW274" si="4103">S274/S281</f>
        <v>7.1151729747834819E-2</v>
      </c>
      <c r="AX274" s="126">
        <f t="shared" ref="AX274" si="4104">T274/T281</f>
        <v>3.1289462606987513E-2</v>
      </c>
      <c r="AY274" s="127">
        <f t="shared" ref="AY274" si="4105">U274/U281</f>
        <v>3.8277942898315771E-2</v>
      </c>
      <c r="AZ274" s="128">
        <f t="shared" ref="AZ274" si="4106">V274/V281</f>
        <v>9.7032016826361298E-2</v>
      </c>
      <c r="BA274" s="129">
        <f t="shared" ref="BA274" si="4107">W274/W281</f>
        <v>3.9526392286149813E-2</v>
      </c>
      <c r="BB274" s="126">
        <f t="shared" ref="BB274" si="4108">X274/X281</f>
        <v>3.1984248523299057E-2</v>
      </c>
      <c r="BC274" s="127">
        <f t="shared" ref="BC274" si="4109">Y274/Y281</f>
        <v>4.9310344827586207E-2</v>
      </c>
      <c r="BD274" s="128">
        <f t="shared" ref="BD274" si="4110">Z274/Z281</f>
        <v>4.5670842782259566E-2</v>
      </c>
      <c r="BE274" s="126">
        <f t="shared" ref="BE274" si="4111">AA274/AA281</f>
        <v>6.7170597021681072E-2</v>
      </c>
      <c r="BF274" s="132">
        <f t="shared" ref="BF274" si="4112">AB274/AB281</f>
        <v>4.1268138311690503E-2</v>
      </c>
      <c r="BG274" s="133">
        <f t="shared" ref="BG274" si="4113">AC274/AC281</f>
        <v>4.6955727360389776E-2</v>
      </c>
    </row>
    <row r="275" spans="1:59">
      <c r="A275" s="143" t="s">
        <v>36</v>
      </c>
      <c r="B275" s="200">
        <v>324</v>
      </c>
      <c r="C275" s="194">
        <v>1789</v>
      </c>
      <c r="D275" s="195">
        <v>160</v>
      </c>
      <c r="E275" s="196">
        <v>1217</v>
      </c>
      <c r="F275" s="193">
        <v>98</v>
      </c>
      <c r="G275" s="197">
        <v>426</v>
      </c>
      <c r="H275" s="195">
        <v>552</v>
      </c>
      <c r="I275" s="196">
        <v>2797</v>
      </c>
      <c r="J275" s="193">
        <v>127</v>
      </c>
      <c r="K275" s="194">
        <v>192</v>
      </c>
      <c r="L275" s="195">
        <v>413</v>
      </c>
      <c r="M275" s="193">
        <v>774</v>
      </c>
      <c r="N275" s="198">
        <v>1045</v>
      </c>
      <c r="O275" s="201">
        <v>2050</v>
      </c>
      <c r="P275" s="193">
        <v>825</v>
      </c>
      <c r="Q275" s="194">
        <v>1372</v>
      </c>
      <c r="R275" s="195">
        <v>619</v>
      </c>
      <c r="S275" s="196">
        <v>1278</v>
      </c>
      <c r="T275" s="193">
        <v>396</v>
      </c>
      <c r="U275" s="197">
        <v>398</v>
      </c>
      <c r="V275" s="195">
        <v>1905</v>
      </c>
      <c r="W275" s="202">
        <v>1188</v>
      </c>
      <c r="X275" s="193">
        <v>1018</v>
      </c>
      <c r="Y275" s="197">
        <v>822</v>
      </c>
      <c r="Z275" s="195">
        <v>1736</v>
      </c>
      <c r="AA275" s="193">
        <v>2774</v>
      </c>
      <c r="AB275" s="169">
        <f t="shared" si="3735"/>
        <v>9218</v>
      </c>
      <c r="AC275" s="170">
        <f t="shared" si="3653"/>
        <v>17077</v>
      </c>
      <c r="AE275" s="143" t="s">
        <v>36</v>
      </c>
      <c r="AF275" s="126">
        <f>B275/B281</f>
        <v>5.8196971602033302E-3</v>
      </c>
      <c r="AG275" s="127">
        <f t="shared" ref="AG275" si="4114">C275/C281</f>
        <v>5.541787993308965E-2</v>
      </c>
      <c r="AH275" s="128">
        <f t="shared" ref="AH275" si="4115">D275/D281</f>
        <v>7.0363692334755269E-3</v>
      </c>
      <c r="AI275" s="129">
        <f t="shared" ref="AI275" si="4116">E275/E281</f>
        <v>6.8850418646752662E-2</v>
      </c>
      <c r="AJ275" s="126">
        <f t="shared" ref="AJ275" si="4117">F275/F281</f>
        <v>7.6104682767725402E-3</v>
      </c>
      <c r="AK275" s="127">
        <f t="shared" ref="AK275" si="4118">G275/G281</f>
        <v>5.7825437762997152E-2</v>
      </c>
      <c r="AL275" s="128">
        <f t="shared" ref="AL275" si="4119">H275/H281</f>
        <v>2.2711376260028799E-2</v>
      </c>
      <c r="AM275" s="129">
        <f t="shared" ref="AM275" si="4120">I275/I281</f>
        <v>7.355880496528508E-2</v>
      </c>
      <c r="AN275" s="126">
        <f t="shared" ref="AN275" si="4121">J275/J281</f>
        <v>2.0812848246476567E-2</v>
      </c>
      <c r="AO275" s="127">
        <f t="shared" ref="AO275" si="4122">K275/K281</f>
        <v>2.7107157983905124E-2</v>
      </c>
      <c r="AP275" s="128">
        <f t="shared" ref="AP275" si="4123">L275/L281</f>
        <v>3.5326319390984517E-2</v>
      </c>
      <c r="AQ275" s="126">
        <f t="shared" ref="AQ275" si="4124">M275/M281</f>
        <v>3.380060264640377E-2</v>
      </c>
      <c r="AR275" s="130">
        <f t="shared" ref="AR275" si="4125">N275/N281</f>
        <v>4.3902029155988738E-2</v>
      </c>
      <c r="AS275" s="131">
        <f t="shared" ref="AS275" si="4126">O275/O281</f>
        <v>6.0919437758164691E-2</v>
      </c>
      <c r="AT275" s="126">
        <f t="shared" ref="AT275" si="4127">P275/P281</f>
        <v>5.3574907461523477E-2</v>
      </c>
      <c r="AU275" s="127">
        <f t="shared" ref="AU275" si="4128">Q275/Q281</f>
        <v>7.7619370898393297E-2</v>
      </c>
      <c r="AV275" s="128">
        <f t="shared" ref="AV275" si="4129">R275/R281</f>
        <v>3.320993615537314E-2</v>
      </c>
      <c r="AW275" s="129">
        <f t="shared" ref="AW275" si="4130">S275/S281</f>
        <v>6.1151251256040956E-2</v>
      </c>
      <c r="AX275" s="126">
        <f t="shared" ref="AX275" si="4131">T275/T281</f>
        <v>5.5563350638417289E-2</v>
      </c>
      <c r="AY275" s="127">
        <f t="shared" ref="AY275" si="4132">U275/U281</f>
        <v>3.5846167702422771E-2</v>
      </c>
      <c r="AZ275" s="128">
        <f t="shared" ref="AZ275" si="4133">V275/V281</f>
        <v>8.9039495209161018E-2</v>
      </c>
      <c r="BA275" s="129">
        <f t="shared" ref="BA275" si="4134">W275/W281</f>
        <v>4.2114218866319261E-2</v>
      </c>
      <c r="BB275" s="126">
        <f t="shared" ref="BB275" si="4135">X275/X281</f>
        <v>4.4541675782104571E-2</v>
      </c>
      <c r="BC275" s="127">
        <f t="shared" ref="BC275" si="4136">Y275/Y281</f>
        <v>5.668965517241379E-2</v>
      </c>
      <c r="BD275" s="128">
        <f t="shared" ref="BD275" si="4137">Z275/Z281</f>
        <v>3.2268857578348638E-2</v>
      </c>
      <c r="BE275" s="126">
        <f t="shared" ref="BE275" si="4138">AA275/AA281</f>
        <v>6.2780066084280092E-2</v>
      </c>
      <c r="BF275" s="132">
        <f t="shared" ref="BF275" si="4139">AB275/AB281</f>
        <v>3.1099550274457412E-2</v>
      </c>
      <c r="BG275" s="133">
        <f t="shared" ref="BG275" si="4140">AC275/AC281</f>
        <v>5.7779431916225407E-2</v>
      </c>
    </row>
    <row r="276" spans="1:59">
      <c r="A276" s="134" t="s">
        <v>37</v>
      </c>
      <c r="B276" s="203">
        <v>0</v>
      </c>
      <c r="C276" s="187">
        <v>2458</v>
      </c>
      <c r="D276" s="188">
        <v>5</v>
      </c>
      <c r="E276" s="189">
        <v>962</v>
      </c>
      <c r="F276" s="186">
        <v>8</v>
      </c>
      <c r="G276" s="190">
        <v>305</v>
      </c>
      <c r="H276" s="188">
        <v>44</v>
      </c>
      <c r="I276" s="189">
        <v>1841</v>
      </c>
      <c r="J276" s="186">
        <v>36</v>
      </c>
      <c r="K276" s="187">
        <v>97</v>
      </c>
      <c r="L276" s="188">
        <v>76</v>
      </c>
      <c r="M276" s="186">
        <v>133</v>
      </c>
      <c r="N276" s="191">
        <v>238</v>
      </c>
      <c r="O276" s="204">
        <v>327</v>
      </c>
      <c r="P276" s="186">
        <v>107</v>
      </c>
      <c r="Q276" s="187">
        <v>221</v>
      </c>
      <c r="R276" s="188">
        <v>104</v>
      </c>
      <c r="S276" s="189">
        <v>118</v>
      </c>
      <c r="T276" s="186">
        <v>65</v>
      </c>
      <c r="U276" s="190">
        <v>21</v>
      </c>
      <c r="V276" s="188">
        <v>279</v>
      </c>
      <c r="W276" s="205">
        <v>64</v>
      </c>
      <c r="X276" s="186">
        <v>118</v>
      </c>
      <c r="Y276" s="190">
        <v>43</v>
      </c>
      <c r="Z276" s="188">
        <v>66</v>
      </c>
      <c r="AA276" s="186">
        <v>297</v>
      </c>
      <c r="AB276" s="169">
        <f t="shared" si="3735"/>
        <v>1146</v>
      </c>
      <c r="AC276" s="170">
        <f t="shared" si="3653"/>
        <v>6887</v>
      </c>
      <c r="AE276" s="134" t="s">
        <v>37</v>
      </c>
      <c r="AF276" s="126">
        <f>B276/B281</f>
        <v>0</v>
      </c>
      <c r="AG276" s="127">
        <f t="shared" ref="AG276" si="4141">C276/C281</f>
        <v>7.6141503004770461E-2</v>
      </c>
      <c r="AH276" s="128">
        <f t="shared" ref="AH276" si="4142">D276/D281</f>
        <v>2.1988653854611022E-4</v>
      </c>
      <c r="AI276" s="129">
        <f t="shared" ref="AI276" si="4143">E276/E281</f>
        <v>5.4424077845666441E-2</v>
      </c>
      <c r="AJ276" s="126">
        <f t="shared" ref="AJ276" si="4144">F276/F281</f>
        <v>6.2126271647122775E-4</v>
      </c>
      <c r="AK276" s="127">
        <f t="shared" ref="AK276" si="4145">G276/G281</f>
        <v>4.1400841590878243E-2</v>
      </c>
      <c r="AL276" s="128">
        <f t="shared" ref="AL276" si="4146">H276/H281</f>
        <v>1.8103270931907015E-3</v>
      </c>
      <c r="AM276" s="129">
        <f t="shared" ref="AM276" si="4147">I276/I281</f>
        <v>4.8416789396170841E-2</v>
      </c>
      <c r="AN276" s="126">
        <f t="shared" ref="AN276" si="4148">J276/J281</f>
        <v>5.8997050147492625E-3</v>
      </c>
      <c r="AO276" s="127">
        <f t="shared" ref="AO276" si="4149">K276/K281</f>
        <v>1.3694762106452069E-2</v>
      </c>
      <c r="AP276" s="128">
        <f t="shared" ref="AP276" si="4150">L276/L281</f>
        <v>6.5007270549995722E-3</v>
      </c>
      <c r="AQ276" s="126">
        <f t="shared" ref="AQ276" si="4151">M276/M281</f>
        <v>5.8081138914363069E-3</v>
      </c>
      <c r="AR276" s="130">
        <f t="shared" ref="AR276" si="4152">N276/N281</f>
        <v>9.9987396546653787E-3</v>
      </c>
      <c r="AS276" s="131">
        <f t="shared" ref="AS276" si="4153">O276/O281</f>
        <v>9.7173932423999295E-3</v>
      </c>
      <c r="AT276" s="126">
        <f t="shared" ref="AT276" si="4154">P276/P281</f>
        <v>6.948503149555166E-3</v>
      </c>
      <c r="AU276" s="127">
        <f t="shared" ref="AU276" si="4155">Q276/Q281</f>
        <v>1.2502828694274723E-2</v>
      </c>
      <c r="AV276" s="128">
        <f t="shared" ref="AV276" si="4156">R276/R281</f>
        <v>5.5796984816782018E-3</v>
      </c>
      <c r="AW276" s="129">
        <f t="shared" ref="AW276" si="4157">S276/S281</f>
        <v>5.6462031676156755E-3</v>
      </c>
      <c r="AX276" s="126">
        <f t="shared" ref="AX276" si="4158">T276/T281</f>
        <v>9.1202469482250595E-3</v>
      </c>
      <c r="AY276" s="127">
        <f t="shared" ref="AY276" si="4159">U276/U281</f>
        <v>1.8913807079167792E-3</v>
      </c>
      <c r="AZ276" s="128">
        <f t="shared" ref="AZ276" si="4160">V276/V281</f>
        <v>1.3040430007010984E-2</v>
      </c>
      <c r="BA276" s="129">
        <f t="shared" ref="BA276" si="4161">W276/W281</f>
        <v>2.2687794675458187E-3</v>
      </c>
      <c r="BB276" s="126">
        <f t="shared" ref="BB276" si="4162">X276/X281</f>
        <v>5.1629840297527894E-3</v>
      </c>
      <c r="BC276" s="127">
        <f t="shared" ref="BC276" si="4163">Y276/Y281</f>
        <v>2.9655172413793102E-3</v>
      </c>
      <c r="BD276" s="128">
        <f t="shared" ref="BD276" si="4164">Z276/Z281</f>
        <v>1.226811405628462E-3</v>
      </c>
      <c r="BE276" s="126">
        <f t="shared" ref="BE276" si="4165">AA276/AA281</f>
        <v>6.7215860227221296E-3</v>
      </c>
      <c r="BF276" s="132">
        <f t="shared" ref="BF276" si="4166">AB276/AB281</f>
        <v>3.866357627959231E-3</v>
      </c>
      <c r="BG276" s="133">
        <f t="shared" ref="BG276" si="4167">AC276/AC281</f>
        <v>2.3301923499856204E-2</v>
      </c>
    </row>
    <row r="277" spans="1:59">
      <c r="A277" s="143" t="s">
        <v>38</v>
      </c>
      <c r="B277" s="200">
        <v>0</v>
      </c>
      <c r="C277" s="194">
        <v>34</v>
      </c>
      <c r="D277" s="195">
        <v>0</v>
      </c>
      <c r="E277" s="196">
        <v>0</v>
      </c>
      <c r="F277" s="193">
        <v>0</v>
      </c>
      <c r="G277" s="197">
        <v>0</v>
      </c>
      <c r="H277" s="195">
        <v>0</v>
      </c>
      <c r="I277" s="196">
        <v>79</v>
      </c>
      <c r="J277" s="193">
        <v>0</v>
      </c>
      <c r="K277" s="197">
        <v>0</v>
      </c>
      <c r="L277" s="195">
        <v>0</v>
      </c>
      <c r="M277" s="193">
        <v>0</v>
      </c>
      <c r="N277" s="198">
        <v>0</v>
      </c>
      <c r="O277" s="201">
        <v>0</v>
      </c>
      <c r="P277" s="193">
        <v>0</v>
      </c>
      <c r="Q277" s="197">
        <v>0</v>
      </c>
      <c r="R277" s="195">
        <v>0</v>
      </c>
      <c r="S277" s="196">
        <v>0</v>
      </c>
      <c r="T277" s="193">
        <v>0</v>
      </c>
      <c r="U277" s="197">
        <v>0</v>
      </c>
      <c r="V277" s="195">
        <v>0</v>
      </c>
      <c r="W277" s="196">
        <v>0</v>
      </c>
      <c r="X277" s="193">
        <v>0</v>
      </c>
      <c r="Y277" s="197">
        <v>0</v>
      </c>
      <c r="Z277" s="195">
        <v>0</v>
      </c>
      <c r="AA277" s="193">
        <v>0</v>
      </c>
      <c r="AB277" s="169">
        <f t="shared" si="3735"/>
        <v>0</v>
      </c>
      <c r="AC277" s="170">
        <f t="shared" si="3653"/>
        <v>113</v>
      </c>
      <c r="AE277" s="143" t="s">
        <v>38</v>
      </c>
      <c r="AF277" s="126">
        <f>B277/B281</f>
        <v>0</v>
      </c>
      <c r="AG277" s="127">
        <f t="shared" ref="AG277" si="4168">C277/C281</f>
        <v>1.0532185118641967E-3</v>
      </c>
      <c r="AH277" s="128">
        <f t="shared" ref="AH277" si="4169">D277/D281</f>
        <v>0</v>
      </c>
      <c r="AI277" s="129">
        <f t="shared" ref="AI277" si="4170">E277/E281</f>
        <v>0</v>
      </c>
      <c r="AJ277" s="126">
        <f t="shared" ref="AJ277" si="4171">F277/F281</f>
        <v>0</v>
      </c>
      <c r="AK277" s="127">
        <f t="shared" ref="AK277" si="4172">G277/G281</f>
        <v>0</v>
      </c>
      <c r="AL277" s="128">
        <f t="shared" ref="AL277" si="4173">H277/H281</f>
        <v>0</v>
      </c>
      <c r="AM277" s="129">
        <f t="shared" ref="AM277" si="4174">I277/I281</f>
        <v>2.0776351777824532E-3</v>
      </c>
      <c r="AN277" s="126">
        <f t="shared" ref="AN277" si="4175">J277/J281</f>
        <v>0</v>
      </c>
      <c r="AO277" s="127">
        <f t="shared" ref="AO277" si="4176">K277/K281</f>
        <v>0</v>
      </c>
      <c r="AP277" s="128">
        <f t="shared" ref="AP277" si="4177">L277/L281</f>
        <v>0</v>
      </c>
      <c r="AQ277" s="126">
        <f t="shared" ref="AQ277" si="4178">M277/M281</f>
        <v>0</v>
      </c>
      <c r="AR277" s="130">
        <f t="shared" ref="AR277" si="4179">N277/N281</f>
        <v>0</v>
      </c>
      <c r="AS277" s="131">
        <f t="shared" ref="AS277" si="4180">O277/O281</f>
        <v>0</v>
      </c>
      <c r="AT277" s="126">
        <f t="shared" ref="AT277" si="4181">P277/P281</f>
        <v>0</v>
      </c>
      <c r="AU277" s="127">
        <f t="shared" ref="AU277" si="4182">Q277/Q281</f>
        <v>0</v>
      </c>
      <c r="AV277" s="128">
        <f t="shared" ref="AV277" si="4183">R277/R281</f>
        <v>0</v>
      </c>
      <c r="AW277" s="129">
        <f t="shared" ref="AW277" si="4184">S277/S281</f>
        <v>0</v>
      </c>
      <c r="AX277" s="126">
        <f t="shared" ref="AX277" si="4185">T277/T281</f>
        <v>0</v>
      </c>
      <c r="AY277" s="127">
        <f t="shared" ref="AY277" si="4186">U277/U281</f>
        <v>0</v>
      </c>
      <c r="AZ277" s="128">
        <f t="shared" ref="AZ277" si="4187">V277/V281</f>
        <v>0</v>
      </c>
      <c r="BA277" s="129">
        <f t="shared" ref="BA277" si="4188">W277/W281</f>
        <v>0</v>
      </c>
      <c r="BB277" s="126">
        <f t="shared" ref="BB277" si="4189">X277/X281</f>
        <v>0</v>
      </c>
      <c r="BC277" s="127">
        <f t="shared" ref="BC277" si="4190">Y277/Y281</f>
        <v>0</v>
      </c>
      <c r="BD277" s="128">
        <f t="shared" ref="BD277" si="4191">Z277/Z281</f>
        <v>0</v>
      </c>
      <c r="BE277" s="126">
        <f t="shared" ref="BE277" si="4192">AA277/AA281</f>
        <v>0</v>
      </c>
      <c r="BF277" s="132">
        <f t="shared" ref="BF277" si="4193">AB277/AB281</f>
        <v>0</v>
      </c>
      <c r="BG277" s="133">
        <f t="shared" ref="BG277" si="4194">AC277/AC281</f>
        <v>3.8233154573598822E-4</v>
      </c>
    </row>
    <row r="278" spans="1:59">
      <c r="A278" s="134" t="s">
        <v>39</v>
      </c>
      <c r="B278" s="58">
        <v>0</v>
      </c>
      <c r="C278" s="59">
        <v>0</v>
      </c>
      <c r="D278" s="136">
        <v>0</v>
      </c>
      <c r="E278" s="137">
        <v>0</v>
      </c>
      <c r="F278" s="135">
        <v>0</v>
      </c>
      <c r="G278" s="138">
        <v>0</v>
      </c>
      <c r="H278" s="136">
        <v>0</v>
      </c>
      <c r="I278" s="137">
        <v>0</v>
      </c>
      <c r="J278" s="135">
        <v>0</v>
      </c>
      <c r="K278" s="138">
        <v>0</v>
      </c>
      <c r="L278" s="136">
        <v>0</v>
      </c>
      <c r="M278" s="135">
        <v>0</v>
      </c>
      <c r="N278" s="139">
        <v>0</v>
      </c>
      <c r="O278" s="140">
        <v>0</v>
      </c>
      <c r="P278" s="135">
        <v>0</v>
      </c>
      <c r="Q278" s="138">
        <v>0</v>
      </c>
      <c r="R278" s="136">
        <v>0</v>
      </c>
      <c r="S278" s="137">
        <v>0</v>
      </c>
      <c r="T278" s="135">
        <v>0</v>
      </c>
      <c r="U278" s="138">
        <v>0</v>
      </c>
      <c r="V278" s="136">
        <v>0</v>
      </c>
      <c r="W278" s="137">
        <v>0</v>
      </c>
      <c r="X278" s="135">
        <v>0</v>
      </c>
      <c r="Y278" s="138">
        <v>0</v>
      </c>
      <c r="Z278" s="141">
        <v>0</v>
      </c>
      <c r="AA278" s="142">
        <v>0</v>
      </c>
      <c r="AB278" s="169">
        <f t="shared" ref="AB278:AB280" si="4195">B278+D278+F278+H278+J278+L278+N278+P278+R278+T278+V278+X278+Z278</f>
        <v>0</v>
      </c>
      <c r="AC278" s="170">
        <f t="shared" ref="AC278:AC280" si="4196">C278+E278+G278+I278+K278+M278+O278+Q278+S278+U278+W278+Y278+AA278</f>
        <v>0</v>
      </c>
      <c r="AE278" s="134" t="s">
        <v>39</v>
      </c>
      <c r="AF278" s="126">
        <f>B278/B281</f>
        <v>0</v>
      </c>
      <c r="AG278" s="127">
        <f t="shared" ref="AG278" si="4197">C278/C281</f>
        <v>0</v>
      </c>
      <c r="AH278" s="128">
        <f t="shared" ref="AH278" si="4198">D278/D281</f>
        <v>0</v>
      </c>
      <c r="AI278" s="129">
        <f t="shared" ref="AI278" si="4199">E278/E281</f>
        <v>0</v>
      </c>
      <c r="AJ278" s="126">
        <f t="shared" ref="AJ278" si="4200">F278/F281</f>
        <v>0</v>
      </c>
      <c r="AK278" s="127">
        <f t="shared" ref="AK278" si="4201">G278/G281</f>
        <v>0</v>
      </c>
      <c r="AL278" s="128">
        <f t="shared" ref="AL278" si="4202">H278/H281</f>
        <v>0</v>
      </c>
      <c r="AM278" s="129">
        <f t="shared" ref="AM278" si="4203">I278/I281</f>
        <v>0</v>
      </c>
      <c r="AN278" s="126">
        <f t="shared" ref="AN278" si="4204">J278/J281</f>
        <v>0</v>
      </c>
      <c r="AO278" s="127">
        <f t="shared" ref="AO278" si="4205">K278/K281</f>
        <v>0</v>
      </c>
      <c r="AP278" s="128">
        <f t="shared" ref="AP278" si="4206">L278/L281</f>
        <v>0</v>
      </c>
      <c r="AQ278" s="126">
        <f t="shared" ref="AQ278" si="4207">M278/M281</f>
        <v>0</v>
      </c>
      <c r="AR278" s="130">
        <f t="shared" ref="AR278" si="4208">N278/N281</f>
        <v>0</v>
      </c>
      <c r="AS278" s="131">
        <f t="shared" ref="AS278" si="4209">O278/O281</f>
        <v>0</v>
      </c>
      <c r="AT278" s="126">
        <f t="shared" ref="AT278" si="4210">P278/P281</f>
        <v>0</v>
      </c>
      <c r="AU278" s="127">
        <f t="shared" ref="AU278" si="4211">Q278/Q281</f>
        <v>0</v>
      </c>
      <c r="AV278" s="128">
        <f t="shared" ref="AV278" si="4212">R278/R281</f>
        <v>0</v>
      </c>
      <c r="AW278" s="129">
        <f t="shared" ref="AW278" si="4213">S278/S281</f>
        <v>0</v>
      </c>
      <c r="AX278" s="126">
        <f t="shared" ref="AX278" si="4214">T278/T281</f>
        <v>0</v>
      </c>
      <c r="AY278" s="127">
        <f t="shared" ref="AY278" si="4215">U278/U281</f>
        <v>0</v>
      </c>
      <c r="AZ278" s="128">
        <f t="shared" ref="AZ278" si="4216">V278/V281</f>
        <v>0</v>
      </c>
      <c r="BA278" s="129">
        <f t="shared" ref="BA278" si="4217">W278/W281</f>
        <v>0</v>
      </c>
      <c r="BB278" s="126">
        <f t="shared" ref="BB278" si="4218">X278/X281</f>
        <v>0</v>
      </c>
      <c r="BC278" s="127">
        <f t="shared" ref="BC278" si="4219">Y278/Y281</f>
        <v>0</v>
      </c>
      <c r="BD278" s="128">
        <f t="shared" ref="BD278" si="4220">Z278/Z281</f>
        <v>0</v>
      </c>
      <c r="BE278" s="126">
        <f t="shared" ref="BE278" si="4221">AA278/AA281</f>
        <v>0</v>
      </c>
      <c r="BF278" s="132">
        <f t="shared" ref="BF278" si="4222">AB278/AB281</f>
        <v>0</v>
      </c>
      <c r="BG278" s="133">
        <f t="shared" ref="BG278" si="4223">AC278/AC281</f>
        <v>0</v>
      </c>
    </row>
    <row r="279" spans="1:59">
      <c r="A279" s="143" t="s">
        <v>40</v>
      </c>
      <c r="B279" s="56"/>
      <c r="C279" s="57"/>
      <c r="D279" s="149"/>
      <c r="E279" s="146"/>
      <c r="F279" s="147"/>
      <c r="G279" s="148"/>
      <c r="H279" s="149"/>
      <c r="I279" s="146"/>
      <c r="J279" s="147"/>
      <c r="K279" s="148"/>
      <c r="L279" s="149"/>
      <c r="M279" s="147"/>
      <c r="N279" s="151"/>
      <c r="O279" s="150"/>
      <c r="P279" s="147"/>
      <c r="Q279" s="148"/>
      <c r="R279" s="149"/>
      <c r="S279" s="146"/>
      <c r="T279" s="147"/>
      <c r="U279" s="148"/>
      <c r="V279" s="149"/>
      <c r="W279" s="146"/>
      <c r="X279" s="147"/>
      <c r="Y279" s="148"/>
      <c r="Z279" s="145"/>
      <c r="AA279" s="144"/>
      <c r="AB279" s="169">
        <f t="shared" si="4195"/>
        <v>0</v>
      </c>
      <c r="AC279" s="170">
        <f t="shared" si="4196"/>
        <v>0</v>
      </c>
      <c r="AE279" s="143" t="s">
        <v>40</v>
      </c>
      <c r="AF279" s="126">
        <f>B279/B281</f>
        <v>0</v>
      </c>
      <c r="AG279" s="127">
        <f t="shared" ref="AG279" si="4224">C279/C281</f>
        <v>0</v>
      </c>
      <c r="AH279" s="128">
        <f t="shared" ref="AH279" si="4225">D279/D281</f>
        <v>0</v>
      </c>
      <c r="AI279" s="129">
        <f t="shared" ref="AI279" si="4226">E279/E281</f>
        <v>0</v>
      </c>
      <c r="AJ279" s="126">
        <f t="shared" ref="AJ279" si="4227">F279/F281</f>
        <v>0</v>
      </c>
      <c r="AK279" s="127">
        <f t="shared" ref="AK279" si="4228">G279/G281</f>
        <v>0</v>
      </c>
      <c r="AL279" s="128">
        <f t="shared" ref="AL279" si="4229">H279/H281</f>
        <v>0</v>
      </c>
      <c r="AM279" s="129">
        <f t="shared" ref="AM279" si="4230">I279/I281</f>
        <v>0</v>
      </c>
      <c r="AN279" s="126">
        <f t="shared" ref="AN279" si="4231">J279/J281</f>
        <v>0</v>
      </c>
      <c r="AO279" s="127">
        <f t="shared" ref="AO279" si="4232">K279/K281</f>
        <v>0</v>
      </c>
      <c r="AP279" s="128">
        <f t="shared" ref="AP279" si="4233">L279/L281</f>
        <v>0</v>
      </c>
      <c r="AQ279" s="126">
        <f t="shared" ref="AQ279" si="4234">M279/M281</f>
        <v>0</v>
      </c>
      <c r="AR279" s="130">
        <f t="shared" ref="AR279" si="4235">N279/N281</f>
        <v>0</v>
      </c>
      <c r="AS279" s="131">
        <f t="shared" ref="AS279" si="4236">O279/O281</f>
        <v>0</v>
      </c>
      <c r="AT279" s="126">
        <f t="shared" ref="AT279" si="4237">P279/P281</f>
        <v>0</v>
      </c>
      <c r="AU279" s="127">
        <f t="shared" ref="AU279" si="4238">Q279/Q281</f>
        <v>0</v>
      </c>
      <c r="AV279" s="128">
        <f t="shared" ref="AV279" si="4239">R279/R281</f>
        <v>0</v>
      </c>
      <c r="AW279" s="129">
        <f t="shared" ref="AW279" si="4240">S279/S281</f>
        <v>0</v>
      </c>
      <c r="AX279" s="126">
        <f t="shared" ref="AX279" si="4241">T279/T281</f>
        <v>0</v>
      </c>
      <c r="AY279" s="127">
        <f t="shared" ref="AY279" si="4242">U279/U281</f>
        <v>0</v>
      </c>
      <c r="AZ279" s="128">
        <f t="shared" ref="AZ279" si="4243">V279/V281</f>
        <v>0</v>
      </c>
      <c r="BA279" s="129">
        <f t="shared" ref="BA279" si="4244">W279/W281</f>
        <v>0</v>
      </c>
      <c r="BB279" s="126">
        <f t="shared" ref="BB279" si="4245">X279/X281</f>
        <v>0</v>
      </c>
      <c r="BC279" s="127">
        <f t="shared" ref="BC279" si="4246">Y279/Y281</f>
        <v>0</v>
      </c>
      <c r="BD279" s="128">
        <f t="shared" ref="BD279" si="4247">Z279/Z281</f>
        <v>0</v>
      </c>
      <c r="BE279" s="126">
        <f t="shared" ref="BE279" si="4248">AA279/AA281</f>
        <v>0</v>
      </c>
      <c r="BF279" s="132">
        <f t="shared" ref="BF279" si="4249">AB279/AB281</f>
        <v>0</v>
      </c>
      <c r="BG279" s="133">
        <f t="shared" ref="BG279" si="4250">AC279/AC281</f>
        <v>0</v>
      </c>
    </row>
    <row r="280" spans="1:59" ht="14.1" thickBot="1">
      <c r="A280" s="134" t="s">
        <v>41</v>
      </c>
      <c r="B280" s="58"/>
      <c r="C280" s="59"/>
      <c r="D280" s="136"/>
      <c r="E280" s="137"/>
      <c r="F280" s="135"/>
      <c r="G280" s="138"/>
      <c r="H280" s="136"/>
      <c r="I280" s="137"/>
      <c r="J280" s="135"/>
      <c r="K280" s="138"/>
      <c r="L280" s="136"/>
      <c r="M280" s="135"/>
      <c r="N280" s="139"/>
      <c r="O280" s="140"/>
      <c r="P280" s="135"/>
      <c r="Q280" s="138"/>
      <c r="R280" s="136"/>
      <c r="S280" s="137"/>
      <c r="T280" s="135"/>
      <c r="U280" s="138"/>
      <c r="V280" s="136"/>
      <c r="W280" s="137"/>
      <c r="X280" s="135"/>
      <c r="Y280" s="138"/>
      <c r="Z280" s="141"/>
      <c r="AA280" s="142"/>
      <c r="AB280" s="169">
        <f t="shared" si="4195"/>
        <v>0</v>
      </c>
      <c r="AC280" s="170">
        <f t="shared" si="4196"/>
        <v>0</v>
      </c>
      <c r="AE280" s="134" t="s">
        <v>41</v>
      </c>
      <c r="AF280" s="126">
        <f>B280/B281</f>
        <v>0</v>
      </c>
      <c r="AG280" s="127">
        <f t="shared" ref="AG280" si="4251">C280/C281</f>
        <v>0</v>
      </c>
      <c r="AH280" s="128">
        <f t="shared" ref="AH280" si="4252">D280/D281</f>
        <v>0</v>
      </c>
      <c r="AI280" s="129">
        <f t="shared" ref="AI280" si="4253">E280/E281</f>
        <v>0</v>
      </c>
      <c r="AJ280" s="126">
        <f t="shared" ref="AJ280" si="4254">F280/F281</f>
        <v>0</v>
      </c>
      <c r="AK280" s="127">
        <f t="shared" ref="AK280" si="4255">G280/G281</f>
        <v>0</v>
      </c>
      <c r="AL280" s="128">
        <f t="shared" ref="AL280" si="4256">H280/H281</f>
        <v>0</v>
      </c>
      <c r="AM280" s="129">
        <f t="shared" ref="AM280" si="4257">I280/I281</f>
        <v>0</v>
      </c>
      <c r="AN280" s="126">
        <f t="shared" ref="AN280" si="4258">J280/J281</f>
        <v>0</v>
      </c>
      <c r="AO280" s="127">
        <f t="shared" ref="AO280" si="4259">K280/K281</f>
        <v>0</v>
      </c>
      <c r="AP280" s="128">
        <f t="shared" ref="AP280" si="4260">L280/L281</f>
        <v>0</v>
      </c>
      <c r="AQ280" s="126">
        <f t="shared" ref="AQ280" si="4261">M280/M281</f>
        <v>0</v>
      </c>
      <c r="AR280" s="130">
        <f t="shared" ref="AR280" si="4262">N280/N281</f>
        <v>0</v>
      </c>
      <c r="AS280" s="131">
        <f t="shared" ref="AS280" si="4263">O280/O281</f>
        <v>0</v>
      </c>
      <c r="AT280" s="126">
        <f t="shared" ref="AT280" si="4264">P280/P281</f>
        <v>0</v>
      </c>
      <c r="AU280" s="127">
        <f t="shared" ref="AU280" si="4265">Q280/Q281</f>
        <v>0</v>
      </c>
      <c r="AV280" s="128">
        <f t="shared" ref="AV280" si="4266">R280/R281</f>
        <v>0</v>
      </c>
      <c r="AW280" s="129">
        <f t="shared" ref="AW280" si="4267">S280/S281</f>
        <v>0</v>
      </c>
      <c r="AX280" s="126">
        <f t="shared" ref="AX280" si="4268">T280/T281</f>
        <v>0</v>
      </c>
      <c r="AY280" s="127">
        <f t="shared" ref="AY280" si="4269">U280/U281</f>
        <v>0</v>
      </c>
      <c r="AZ280" s="128">
        <f t="shared" ref="AZ280" si="4270">V280/V281</f>
        <v>0</v>
      </c>
      <c r="BA280" s="129">
        <f t="shared" ref="BA280" si="4271">W280/W281</f>
        <v>0</v>
      </c>
      <c r="BB280" s="126">
        <f t="shared" ref="BB280" si="4272">X280/X281</f>
        <v>0</v>
      </c>
      <c r="BC280" s="127">
        <f t="shared" ref="BC280" si="4273">Y280/Y281</f>
        <v>0</v>
      </c>
      <c r="BD280" s="128">
        <f t="shared" ref="BD280" si="4274">Z280/Z281</f>
        <v>0</v>
      </c>
      <c r="BE280" s="126">
        <f t="shared" ref="BE280" si="4275">AA280/AA281</f>
        <v>0</v>
      </c>
      <c r="BF280" s="132">
        <f t="shared" ref="BF280" si="4276">AB280/AB281</f>
        <v>0</v>
      </c>
      <c r="BG280" s="133">
        <f t="shared" ref="BG280" si="4277">AC280/AC281</f>
        <v>0</v>
      </c>
    </row>
    <row r="281" spans="1:59" ht="15" thickTop="1" thickBot="1">
      <c r="A281" s="241" t="s">
        <v>42</v>
      </c>
      <c r="B281" s="18">
        <f t="shared" ref="B281" si="4278">SUM(B258:B280)</f>
        <v>55673</v>
      </c>
      <c r="C281" s="19">
        <f t="shared" ref="C281" si="4279">SUM(C258:C280)</f>
        <v>32282</v>
      </c>
      <c r="D281" s="18">
        <f t="shared" ref="D281" si="4280">SUM(D258:D280)</f>
        <v>22739</v>
      </c>
      <c r="E281" s="19">
        <f t="shared" ref="E281" si="4281">SUM(E258:E280)</f>
        <v>17676</v>
      </c>
      <c r="F281" s="18">
        <f t="shared" ref="F281" si="4282">SUM(F258:F280)</f>
        <v>12877</v>
      </c>
      <c r="G281" s="19">
        <f t="shared" ref="G281" si="4283">SUM(G258:G280)</f>
        <v>7367</v>
      </c>
      <c r="H281" s="18">
        <f t="shared" ref="H281" si="4284">SUM(H258:H280)</f>
        <v>24305</v>
      </c>
      <c r="I281" s="19">
        <f t="shared" ref="I281" si="4285">SUM(I258:I280)</f>
        <v>38024</v>
      </c>
      <c r="J281" s="18">
        <f t="shared" ref="J281" si="4286">SUM(J258:J280)</f>
        <v>6102</v>
      </c>
      <c r="K281" s="19">
        <f t="shared" ref="K281" si="4287">SUM(K258:K280)</f>
        <v>7083</v>
      </c>
      <c r="L281" s="18">
        <f t="shared" ref="L281" si="4288">SUM(L258:L280)</f>
        <v>11691</v>
      </c>
      <c r="M281" s="19">
        <f t="shared" ref="M281" si="4289">SUM(M258:M280)</f>
        <v>22899</v>
      </c>
      <c r="N281" s="18">
        <f t="shared" ref="N281" si="4290">SUM(N258:N280)</f>
        <v>23803</v>
      </c>
      <c r="O281" s="19">
        <f t="shared" ref="O281" si="4291">SUM(O258:O280)</f>
        <v>33651</v>
      </c>
      <c r="P281" s="18">
        <f t="shared" ref="P281" si="4292">SUM(P258:P280)</f>
        <v>15399</v>
      </c>
      <c r="Q281" s="19">
        <f t="shared" ref="Q281" si="4293">SUM(Q258:Q280)</f>
        <v>17676</v>
      </c>
      <c r="R281" s="18">
        <f t="shared" ref="R281" si="4294">SUM(R258:R280)</f>
        <v>18639</v>
      </c>
      <c r="S281" s="19">
        <f t="shared" ref="S281" si="4295">SUM(S258:S280)</f>
        <v>20899</v>
      </c>
      <c r="T281" s="18">
        <f t="shared" ref="T281" si="4296">SUM(T258:T280)</f>
        <v>7127</v>
      </c>
      <c r="U281" s="19">
        <f t="shared" ref="U281" si="4297">SUM(U258:U280)</f>
        <v>11103</v>
      </c>
      <c r="V281" s="18">
        <f t="shared" ref="V281" si="4298">SUM(V258:V280)</f>
        <v>21395</v>
      </c>
      <c r="W281" s="19">
        <f t="shared" ref="W281" si="4299">SUM(W258:W280)</f>
        <v>28209</v>
      </c>
      <c r="X281" s="18">
        <f t="shared" ref="X281" si="4300">SUM(X258:X280)</f>
        <v>22855</v>
      </c>
      <c r="Y281" s="19">
        <f t="shared" ref="Y281" si="4301">SUM(Y258:Y280)</f>
        <v>14500</v>
      </c>
      <c r="Z281" s="18">
        <f t="shared" ref="Z281" si="4302">SUM(Z258:Z280)</f>
        <v>53798</v>
      </c>
      <c r="AA281" s="19">
        <f t="shared" ref="AA281" si="4303">SUM(AA258:AA280)</f>
        <v>44186</v>
      </c>
      <c r="AB281" s="171">
        <f t="shared" ref="AB281:AC281" si="4304">SUM(AB257:AB280)</f>
        <v>296403</v>
      </c>
      <c r="AC281" s="172">
        <f t="shared" si="4304"/>
        <v>295555</v>
      </c>
      <c r="AE281" s="241" t="s">
        <v>42</v>
      </c>
      <c r="AF281" s="152">
        <f>SUM(AF257:AF280)</f>
        <v>1</v>
      </c>
      <c r="AG281" s="153">
        <f t="shared" ref="AG281:BG281" si="4305">SUM(AG257:AG280)</f>
        <v>1</v>
      </c>
      <c r="AH281" s="152">
        <f t="shared" si="4305"/>
        <v>1</v>
      </c>
      <c r="AI281" s="153">
        <f t="shared" si="4305"/>
        <v>1</v>
      </c>
      <c r="AJ281" s="152">
        <f t="shared" si="4305"/>
        <v>1</v>
      </c>
      <c r="AK281" s="153">
        <f t="shared" si="4305"/>
        <v>1.0000000000000002</v>
      </c>
      <c r="AL281" s="152">
        <f t="shared" si="4305"/>
        <v>1</v>
      </c>
      <c r="AM281" s="153">
        <f t="shared" si="4305"/>
        <v>1.0000000000000002</v>
      </c>
      <c r="AN281" s="152">
        <f t="shared" si="4305"/>
        <v>1</v>
      </c>
      <c r="AO281" s="153">
        <f t="shared" si="4305"/>
        <v>1</v>
      </c>
      <c r="AP281" s="152">
        <f t="shared" si="4305"/>
        <v>1</v>
      </c>
      <c r="AQ281" s="153">
        <f t="shared" si="4305"/>
        <v>0.99999999999999989</v>
      </c>
      <c r="AR281" s="152">
        <f t="shared" si="4305"/>
        <v>1</v>
      </c>
      <c r="AS281" s="153">
        <f t="shared" si="4305"/>
        <v>1</v>
      </c>
      <c r="AT281" s="152">
        <f t="shared" si="4305"/>
        <v>1.0000000000000002</v>
      </c>
      <c r="AU281" s="153">
        <f t="shared" si="4305"/>
        <v>1</v>
      </c>
      <c r="AV281" s="152">
        <f t="shared" si="4305"/>
        <v>0.99999999999999989</v>
      </c>
      <c r="AW281" s="153">
        <f t="shared" si="4305"/>
        <v>1</v>
      </c>
      <c r="AX281" s="152">
        <f t="shared" si="4305"/>
        <v>1</v>
      </c>
      <c r="AY281" s="153">
        <f t="shared" si="4305"/>
        <v>1</v>
      </c>
      <c r="AZ281" s="152">
        <f t="shared" si="4305"/>
        <v>0.99999999999999967</v>
      </c>
      <c r="BA281" s="153">
        <f t="shared" si="4305"/>
        <v>1.0000000000000002</v>
      </c>
      <c r="BB281" s="152">
        <f t="shared" si="4305"/>
        <v>1</v>
      </c>
      <c r="BC281" s="153">
        <f t="shared" si="4305"/>
        <v>1</v>
      </c>
      <c r="BD281" s="152">
        <f t="shared" si="4305"/>
        <v>1.0000000000000002</v>
      </c>
      <c r="BE281" s="153">
        <f t="shared" si="4305"/>
        <v>1</v>
      </c>
      <c r="BF281" s="152">
        <f t="shared" si="4305"/>
        <v>1</v>
      </c>
      <c r="BG281" s="153">
        <f t="shared" si="4305"/>
        <v>0.99999999999999989</v>
      </c>
    </row>
    <row r="282" spans="1:59" ht="14.1" thickTop="1">
      <c r="A282" s="184"/>
    </row>
    <row r="284" spans="1:59">
      <c r="A284" s="252">
        <f>+A253+1</f>
        <v>43687</v>
      </c>
      <c r="B284" s="252"/>
      <c r="C284" s="252"/>
      <c r="D284" s="252"/>
      <c r="AE284" s="249">
        <f>+AE253+1</f>
        <v>43687</v>
      </c>
      <c r="AF284" s="249"/>
      <c r="AG284" s="249"/>
      <c r="AH284" s="249"/>
    </row>
    <row r="285" spans="1:59" ht="14.1" thickBot="1"/>
    <row r="286" spans="1:59" ht="15" thickTop="1" thickBot="1">
      <c r="A286" s="247" t="s">
        <v>1</v>
      </c>
      <c r="B286" s="243" t="s">
        <v>2</v>
      </c>
      <c r="C286" s="244"/>
      <c r="D286" s="243" t="s">
        <v>3</v>
      </c>
      <c r="E286" s="244"/>
      <c r="F286" s="243" t="s">
        <v>4</v>
      </c>
      <c r="G286" s="244"/>
      <c r="H286" s="243" t="s">
        <v>5</v>
      </c>
      <c r="I286" s="244"/>
      <c r="J286" s="243" t="s">
        <v>6</v>
      </c>
      <c r="K286" s="244"/>
      <c r="L286" s="243" t="s">
        <v>7</v>
      </c>
      <c r="M286" s="244"/>
      <c r="N286" s="243" t="s">
        <v>8</v>
      </c>
      <c r="O286" s="244"/>
      <c r="P286" s="243" t="s">
        <v>9</v>
      </c>
      <c r="Q286" s="244"/>
      <c r="R286" s="243" t="s">
        <v>10</v>
      </c>
      <c r="S286" s="244"/>
      <c r="T286" s="243" t="s">
        <v>11</v>
      </c>
      <c r="U286" s="244"/>
      <c r="V286" s="243" t="s">
        <v>12</v>
      </c>
      <c r="W286" s="244"/>
      <c r="X286" s="243" t="s">
        <v>13</v>
      </c>
      <c r="Y286" s="244"/>
      <c r="Z286" s="245" t="s">
        <v>14</v>
      </c>
      <c r="AA286" s="246"/>
      <c r="AB286" s="250" t="s">
        <v>15</v>
      </c>
      <c r="AC286" s="251"/>
      <c r="AE286" s="247" t="s">
        <v>1</v>
      </c>
      <c r="AF286" s="243" t="s">
        <v>2</v>
      </c>
      <c r="AG286" s="244"/>
      <c r="AH286" s="243" t="s">
        <v>3</v>
      </c>
      <c r="AI286" s="244"/>
      <c r="AJ286" s="243" t="s">
        <v>4</v>
      </c>
      <c r="AK286" s="244"/>
      <c r="AL286" s="243" t="s">
        <v>5</v>
      </c>
      <c r="AM286" s="244"/>
      <c r="AN286" s="243" t="s">
        <v>6</v>
      </c>
      <c r="AO286" s="244"/>
      <c r="AP286" s="243" t="s">
        <v>7</v>
      </c>
      <c r="AQ286" s="244"/>
      <c r="AR286" s="243" t="s">
        <v>8</v>
      </c>
      <c r="AS286" s="244"/>
      <c r="AT286" s="243" t="s">
        <v>9</v>
      </c>
      <c r="AU286" s="244"/>
      <c r="AV286" s="243" t="s">
        <v>10</v>
      </c>
      <c r="AW286" s="244"/>
      <c r="AX286" s="243" t="s">
        <v>11</v>
      </c>
      <c r="AY286" s="244"/>
      <c r="AZ286" s="243" t="s">
        <v>12</v>
      </c>
      <c r="BA286" s="244"/>
      <c r="BB286" s="243" t="s">
        <v>13</v>
      </c>
      <c r="BC286" s="244"/>
      <c r="BD286" s="245" t="s">
        <v>14</v>
      </c>
      <c r="BE286" s="246"/>
      <c r="BF286" s="243" t="s">
        <v>15</v>
      </c>
      <c r="BG286" s="244"/>
    </row>
    <row r="287" spans="1:59" ht="15" thickTop="1" thickBot="1">
      <c r="A287" s="248"/>
      <c r="B287" s="113" t="s">
        <v>16</v>
      </c>
      <c r="C287" s="114" t="s">
        <v>17</v>
      </c>
      <c r="D287" s="115" t="s">
        <v>16</v>
      </c>
      <c r="E287" s="116" t="s">
        <v>17</v>
      </c>
      <c r="F287" s="113" t="s">
        <v>16</v>
      </c>
      <c r="G287" s="114" t="s">
        <v>17</v>
      </c>
      <c r="H287" s="115" t="s">
        <v>16</v>
      </c>
      <c r="I287" s="116" t="s">
        <v>17</v>
      </c>
      <c r="J287" s="113" t="s">
        <v>16</v>
      </c>
      <c r="K287" s="114" t="s">
        <v>17</v>
      </c>
      <c r="L287" s="115" t="s">
        <v>16</v>
      </c>
      <c r="M287" s="113" t="s">
        <v>17</v>
      </c>
      <c r="N287" s="117" t="s">
        <v>16</v>
      </c>
      <c r="O287" s="118" t="s">
        <v>17</v>
      </c>
      <c r="P287" s="113" t="s">
        <v>16</v>
      </c>
      <c r="Q287" s="114" t="s">
        <v>17</v>
      </c>
      <c r="R287" s="115" t="s">
        <v>16</v>
      </c>
      <c r="S287" s="116" t="s">
        <v>17</v>
      </c>
      <c r="T287" s="113" t="s">
        <v>16</v>
      </c>
      <c r="U287" s="114" t="s">
        <v>17</v>
      </c>
      <c r="V287" s="115" t="s">
        <v>16</v>
      </c>
      <c r="W287" s="116" t="s">
        <v>17</v>
      </c>
      <c r="X287" s="113" t="s">
        <v>16</v>
      </c>
      <c r="Y287" s="114" t="s">
        <v>17</v>
      </c>
      <c r="Z287" s="26" t="s">
        <v>16</v>
      </c>
      <c r="AA287" s="119" t="s">
        <v>17</v>
      </c>
      <c r="AB287" s="173" t="s">
        <v>16</v>
      </c>
      <c r="AC287" s="174" t="s">
        <v>17</v>
      </c>
      <c r="AE287" s="248"/>
      <c r="AF287" s="113" t="s">
        <v>16</v>
      </c>
      <c r="AG287" s="114" t="s">
        <v>17</v>
      </c>
      <c r="AH287" s="115" t="s">
        <v>16</v>
      </c>
      <c r="AI287" s="116" t="s">
        <v>17</v>
      </c>
      <c r="AJ287" s="113" t="s">
        <v>16</v>
      </c>
      <c r="AK287" s="114" t="s">
        <v>17</v>
      </c>
      <c r="AL287" s="115" t="s">
        <v>16</v>
      </c>
      <c r="AM287" s="116" t="s">
        <v>17</v>
      </c>
      <c r="AN287" s="113" t="s">
        <v>16</v>
      </c>
      <c r="AO287" s="114" t="s">
        <v>17</v>
      </c>
      <c r="AP287" s="115" t="s">
        <v>16</v>
      </c>
      <c r="AQ287" s="113" t="s">
        <v>17</v>
      </c>
      <c r="AR287" s="117" t="s">
        <v>16</v>
      </c>
      <c r="AS287" s="118" t="s">
        <v>17</v>
      </c>
      <c r="AT287" s="113" t="s">
        <v>16</v>
      </c>
      <c r="AU287" s="114" t="s">
        <v>17</v>
      </c>
      <c r="AV287" s="115" t="s">
        <v>16</v>
      </c>
      <c r="AW287" s="116" t="s">
        <v>17</v>
      </c>
      <c r="AX287" s="113" t="s">
        <v>16</v>
      </c>
      <c r="AY287" s="114" t="s">
        <v>17</v>
      </c>
      <c r="AZ287" s="115" t="s">
        <v>16</v>
      </c>
      <c r="BA287" s="116" t="s">
        <v>17</v>
      </c>
      <c r="BB287" s="113" t="s">
        <v>16</v>
      </c>
      <c r="BC287" s="114" t="s">
        <v>17</v>
      </c>
      <c r="BD287" s="26" t="s">
        <v>16</v>
      </c>
      <c r="BE287" s="119" t="s">
        <v>17</v>
      </c>
      <c r="BF287" s="117" t="s">
        <v>16</v>
      </c>
      <c r="BG287" s="118" t="s">
        <v>17</v>
      </c>
    </row>
    <row r="288" spans="1:59" ht="14.1" thickTop="1">
      <c r="A288" s="122" t="s">
        <v>18</v>
      </c>
      <c r="B288" s="123"/>
      <c r="C288" s="183"/>
      <c r="D288" s="124"/>
      <c r="E288" s="177"/>
      <c r="F288" s="123"/>
      <c r="G288" s="125"/>
      <c r="H288" s="124"/>
      <c r="I288" s="177"/>
      <c r="J288" s="123"/>
      <c r="K288" s="125"/>
      <c r="L288" s="124"/>
      <c r="M288" s="123"/>
      <c r="N288" s="176"/>
      <c r="O288" s="178"/>
      <c r="P288" s="123"/>
      <c r="Q288" s="125"/>
      <c r="R288" s="124"/>
      <c r="S288" s="177"/>
      <c r="T288" s="123"/>
      <c r="U288" s="125"/>
      <c r="V288" s="124"/>
      <c r="W288" s="177"/>
      <c r="X288" s="123"/>
      <c r="Y288" s="125"/>
      <c r="Z288" s="181"/>
      <c r="AA288" s="182"/>
      <c r="AB288" s="167">
        <f>B288+D288+F288+H288+J288+L288+N288+P288+R288+T288+V288+X288+Z288</f>
        <v>0</v>
      </c>
      <c r="AC288" s="168">
        <f>C288+E288+G288+I288+K288+M288+O288+Q288+S288+U288+W288+Y288+AA288</f>
        <v>0</v>
      </c>
      <c r="AE288" s="122" t="s">
        <v>18</v>
      </c>
      <c r="AF288" s="126">
        <f>B288/B312</f>
        <v>0</v>
      </c>
      <c r="AG288" s="127">
        <f t="shared" ref="AG288" si="4306">C288/C312</f>
        <v>0</v>
      </c>
      <c r="AH288" s="128">
        <f t="shared" ref="AH288" si="4307">D288/D312</f>
        <v>0</v>
      </c>
      <c r="AI288" s="129">
        <f t="shared" ref="AI288" si="4308">E288/E312</f>
        <v>0</v>
      </c>
      <c r="AJ288" s="126">
        <f t="shared" ref="AJ288" si="4309">F288/F312</f>
        <v>0</v>
      </c>
      <c r="AK288" s="127">
        <f t="shared" ref="AK288" si="4310">G288/G312</f>
        <v>0</v>
      </c>
      <c r="AL288" s="128">
        <f t="shared" ref="AL288" si="4311">H288/H312</f>
        <v>0</v>
      </c>
      <c r="AM288" s="129">
        <f t="shared" ref="AM288" si="4312">I288/I312</f>
        <v>0</v>
      </c>
      <c r="AN288" s="126">
        <f t="shared" ref="AN288" si="4313">J288/J312</f>
        <v>0</v>
      </c>
      <c r="AO288" s="127">
        <f t="shared" ref="AO288" si="4314">K288/K312</f>
        <v>0</v>
      </c>
      <c r="AP288" s="128">
        <f t="shared" ref="AP288" si="4315">L288/L312</f>
        <v>0</v>
      </c>
      <c r="AQ288" s="126">
        <f t="shared" ref="AQ288" si="4316">M288/M312</f>
        <v>0</v>
      </c>
      <c r="AR288" s="130">
        <f t="shared" ref="AR288" si="4317">N288/N312</f>
        <v>0</v>
      </c>
      <c r="AS288" s="131">
        <f t="shared" ref="AS288" si="4318">O288/O312</f>
        <v>0</v>
      </c>
      <c r="AT288" s="126">
        <f t="shared" ref="AT288" si="4319">P288/P312</f>
        <v>0</v>
      </c>
      <c r="AU288" s="127">
        <f t="shared" ref="AU288" si="4320">Q288/Q312</f>
        <v>0</v>
      </c>
      <c r="AV288" s="128">
        <f t="shared" ref="AV288" si="4321">R288/R312</f>
        <v>0</v>
      </c>
      <c r="AW288" s="129">
        <f t="shared" ref="AW288" si="4322">S288/S312</f>
        <v>0</v>
      </c>
      <c r="AX288" s="126">
        <f t="shared" ref="AX288" si="4323">T288/T312</f>
        <v>0</v>
      </c>
      <c r="AY288" s="127">
        <f t="shared" ref="AY288" si="4324">U288/U312</f>
        <v>0</v>
      </c>
      <c r="AZ288" s="128">
        <f t="shared" ref="AZ288" si="4325">V288/V312</f>
        <v>0</v>
      </c>
      <c r="BA288" s="129">
        <f t="shared" ref="BA288" si="4326">W288/W312</f>
        <v>0</v>
      </c>
      <c r="BB288" s="126">
        <f t="shared" ref="BB288" si="4327">X288/X312</f>
        <v>0</v>
      </c>
      <c r="BC288" s="127">
        <f t="shared" ref="BC288" si="4328">Y288/Y312</f>
        <v>0</v>
      </c>
      <c r="BD288" s="128">
        <f t="shared" ref="BD288" si="4329">Z288/Z312</f>
        <v>0</v>
      </c>
      <c r="BE288" s="126">
        <f t="shared" ref="BE288" si="4330">AA288/AA312</f>
        <v>0</v>
      </c>
      <c r="BF288" s="132">
        <f t="shared" ref="BF288" si="4331">AB288/AB312</f>
        <v>0</v>
      </c>
      <c r="BG288" s="133">
        <f t="shared" ref="BG288" si="4332">AC288/AC312</f>
        <v>0</v>
      </c>
    </row>
    <row r="289" spans="1:59">
      <c r="A289" s="134" t="s">
        <v>19</v>
      </c>
      <c r="B289" s="186">
        <v>196</v>
      </c>
      <c r="C289" s="187">
        <v>0</v>
      </c>
      <c r="D289" s="188">
        <v>67</v>
      </c>
      <c r="E289" s="189">
        <v>0</v>
      </c>
      <c r="F289" s="186">
        <v>21</v>
      </c>
      <c r="G289" s="190">
        <v>0</v>
      </c>
      <c r="H289" s="188">
        <v>124</v>
      </c>
      <c r="I289" s="189">
        <v>0</v>
      </c>
      <c r="J289" s="186">
        <v>2</v>
      </c>
      <c r="K289" s="190">
        <v>0</v>
      </c>
      <c r="L289" s="188">
        <v>1</v>
      </c>
      <c r="M289" s="186">
        <v>0</v>
      </c>
      <c r="N289" s="191">
        <v>15</v>
      </c>
      <c r="O289" s="192">
        <v>0</v>
      </c>
      <c r="P289" s="186">
        <v>1</v>
      </c>
      <c r="Q289" s="190">
        <v>0</v>
      </c>
      <c r="R289" s="188">
        <v>0</v>
      </c>
      <c r="S289" s="189">
        <v>0</v>
      </c>
      <c r="T289" s="186">
        <v>0</v>
      </c>
      <c r="U289" s="190">
        <v>0</v>
      </c>
      <c r="V289" s="188">
        <v>0</v>
      </c>
      <c r="W289" s="189">
        <v>0</v>
      </c>
      <c r="X289" s="186">
        <v>0</v>
      </c>
      <c r="Y289" s="190">
        <v>0</v>
      </c>
      <c r="Z289" s="188">
        <v>0</v>
      </c>
      <c r="AA289" s="186">
        <v>0</v>
      </c>
      <c r="AB289" s="169">
        <f t="shared" ref="AB289:AB290" si="4333">B289+D289+F289+H289+J289+L289+N289+P289+R289+T289+V289+X289+Z289</f>
        <v>427</v>
      </c>
      <c r="AC289" s="170">
        <f t="shared" ref="AC289:AC309" si="4334">C289+E289+G289+I289+K289+M289+O289+Q289+S289+U289+W289+Y289+AA289</f>
        <v>0</v>
      </c>
      <c r="AE289" s="134" t="s">
        <v>19</v>
      </c>
      <c r="AF289" s="126">
        <f>B289/B312</f>
        <v>4.6576839903994674E-3</v>
      </c>
      <c r="AG289" s="127">
        <f t="shared" ref="AG289" si="4335">C289/C312</f>
        <v>0</v>
      </c>
      <c r="AH289" s="128">
        <f t="shared" ref="AH289" si="4336">D289/D312</f>
        <v>4.0000000000000001E-3</v>
      </c>
      <c r="AI289" s="129">
        <f t="shared" ref="AI289" si="4337">E289/E312</f>
        <v>0</v>
      </c>
      <c r="AJ289" s="126">
        <f t="shared" ref="AJ289" si="4338">F289/F312</f>
        <v>3.3212082872054404E-3</v>
      </c>
      <c r="AK289" s="127">
        <f t="shared" ref="AK289" si="4339">G289/G312</f>
        <v>0</v>
      </c>
      <c r="AL289" s="128">
        <f t="shared" ref="AL289" si="4340">H289/H312</f>
        <v>4.8614105931705023E-3</v>
      </c>
      <c r="AM289" s="129">
        <f t="shared" ref="AM289" si="4341">I289/I312</f>
        <v>0</v>
      </c>
      <c r="AN289" s="126">
        <f t="shared" ref="AN289" si="4342">J289/J312</f>
        <v>6.0551014229488342E-4</v>
      </c>
      <c r="AO289" s="127">
        <f t="shared" ref="AO289" si="4343">K289/K312</f>
        <v>0</v>
      </c>
      <c r="AP289" s="128">
        <f t="shared" ref="AP289" si="4344">L289/L312</f>
        <v>1.5197568389057752E-4</v>
      </c>
      <c r="AQ289" s="126">
        <f t="shared" ref="AQ289" si="4345">M289/M312</f>
        <v>0</v>
      </c>
      <c r="AR289" s="130">
        <f t="shared" ref="AR289" si="4346">N289/N312</f>
        <v>7.3540226503897635E-4</v>
      </c>
      <c r="AS289" s="131">
        <f t="shared" ref="AS289" si="4347">O289/O312</f>
        <v>0</v>
      </c>
      <c r="AT289" s="126">
        <f t="shared" ref="AT289" si="4348">P289/P312</f>
        <v>7.940919558484873E-5</v>
      </c>
      <c r="AU289" s="127">
        <f t="shared" ref="AU289" si="4349">Q289/Q312</f>
        <v>0</v>
      </c>
      <c r="AV289" s="128">
        <f t="shared" ref="AV289" si="4350">R289/R312</f>
        <v>0</v>
      </c>
      <c r="AW289" s="129">
        <f t="shared" ref="AW289" si="4351">S289/S312</f>
        <v>0</v>
      </c>
      <c r="AX289" s="126">
        <f t="shared" ref="AX289" si="4352">T289/T312</f>
        <v>0</v>
      </c>
      <c r="AY289" s="127">
        <f t="shared" ref="AY289" si="4353">U289/U312</f>
        <v>0</v>
      </c>
      <c r="AZ289" s="128">
        <f t="shared" ref="AZ289" si="4354">V289/V312</f>
        <v>0</v>
      </c>
      <c r="BA289" s="129">
        <f t="shared" ref="BA289" si="4355">W289/W312</f>
        <v>0</v>
      </c>
      <c r="BB289" s="126">
        <f t="shared" ref="BB289" si="4356">X289/X312</f>
        <v>0</v>
      </c>
      <c r="BC289" s="127">
        <f t="shared" ref="BC289" si="4357">Y289/Y312</f>
        <v>0</v>
      </c>
      <c r="BD289" s="128">
        <f t="shared" ref="BD289" si="4358">Z289/Z312</f>
        <v>0</v>
      </c>
      <c r="BE289" s="126">
        <f t="shared" ref="BE289" si="4359">AA289/AA312</f>
        <v>0</v>
      </c>
      <c r="BF289" s="132">
        <f t="shared" ref="BF289" si="4360">AB289/AB312</f>
        <v>1.848452840643452E-3</v>
      </c>
      <c r="BG289" s="133">
        <f t="shared" ref="BG289" si="4361">AC289/AC312</f>
        <v>0</v>
      </c>
    </row>
    <row r="290" spans="1:59">
      <c r="A290" s="143" t="s">
        <v>20</v>
      </c>
      <c r="B290" s="193">
        <v>1453</v>
      </c>
      <c r="C290" s="194">
        <v>0</v>
      </c>
      <c r="D290" s="195">
        <v>550</v>
      </c>
      <c r="E290" s="196">
        <v>2</v>
      </c>
      <c r="F290" s="193">
        <v>167</v>
      </c>
      <c r="G290" s="197">
        <v>0</v>
      </c>
      <c r="H290" s="195">
        <v>818</v>
      </c>
      <c r="I290" s="196">
        <v>74</v>
      </c>
      <c r="J290" s="193">
        <v>34</v>
      </c>
      <c r="K290" s="197">
        <v>17</v>
      </c>
      <c r="L290" s="195">
        <v>54</v>
      </c>
      <c r="M290" s="193">
        <v>161</v>
      </c>
      <c r="N290" s="198">
        <v>285</v>
      </c>
      <c r="O290" s="199">
        <v>208</v>
      </c>
      <c r="P290" s="193">
        <v>196</v>
      </c>
      <c r="Q290" s="197">
        <v>99</v>
      </c>
      <c r="R290" s="195">
        <v>337</v>
      </c>
      <c r="S290" s="196">
        <v>169</v>
      </c>
      <c r="T290" s="193">
        <v>61</v>
      </c>
      <c r="U290" s="197">
        <v>101</v>
      </c>
      <c r="V290" s="195">
        <v>243</v>
      </c>
      <c r="W290" s="196">
        <v>211</v>
      </c>
      <c r="X290" s="193">
        <v>278</v>
      </c>
      <c r="Y290" s="197">
        <v>167</v>
      </c>
      <c r="Z290" s="195">
        <v>646</v>
      </c>
      <c r="AA290" s="193">
        <v>352</v>
      </c>
      <c r="AB290" s="169">
        <f t="shared" si="4333"/>
        <v>5122</v>
      </c>
      <c r="AC290" s="170">
        <f t="shared" si="4334"/>
        <v>1561</v>
      </c>
      <c r="AE290" s="143" t="s">
        <v>20</v>
      </c>
      <c r="AF290" s="126">
        <f>B290/B312</f>
        <v>3.4528647132910338E-2</v>
      </c>
      <c r="AG290" s="127">
        <f t="shared" ref="AG290" si="4362">C290/C312</f>
        <v>0</v>
      </c>
      <c r="AH290" s="128">
        <f t="shared" ref="AH290" si="4363">D290/D312</f>
        <v>3.2835820895522387E-2</v>
      </c>
      <c r="AI290" s="129">
        <f t="shared" ref="AI290" si="4364">E290/E312</f>
        <v>1.4853323431117713E-4</v>
      </c>
      <c r="AJ290" s="126">
        <f t="shared" ref="AJ290" si="4365">F290/F312</f>
        <v>2.6411513522062311E-2</v>
      </c>
      <c r="AK290" s="127">
        <f t="shared" ref="AK290" si="4366">G290/G312</f>
        <v>0</v>
      </c>
      <c r="AL290" s="128">
        <f t="shared" ref="AL290" si="4367">H290/H312</f>
        <v>3.2069627945269928E-2</v>
      </c>
      <c r="AM290" s="129">
        <f t="shared" ref="AM290" si="4368">I290/I312</f>
        <v>2.014098690835851E-3</v>
      </c>
      <c r="AN290" s="126">
        <f t="shared" ref="AN290" si="4369">J290/J312</f>
        <v>1.0293672419013019E-2</v>
      </c>
      <c r="AO290" s="127">
        <f t="shared" ref="AO290" si="4370">K290/K312</f>
        <v>3.5587188612099642E-3</v>
      </c>
      <c r="AP290" s="128">
        <f t="shared" ref="AP290" si="4371">L290/L312</f>
        <v>8.2066869300911859E-3</v>
      </c>
      <c r="AQ290" s="126">
        <f t="shared" ref="AQ290" si="4372">M290/M312</f>
        <v>1.046541861674467E-2</v>
      </c>
      <c r="AR290" s="130">
        <f t="shared" ref="AR290" si="4373">N290/N312</f>
        <v>1.3972643035740549E-2</v>
      </c>
      <c r="AS290" s="131">
        <f t="shared" ref="AS290" si="4374">O290/O312</f>
        <v>7.8039995497692569E-3</v>
      </c>
      <c r="AT290" s="126">
        <f t="shared" ref="AT290" si="4375">P290/P312</f>
        <v>1.556420233463035E-2</v>
      </c>
      <c r="AU290" s="127">
        <f t="shared" ref="AU290" si="4376">Q290/Q312</f>
        <v>7.7386070507308681E-3</v>
      </c>
      <c r="AV290" s="128">
        <f t="shared" ref="AV290" si="4377">R290/R312</f>
        <v>1.8847874720357941E-2</v>
      </c>
      <c r="AW290" s="129">
        <f t="shared" ref="AW290" si="4378">S290/S312</f>
        <v>9.9044716638340274E-3</v>
      </c>
      <c r="AX290" s="126">
        <f t="shared" ref="AX290" si="4379">T290/T312</f>
        <v>1.3570634037819799E-2</v>
      </c>
      <c r="AY290" s="127">
        <f t="shared" ref="AY290" si="4380">U290/U312</f>
        <v>2.2261406215560945E-2</v>
      </c>
      <c r="AZ290" s="128">
        <f t="shared" ref="AZ290" si="4381">V290/V312</f>
        <v>1.3542131074453857E-2</v>
      </c>
      <c r="BA290" s="129">
        <f t="shared" ref="BA290" si="4382">W290/W312</f>
        <v>1.1456806211652277E-2</v>
      </c>
      <c r="BB290" s="126">
        <f t="shared" ref="BB290" si="4383">X290/X312</f>
        <v>1.7144619179771815E-2</v>
      </c>
      <c r="BC290" s="127">
        <f t="shared" ref="BC290" si="4384">Y290/Y312</f>
        <v>1.9686431686903219E-2</v>
      </c>
      <c r="BD290" s="128">
        <f t="shared" ref="BD290" si="4385">Z290/Z312</f>
        <v>1.5780730897009966E-2</v>
      </c>
      <c r="BE290" s="126">
        <f t="shared" ref="BE290" si="4386">AA290/AA312</f>
        <v>9.1985261452426376E-3</v>
      </c>
      <c r="BF290" s="132">
        <f t="shared" ref="BF290" si="4387">AB290/AB312</f>
        <v>2.2172776228983049E-2</v>
      </c>
      <c r="BG290" s="133">
        <f t="shared" ref="BG290" si="4388">AC290/AC312</f>
        <v>6.7754676852293935E-3</v>
      </c>
    </row>
    <row r="291" spans="1:59">
      <c r="A291" s="134" t="s">
        <v>21</v>
      </c>
      <c r="B291" s="186">
        <v>2552</v>
      </c>
      <c r="C291" s="187">
        <v>484</v>
      </c>
      <c r="D291" s="188">
        <v>1013</v>
      </c>
      <c r="E291" s="189">
        <v>380</v>
      </c>
      <c r="F291" s="186">
        <v>285</v>
      </c>
      <c r="G291" s="190">
        <v>166</v>
      </c>
      <c r="H291" s="188">
        <v>1106</v>
      </c>
      <c r="I291" s="189">
        <v>918</v>
      </c>
      <c r="J291" s="186">
        <v>96</v>
      </c>
      <c r="K291" s="190">
        <v>156</v>
      </c>
      <c r="L291" s="188">
        <v>178</v>
      </c>
      <c r="M291" s="186">
        <v>590</v>
      </c>
      <c r="N291" s="191">
        <v>838</v>
      </c>
      <c r="O291" s="192">
        <v>1040</v>
      </c>
      <c r="P291" s="186">
        <v>611</v>
      </c>
      <c r="Q291" s="190">
        <v>596</v>
      </c>
      <c r="R291" s="188">
        <v>842</v>
      </c>
      <c r="S291" s="189">
        <v>641</v>
      </c>
      <c r="T291" s="186">
        <v>178</v>
      </c>
      <c r="U291" s="190">
        <v>323</v>
      </c>
      <c r="V291" s="188">
        <v>670</v>
      </c>
      <c r="W291" s="189">
        <v>876</v>
      </c>
      <c r="X291" s="186">
        <v>805</v>
      </c>
      <c r="Y291" s="190">
        <v>494</v>
      </c>
      <c r="Z291" s="188">
        <v>1644</v>
      </c>
      <c r="AA291" s="186">
        <v>1328</v>
      </c>
      <c r="AB291" s="169">
        <f>B291+D291+F291+H291+J291+L291+N291+P291+R291+T291+V291+X291+Z291</f>
        <v>10818</v>
      </c>
      <c r="AC291" s="170">
        <f t="shared" si="4334"/>
        <v>7992</v>
      </c>
      <c r="AE291" s="134" t="s">
        <v>21</v>
      </c>
      <c r="AF291" s="126">
        <f>B291/B312</f>
        <v>6.0644946650507355E-2</v>
      </c>
      <c r="AG291" s="127">
        <f t="shared" ref="AG291" si="4389">C291/C312</f>
        <v>1.6736401673640166E-2</v>
      </c>
      <c r="AH291" s="128">
        <f t="shared" ref="AH291" si="4390">D291/D312</f>
        <v>6.0477611940298506E-2</v>
      </c>
      <c r="AI291" s="129">
        <f t="shared" ref="AI291" si="4391">E291/E312</f>
        <v>2.8221314519123655E-2</v>
      </c>
      <c r="AJ291" s="126">
        <f t="shared" ref="AJ291" si="4392">F291/F312</f>
        <v>4.5073541040645267E-2</v>
      </c>
      <c r="AK291" s="127">
        <f t="shared" ref="AK291" si="4393">G291/G312</f>
        <v>3.393988959313024E-2</v>
      </c>
      <c r="AL291" s="128">
        <f t="shared" ref="AL291" si="4394">H291/H312</f>
        <v>4.3360646097149805E-2</v>
      </c>
      <c r="AM291" s="129">
        <f t="shared" ref="AM291" si="4395">I291/I312</f>
        <v>2.4985710786315014E-2</v>
      </c>
      <c r="AN291" s="126">
        <f t="shared" ref="AN291" si="4396">J291/J312</f>
        <v>2.9064486830154404E-2</v>
      </c>
      <c r="AO291" s="127">
        <f t="shared" ref="AO291" si="4397">K291/K312</f>
        <v>3.2656478961691437E-2</v>
      </c>
      <c r="AP291" s="128">
        <f t="shared" ref="AP291" si="4398">L291/L312</f>
        <v>2.7051671732522795E-2</v>
      </c>
      <c r="AQ291" s="126">
        <f t="shared" ref="AQ291" si="4399">M291/M312</f>
        <v>3.8351534061362456E-2</v>
      </c>
      <c r="AR291" s="130">
        <f t="shared" ref="AR291" si="4400">N291/N312</f>
        <v>4.1084473206844142E-2</v>
      </c>
      <c r="AS291" s="131">
        <f t="shared" ref="AS291" si="4401">O291/O312</f>
        <v>3.9019997748846284E-2</v>
      </c>
      <c r="AT291" s="126">
        <f t="shared" ref="AT291" si="4402">P291/P312</f>
        <v>4.8519018502342574E-2</v>
      </c>
      <c r="AU291" s="127">
        <f t="shared" ref="AU291" si="4403">Q291/Q312</f>
        <v>4.6587977800359573E-2</v>
      </c>
      <c r="AV291" s="128">
        <f t="shared" ref="AV291" si="4404">R291/R312</f>
        <v>4.7091722595078302E-2</v>
      </c>
      <c r="AW291" s="129">
        <f t="shared" ref="AW291" si="4405">S291/S312</f>
        <v>3.7566664713121957E-2</v>
      </c>
      <c r="AX291" s="126">
        <f t="shared" ref="AX291" si="4406">T291/T312</f>
        <v>3.9599555061179091E-2</v>
      </c>
      <c r="AY291" s="127">
        <f t="shared" ref="AY291" si="4407">U291/U312</f>
        <v>7.1192417897288959E-2</v>
      </c>
      <c r="AZ291" s="128">
        <f t="shared" ref="AZ291" si="4408">V291/V312</f>
        <v>3.7338386090057955E-2</v>
      </c>
      <c r="BA291" s="129">
        <f t="shared" ref="BA291" si="4409">W291/W312</f>
        <v>4.7564749959276759E-2</v>
      </c>
      <c r="BB291" s="126">
        <f t="shared" ref="BB291" si="4410">X291/X312</f>
        <v>4.9645390070921988E-2</v>
      </c>
      <c r="BC291" s="127">
        <f t="shared" ref="BC291" si="4411">Y291/Y312</f>
        <v>5.8234115289402331E-2</v>
      </c>
      <c r="BD291" s="128">
        <f t="shared" ref="BD291" si="4412">Z291/Z312</f>
        <v>4.0160250146570257E-2</v>
      </c>
      <c r="BE291" s="126">
        <f t="shared" ref="BE291" si="4413">AA291/AA312</f>
        <v>3.4703530457051768E-2</v>
      </c>
      <c r="BF291" s="132">
        <f t="shared" ref="BF291" si="4414">AB291/AB312</f>
        <v>4.6830357915880243E-2</v>
      </c>
      <c r="BG291" s="133">
        <f t="shared" ref="BG291" si="4415">AC291/AC312</f>
        <v>3.4689005599201357E-2</v>
      </c>
    </row>
    <row r="292" spans="1:59">
      <c r="A292" s="143" t="s">
        <v>22</v>
      </c>
      <c r="B292" s="193">
        <v>3190</v>
      </c>
      <c r="C292" s="194">
        <v>602</v>
      </c>
      <c r="D292" s="195">
        <v>1233</v>
      </c>
      <c r="E292" s="196">
        <v>608</v>
      </c>
      <c r="F292" s="193">
        <v>389</v>
      </c>
      <c r="G292" s="197">
        <v>243</v>
      </c>
      <c r="H292" s="195">
        <v>1176</v>
      </c>
      <c r="I292" s="196">
        <v>1425</v>
      </c>
      <c r="J292" s="193">
        <v>129</v>
      </c>
      <c r="K292" s="197">
        <v>420</v>
      </c>
      <c r="L292" s="195">
        <v>196</v>
      </c>
      <c r="M292" s="193">
        <v>863</v>
      </c>
      <c r="N292" s="198">
        <v>1102</v>
      </c>
      <c r="O292" s="199">
        <v>1642</v>
      </c>
      <c r="P292" s="193">
        <v>718</v>
      </c>
      <c r="Q292" s="197">
        <v>798</v>
      </c>
      <c r="R292" s="195">
        <v>1106</v>
      </c>
      <c r="S292" s="196">
        <v>965</v>
      </c>
      <c r="T292" s="193">
        <v>208</v>
      </c>
      <c r="U292" s="197">
        <v>506</v>
      </c>
      <c r="V292" s="195">
        <v>806</v>
      </c>
      <c r="W292" s="196">
        <v>1130</v>
      </c>
      <c r="X292" s="193">
        <v>862</v>
      </c>
      <c r="Y292" s="197">
        <v>815</v>
      </c>
      <c r="Z292" s="195">
        <v>2375</v>
      </c>
      <c r="AA292" s="193">
        <v>2017</v>
      </c>
      <c r="AB292" s="169">
        <f t="shared" ref="AB292:AB308" si="4416">B292+D292+F292+H292+J292+L292+N292+P292+R292+T292+V292+X292+Z292</f>
        <v>13490</v>
      </c>
      <c r="AC292" s="170">
        <f t="shared" si="4334"/>
        <v>12034</v>
      </c>
      <c r="AE292" s="143" t="s">
        <v>22</v>
      </c>
      <c r="AF292" s="126">
        <f>B292/B312</f>
        <v>7.5806183313134198E-2</v>
      </c>
      <c r="AG292" s="127">
        <f t="shared" ref="AG292" si="4417">C292/C312</f>
        <v>2.0816764065147479E-2</v>
      </c>
      <c r="AH292" s="128">
        <f t="shared" ref="AH292" si="4418">D292/D312</f>
        <v>7.3611940298507469E-2</v>
      </c>
      <c r="AI292" s="129">
        <f t="shared" ref="AI292" si="4419">E292/E312</f>
        <v>4.5154103230597847E-2</v>
      </c>
      <c r="AJ292" s="126">
        <f t="shared" ref="AJ292" si="4420">F292/F312</f>
        <v>6.1521429701091257E-2</v>
      </c>
      <c r="AK292" s="127">
        <f t="shared" ref="AK292" si="4421">G292/G312</f>
        <v>4.9683091392353301E-2</v>
      </c>
      <c r="AL292" s="128">
        <f t="shared" ref="AL292" si="4422">H292/H312</f>
        <v>4.6104990786842825E-2</v>
      </c>
      <c r="AM292" s="129">
        <f t="shared" ref="AM292" si="4423">I292/I312</f>
        <v>3.8785008573528214E-2</v>
      </c>
      <c r="AN292" s="126">
        <f t="shared" ref="AN292" si="4424">J292/J312</f>
        <v>3.9055404178019983E-2</v>
      </c>
      <c r="AO292" s="127">
        <f t="shared" ref="AO292" si="4425">K292/K312</f>
        <v>8.7921289512246176E-2</v>
      </c>
      <c r="AP292" s="128">
        <f t="shared" ref="AP292" si="4426">L292/L312</f>
        <v>2.9787234042553193E-2</v>
      </c>
      <c r="AQ292" s="126">
        <f t="shared" ref="AQ292" si="4427">M292/M312</f>
        <v>5.6097243889755594E-2</v>
      </c>
      <c r="AR292" s="130">
        <f t="shared" ref="AR292" si="4428">N292/N312</f>
        <v>5.4027553071530128E-2</v>
      </c>
      <c r="AS292" s="131">
        <f t="shared" ref="AS292" si="4429">O292/O312</f>
        <v>6.1606573368851537E-2</v>
      </c>
      <c r="AT292" s="126">
        <f t="shared" ref="AT292" si="4430">P292/P312</f>
        <v>5.7015802429921388E-2</v>
      </c>
      <c r="AU292" s="127">
        <f t="shared" ref="AU292" si="4431">Q292/Q312</f>
        <v>6.2377862893770029E-2</v>
      </c>
      <c r="AV292" s="128">
        <f t="shared" ref="AV292" si="4432">R292/R312</f>
        <v>6.1856823266219239E-2</v>
      </c>
      <c r="AW292" s="129">
        <f t="shared" ref="AW292" si="4433">S292/S312</f>
        <v>5.6555119263904358E-2</v>
      </c>
      <c r="AX292" s="126">
        <f t="shared" ref="AX292" si="4434">T292/T312</f>
        <v>4.6273637374860954E-2</v>
      </c>
      <c r="AY292" s="127">
        <f t="shared" ref="AY292" si="4435">U292/U312</f>
        <v>0.11152744104033502</v>
      </c>
      <c r="AZ292" s="128">
        <f t="shared" ref="AZ292" si="4436">V292/V312</f>
        <v>4.4917521176995094E-2</v>
      </c>
      <c r="BA292" s="129">
        <f t="shared" ref="BA292" si="4437">W292/W312</f>
        <v>6.1356355541076178E-2</v>
      </c>
      <c r="BB292" s="126">
        <f t="shared" ref="BB292" si="4438">X292/X312</f>
        <v>5.3160653715695345E-2</v>
      </c>
      <c r="BC292" s="127">
        <f t="shared" ref="BC292" si="4439">Y292/Y312</f>
        <v>9.6074501945066601E-2</v>
      </c>
      <c r="BD292" s="128">
        <f t="shared" ref="BD292" si="4440">Z292/Z312</f>
        <v>5.8017393003713114E-2</v>
      </c>
      <c r="BE292" s="126">
        <f t="shared" ref="BE292" si="4441">AA292/AA312</f>
        <v>5.2708600099302269E-2</v>
      </c>
      <c r="BF292" s="132">
        <f t="shared" ref="BF292" si="4442">AB292/AB312</f>
        <v>5.839725719035168E-2</v>
      </c>
      <c r="BG292" s="133">
        <f t="shared" ref="BG292" si="4443">AC292/AC312</f>
        <v>5.2233169842441078E-2</v>
      </c>
    </row>
    <row r="293" spans="1:59">
      <c r="A293" s="134" t="s">
        <v>23</v>
      </c>
      <c r="B293" s="186">
        <v>3528</v>
      </c>
      <c r="C293" s="187">
        <v>1270</v>
      </c>
      <c r="D293" s="188">
        <v>1318</v>
      </c>
      <c r="E293" s="189">
        <v>823</v>
      </c>
      <c r="F293" s="186">
        <v>480</v>
      </c>
      <c r="G293" s="190">
        <v>343</v>
      </c>
      <c r="H293" s="188">
        <v>1347</v>
      </c>
      <c r="I293" s="189">
        <v>1849</v>
      </c>
      <c r="J293" s="186">
        <v>135</v>
      </c>
      <c r="K293" s="190">
        <v>437</v>
      </c>
      <c r="L293" s="188">
        <v>202</v>
      </c>
      <c r="M293" s="186">
        <v>1199</v>
      </c>
      <c r="N293" s="191">
        <v>1169</v>
      </c>
      <c r="O293" s="192">
        <v>1707</v>
      </c>
      <c r="P293" s="186">
        <v>733</v>
      </c>
      <c r="Q293" s="190">
        <v>847</v>
      </c>
      <c r="R293" s="188">
        <v>1246</v>
      </c>
      <c r="S293" s="189">
        <v>921</v>
      </c>
      <c r="T293" s="186">
        <v>193</v>
      </c>
      <c r="U293" s="190">
        <v>417</v>
      </c>
      <c r="V293" s="188">
        <v>699</v>
      </c>
      <c r="W293" s="189">
        <v>1300</v>
      </c>
      <c r="X293" s="186">
        <v>861</v>
      </c>
      <c r="Y293" s="190">
        <v>778</v>
      </c>
      <c r="Z293" s="188">
        <v>2609</v>
      </c>
      <c r="AA293" s="186">
        <v>1695</v>
      </c>
      <c r="AB293" s="169">
        <f t="shared" si="4416"/>
        <v>14520</v>
      </c>
      <c r="AC293" s="170">
        <f t="shared" si="4334"/>
        <v>13586</v>
      </c>
      <c r="AE293" s="134" t="s">
        <v>23</v>
      </c>
      <c r="AF293" s="126">
        <f>B293/B312</f>
        <v>8.3838311827190412E-2</v>
      </c>
      <c r="AG293" s="127">
        <f t="shared" ref="AG293" si="4444">C293/C312</f>
        <v>4.3915764722154985E-2</v>
      </c>
      <c r="AH293" s="128">
        <f t="shared" ref="AH293" si="4445">D293/D312</f>
        <v>7.86865671641791E-2</v>
      </c>
      <c r="AI293" s="129">
        <f t="shared" ref="AI293" si="4446">E293/E312</f>
        <v>6.1121425919049385E-2</v>
      </c>
      <c r="AJ293" s="126">
        <f t="shared" ref="AJ293" si="4447">F293/F312</f>
        <v>7.5913332278981491E-2</v>
      </c>
      <c r="AK293" s="127">
        <f t="shared" ref="AK293" si="4448">G293/G312</f>
        <v>7.012880801472092E-2</v>
      </c>
      <c r="AL293" s="128">
        <f t="shared" ref="AL293" si="4449">H293/H312</f>
        <v>5.2809032814521505E-2</v>
      </c>
      <c r="AM293" s="129">
        <f t="shared" ref="AM293" si="4450">I293/I312</f>
        <v>5.0325249721020114E-2</v>
      </c>
      <c r="AN293" s="126">
        <f t="shared" ref="AN293" si="4451">J293/J312</f>
        <v>4.0871934604904632E-2</v>
      </c>
      <c r="AO293" s="127">
        <f t="shared" ref="AO293" si="4452">K293/K312</f>
        <v>9.1480008373456143E-2</v>
      </c>
      <c r="AP293" s="128">
        <f t="shared" ref="AP293" si="4453">L293/L312</f>
        <v>3.0699088145896655E-2</v>
      </c>
      <c r="AQ293" s="126">
        <f t="shared" ref="AQ293" si="4454">M293/M312</f>
        <v>7.7938117524700992E-2</v>
      </c>
      <c r="AR293" s="130">
        <f t="shared" ref="AR293" si="4455">N293/N312</f>
        <v>5.7312349855370891E-2</v>
      </c>
      <c r="AS293" s="131">
        <f t="shared" ref="AS293" si="4456">O293/O312</f>
        <v>6.4045323228154427E-2</v>
      </c>
      <c r="AT293" s="126">
        <f t="shared" ref="AT293" si="4457">P293/P312</f>
        <v>5.8206940363694115E-2</v>
      </c>
      <c r="AU293" s="127">
        <f t="shared" ref="AU293" si="4458">Q293/Q312</f>
        <v>6.6208082545141878E-2</v>
      </c>
      <c r="AV293" s="128">
        <f t="shared" ref="AV293" si="4459">R293/R312</f>
        <v>6.9686800894854586E-2</v>
      </c>
      <c r="AW293" s="129">
        <f t="shared" ref="AW293" si="4460">S293/S312</f>
        <v>5.3976440250835138E-2</v>
      </c>
      <c r="AX293" s="126">
        <f t="shared" ref="AX293" si="4461">T293/T312</f>
        <v>4.2936596218020019E-2</v>
      </c>
      <c r="AY293" s="127">
        <f t="shared" ref="AY293" si="4462">U293/U312</f>
        <v>9.1910954375137757E-2</v>
      </c>
      <c r="AZ293" s="128">
        <f t="shared" ref="AZ293" si="4463">V293/V312</f>
        <v>3.8954525189478374E-2</v>
      </c>
      <c r="BA293" s="129">
        <f t="shared" ref="BA293" si="4464">W293/W312</f>
        <v>7.0586957702123032E-2</v>
      </c>
      <c r="BB293" s="126">
        <f t="shared" ref="BB293" si="4465">X293/X312</f>
        <v>5.3098982423681773E-2</v>
      </c>
      <c r="BC293" s="127">
        <f t="shared" ref="BC293" si="4466">Y293/Y312</f>
        <v>9.1712837439585054E-2</v>
      </c>
      <c r="BD293" s="128">
        <f t="shared" ref="BD293" si="4467">Z293/Z312</f>
        <v>6.373363298807895E-2</v>
      </c>
      <c r="BE293" s="126">
        <f t="shared" ref="BE293" si="4468">AA293/AA312</f>
        <v>4.4294039250529174E-2</v>
      </c>
      <c r="BF293" s="132">
        <f t="shared" ref="BF293" si="4469">AB293/AB312</f>
        <v>6.2856054440615747E-2</v>
      </c>
      <c r="BG293" s="133">
        <f t="shared" ref="BG293" si="4470">AC293/AC312</f>
        <v>5.8969573332175874E-2</v>
      </c>
    </row>
    <row r="294" spans="1:59">
      <c r="A294" s="143" t="s">
        <v>24</v>
      </c>
      <c r="B294" s="193">
        <v>3022</v>
      </c>
      <c r="C294" s="194">
        <v>1288</v>
      </c>
      <c r="D294" s="195">
        <v>795</v>
      </c>
      <c r="E294" s="196">
        <v>815</v>
      </c>
      <c r="F294" s="193">
        <v>406</v>
      </c>
      <c r="G294" s="197">
        <v>276</v>
      </c>
      <c r="H294" s="195">
        <v>1441</v>
      </c>
      <c r="I294" s="196">
        <v>1678</v>
      </c>
      <c r="J294" s="193">
        <v>176</v>
      </c>
      <c r="K294" s="197">
        <v>490</v>
      </c>
      <c r="L294" s="195">
        <v>225</v>
      </c>
      <c r="M294" s="193">
        <v>1154</v>
      </c>
      <c r="N294" s="198">
        <v>1092</v>
      </c>
      <c r="O294" s="199">
        <v>2238</v>
      </c>
      <c r="P294" s="193">
        <v>745</v>
      </c>
      <c r="Q294" s="197">
        <v>855</v>
      </c>
      <c r="R294" s="195">
        <v>1284</v>
      </c>
      <c r="S294" s="196">
        <v>962</v>
      </c>
      <c r="T294" s="193">
        <v>215</v>
      </c>
      <c r="U294" s="197">
        <v>431</v>
      </c>
      <c r="V294" s="195">
        <v>694</v>
      </c>
      <c r="W294" s="196">
        <v>1542</v>
      </c>
      <c r="X294" s="193">
        <v>864</v>
      </c>
      <c r="Y294" s="197">
        <v>663</v>
      </c>
      <c r="Z294" s="195">
        <v>2510</v>
      </c>
      <c r="AA294" s="193">
        <v>2009</v>
      </c>
      <c r="AB294" s="169">
        <f t="shared" si="4416"/>
        <v>13469</v>
      </c>
      <c r="AC294" s="170">
        <f t="shared" si="4334"/>
        <v>14401</v>
      </c>
      <c r="AE294" s="143" t="s">
        <v>24</v>
      </c>
      <c r="AF294" s="126">
        <f>B294/B312</f>
        <v>7.1813882749934652E-2</v>
      </c>
      <c r="AG294" s="127">
        <f t="shared" ref="AG294" si="4471">C294/C312</f>
        <v>4.4538192883571352E-2</v>
      </c>
      <c r="AH294" s="128">
        <f t="shared" ref="AH294" si="4472">D294/D312</f>
        <v>4.7462686567164181E-2</v>
      </c>
      <c r="AI294" s="129">
        <f t="shared" ref="AI294" si="4473">E294/E312</f>
        <v>6.0527292981804676E-2</v>
      </c>
      <c r="AJ294" s="126">
        <f t="shared" ref="AJ294" si="4474">F294/F312</f>
        <v>6.4210026885971855E-2</v>
      </c>
      <c r="AK294" s="127">
        <f t="shared" ref="AK294" si="4475">G294/G312</f>
        <v>5.6430177877734612E-2</v>
      </c>
      <c r="AL294" s="128">
        <f t="shared" ref="AL294" si="4476">H294/H312</f>
        <v>5.6494295683537851E-2</v>
      </c>
      <c r="AM294" s="129">
        <f t="shared" ref="AM294" si="4477">I294/I312</f>
        <v>4.5671048692196729E-2</v>
      </c>
      <c r="AN294" s="126">
        <f t="shared" ref="AN294" si="4478">J294/J312</f>
        <v>5.3284892521949741E-2</v>
      </c>
      <c r="AO294" s="127">
        <f t="shared" ref="AO294" si="4479">K294/K312</f>
        <v>0.10257483776428721</v>
      </c>
      <c r="AP294" s="128">
        <f t="shared" ref="AP294" si="4480">L294/L312</f>
        <v>3.4194528875379937E-2</v>
      </c>
      <c r="AQ294" s="126">
        <f t="shared" ref="AQ294" si="4481">M294/M312</f>
        <v>7.5013000520020801E-2</v>
      </c>
      <c r="AR294" s="130">
        <f t="shared" ref="AR294" si="4482">N294/N312</f>
        <v>5.3537284894837479E-2</v>
      </c>
      <c r="AS294" s="131">
        <f t="shared" ref="AS294" si="4483">O294/O312</f>
        <v>8.3968033617228835E-2</v>
      </c>
      <c r="AT294" s="126">
        <f t="shared" ref="AT294" si="4484">P294/P312</f>
        <v>5.9159850710712301E-2</v>
      </c>
      <c r="AU294" s="127">
        <f t="shared" ref="AU294" si="4485">Q294/Q312</f>
        <v>6.6833424529039315E-2</v>
      </c>
      <c r="AV294" s="128">
        <f t="shared" ref="AV294" si="4486">R294/R312</f>
        <v>7.1812080536912751E-2</v>
      </c>
      <c r="AW294" s="129">
        <f t="shared" ref="AW294" si="4487">S294/S312</f>
        <v>5.6379300240286E-2</v>
      </c>
      <c r="AX294" s="126">
        <f t="shared" ref="AX294" si="4488">T294/T312</f>
        <v>4.7830923248053395E-2</v>
      </c>
      <c r="AY294" s="127">
        <f t="shared" ref="AY294" si="4489">U294/U312</f>
        <v>9.4996693850562045E-2</v>
      </c>
      <c r="AZ294" s="128">
        <f t="shared" ref="AZ294" si="4490">V294/V312</f>
        <v>3.8675880517164508E-2</v>
      </c>
      <c r="BA294" s="129">
        <f t="shared" ref="BA294" si="4491">W294/W312</f>
        <v>8.3726991366672096E-2</v>
      </c>
      <c r="BB294" s="126">
        <f t="shared" ref="BB294" si="4492">X294/X312</f>
        <v>5.3283996299722476E-2</v>
      </c>
      <c r="BC294" s="127">
        <f t="shared" ref="BC294" si="4493">Y294/Y312</f>
        <v>7.8156312625250496E-2</v>
      </c>
      <c r="BD294" s="128">
        <f t="shared" ref="BD294" si="4494">Z294/Z312</f>
        <v>6.1315223763924176E-2</v>
      </c>
      <c r="BE294" s="126">
        <f t="shared" ref="BE294" si="4495">AA294/AA312</f>
        <v>5.2499542686910393E-2</v>
      </c>
      <c r="BF294" s="132">
        <f t="shared" ref="BF294" si="4496">AB294/AB312</f>
        <v>5.8306349673598726E-2</v>
      </c>
      <c r="BG294" s="133">
        <f t="shared" ref="BG294" si="4497">AC294/AC312</f>
        <v>6.250705325751986E-2</v>
      </c>
    </row>
    <row r="295" spans="1:59">
      <c r="A295" s="134" t="s">
        <v>25</v>
      </c>
      <c r="B295" s="186">
        <v>2989</v>
      </c>
      <c r="C295" s="187">
        <v>1385</v>
      </c>
      <c r="D295" s="188">
        <v>1284</v>
      </c>
      <c r="E295" s="189">
        <v>621</v>
      </c>
      <c r="F295" s="186">
        <v>410</v>
      </c>
      <c r="G295" s="190">
        <v>225</v>
      </c>
      <c r="H295" s="188">
        <v>1594</v>
      </c>
      <c r="I295" s="189">
        <v>2028</v>
      </c>
      <c r="J295" s="186">
        <v>122</v>
      </c>
      <c r="K295" s="190">
        <v>577</v>
      </c>
      <c r="L295" s="188">
        <v>211</v>
      </c>
      <c r="M295" s="186">
        <v>1217</v>
      </c>
      <c r="N295" s="191">
        <v>997</v>
      </c>
      <c r="O295" s="192">
        <v>1817</v>
      </c>
      <c r="P295" s="186">
        <v>839</v>
      </c>
      <c r="Q295" s="190">
        <v>679</v>
      </c>
      <c r="R295" s="188">
        <v>1253</v>
      </c>
      <c r="S295" s="189">
        <v>921</v>
      </c>
      <c r="T295" s="186">
        <v>224</v>
      </c>
      <c r="U295" s="190">
        <v>332</v>
      </c>
      <c r="V295" s="188">
        <v>679</v>
      </c>
      <c r="W295" s="189">
        <v>1413</v>
      </c>
      <c r="X295" s="186">
        <v>822</v>
      </c>
      <c r="Y295" s="190">
        <v>581</v>
      </c>
      <c r="Z295" s="188">
        <v>2410</v>
      </c>
      <c r="AA295" s="186">
        <v>1938</v>
      </c>
      <c r="AB295" s="169">
        <f t="shared" si="4416"/>
        <v>13834</v>
      </c>
      <c r="AC295" s="170">
        <f t="shared" si="4334"/>
        <v>13734</v>
      </c>
      <c r="AE295" s="134" t="s">
        <v>25</v>
      </c>
      <c r="AF295" s="126">
        <f>B295/B312</f>
        <v>7.1029680853591876E-2</v>
      </c>
      <c r="AG295" s="127">
        <f t="shared" ref="AG295" si="4498">C295/C312</f>
        <v>4.7892389086759572E-2</v>
      </c>
      <c r="AH295" s="128">
        <f t="shared" ref="AH295" si="4499">D295/D312</f>
        <v>7.6656716417910442E-2</v>
      </c>
      <c r="AI295" s="129">
        <f t="shared" ref="AI295" si="4500">E295/E312</f>
        <v>4.6119569253620499E-2</v>
      </c>
      <c r="AJ295" s="126">
        <f t="shared" ref="AJ295" si="4501">F295/F312</f>
        <v>6.4842637988296689E-2</v>
      </c>
      <c r="AK295" s="127">
        <f t="shared" ref="AK295" si="4502">G295/G312</f>
        <v>4.6002862400327131E-2</v>
      </c>
      <c r="AL295" s="128">
        <f t="shared" ref="AL295" si="4503">H295/H312</f>
        <v>6.2492649076724034E-2</v>
      </c>
      <c r="AM295" s="129">
        <f t="shared" ref="AM295" si="4504">I295/I312</f>
        <v>5.5197191148852777E-2</v>
      </c>
      <c r="AN295" s="126">
        <f t="shared" ref="AN295" si="4505">J295/J312</f>
        <v>3.6936118679987889E-2</v>
      </c>
      <c r="AO295" s="127">
        <f t="shared" ref="AO295" si="4506">K295/K312</f>
        <v>0.1207871048775382</v>
      </c>
      <c r="AP295" s="128">
        <f t="shared" ref="AP295" si="4507">L295/L312</f>
        <v>3.2066869300911856E-2</v>
      </c>
      <c r="AQ295" s="126">
        <f t="shared" ref="AQ295" si="4508">M295/M312</f>
        <v>7.9108164326573069E-2</v>
      </c>
      <c r="AR295" s="130">
        <f t="shared" ref="AR295" si="4509">N295/N312</f>
        <v>4.8879737216257289E-2</v>
      </c>
      <c r="AS295" s="131">
        <f t="shared" ref="AS295" si="4510">O295/O312</f>
        <v>6.8172438374667021E-2</v>
      </c>
      <c r="AT295" s="126">
        <f t="shared" ref="AT295" si="4511">P295/P312</f>
        <v>6.6624315095688086E-2</v>
      </c>
      <c r="AU295" s="127">
        <f t="shared" ref="AU295" si="4512">Q295/Q312</f>
        <v>5.307590088329555E-2</v>
      </c>
      <c r="AV295" s="128">
        <f t="shared" ref="AV295" si="4513">R295/R312</f>
        <v>7.0078299776286351E-2</v>
      </c>
      <c r="AW295" s="129">
        <f t="shared" ref="AW295" si="4514">S295/S312</f>
        <v>5.3976440250835138E-2</v>
      </c>
      <c r="AX295" s="126">
        <f t="shared" ref="AX295" si="4515">T295/T312</f>
        <v>4.983314794215795E-2</v>
      </c>
      <c r="AY295" s="127">
        <f t="shared" ref="AY295" si="4516">U295/U312</f>
        <v>7.3176107560061709E-2</v>
      </c>
      <c r="AZ295" s="128">
        <f t="shared" ref="AZ295" si="4517">V295/V312</f>
        <v>3.7839946500222918E-2</v>
      </c>
      <c r="BA295" s="129">
        <f t="shared" ref="BA295" si="4518">W295/W312</f>
        <v>7.6722593256230653E-2</v>
      </c>
      <c r="BB295" s="126">
        <f t="shared" ref="BB295" si="4519">X295/X312</f>
        <v>5.0693802035152634E-2</v>
      </c>
      <c r="BC295" s="127">
        <f t="shared" ref="BC295" si="4520">Y295/Y312</f>
        <v>6.8489921018507607E-2</v>
      </c>
      <c r="BD295" s="128">
        <f t="shared" ref="BD295" si="4521">Z295/Z312</f>
        <v>5.8872386163767831E-2</v>
      </c>
      <c r="BE295" s="126">
        <f t="shared" ref="BE295" si="4522">AA295/AA312</f>
        <v>5.0644158151932475E-2</v>
      </c>
      <c r="BF295" s="132">
        <f t="shared" ref="BF295" si="4523">AB295/AB312</f>
        <v>5.9886408893352498E-2</v>
      </c>
      <c r="BG295" s="133">
        <f t="shared" ref="BG295" si="4524">AC295/AC312</f>
        <v>5.961196232475368E-2</v>
      </c>
    </row>
    <row r="296" spans="1:59">
      <c r="A296" s="143" t="s">
        <v>26</v>
      </c>
      <c r="B296" s="200">
        <v>2747</v>
      </c>
      <c r="C296" s="194">
        <v>1641</v>
      </c>
      <c r="D296" s="195">
        <v>1244</v>
      </c>
      <c r="E296" s="196">
        <v>730</v>
      </c>
      <c r="F296" s="193">
        <v>396</v>
      </c>
      <c r="G296" s="197">
        <v>291</v>
      </c>
      <c r="H296" s="195">
        <v>1816</v>
      </c>
      <c r="I296" s="196">
        <v>1909</v>
      </c>
      <c r="J296" s="193">
        <v>171</v>
      </c>
      <c r="K296" s="197">
        <v>385</v>
      </c>
      <c r="L296" s="195">
        <v>251</v>
      </c>
      <c r="M296" s="193">
        <v>1121</v>
      </c>
      <c r="N296" s="198">
        <v>1289</v>
      </c>
      <c r="O296" s="201">
        <v>1877</v>
      </c>
      <c r="P296" s="193">
        <v>876</v>
      </c>
      <c r="Q296" s="197">
        <v>669</v>
      </c>
      <c r="R296" s="195">
        <v>1357</v>
      </c>
      <c r="S296" s="196">
        <v>996</v>
      </c>
      <c r="T296" s="193">
        <v>220</v>
      </c>
      <c r="U296" s="197">
        <v>245</v>
      </c>
      <c r="V296" s="195">
        <v>862</v>
      </c>
      <c r="W296" s="202">
        <v>1657</v>
      </c>
      <c r="X296" s="193">
        <v>829</v>
      </c>
      <c r="Y296" s="197">
        <v>578</v>
      </c>
      <c r="Z296" s="195">
        <v>2670</v>
      </c>
      <c r="AA296" s="193">
        <v>2339</v>
      </c>
      <c r="AB296" s="169">
        <f t="shared" si="4416"/>
        <v>14728</v>
      </c>
      <c r="AC296" s="170">
        <f t="shared" si="4334"/>
        <v>14438</v>
      </c>
      <c r="AE296" s="143" t="s">
        <v>26</v>
      </c>
      <c r="AF296" s="126">
        <f>B296/B312</f>
        <v>6.5278866947078254E-2</v>
      </c>
      <c r="AG296" s="127">
        <f t="shared" ref="AG296" si="4525">C296/C312</f>
        <v>5.6744700715792386E-2</v>
      </c>
      <c r="AH296" s="128">
        <f t="shared" ref="AH296" si="4526">D296/D312</f>
        <v>7.4268656716417913E-2</v>
      </c>
      <c r="AI296" s="129">
        <f t="shared" ref="AI296" si="4527">E296/E312</f>
        <v>5.4214630523579652E-2</v>
      </c>
      <c r="AJ296" s="126">
        <f t="shared" ref="AJ296" si="4528">F296/F312</f>
        <v>6.2628499130159734E-2</v>
      </c>
      <c r="AK296" s="127">
        <f t="shared" ref="AK296" si="4529">G296/G312</f>
        <v>5.949703537108976E-2</v>
      </c>
      <c r="AL296" s="128">
        <f t="shared" ref="AL296" si="4530">H296/H312</f>
        <v>7.1196142235464777E-2</v>
      </c>
      <c r="AM296" s="129">
        <f t="shared" ref="AM296" si="4531">I296/I312</f>
        <v>5.195830271358972E-2</v>
      </c>
      <c r="AN296" s="126">
        <f t="shared" ref="AN296" si="4532">J296/J312</f>
        <v>5.1771117166212535E-2</v>
      </c>
      <c r="AO296" s="127">
        <f t="shared" ref="AO296" si="4533">K296/K312</f>
        <v>8.0594515386225668E-2</v>
      </c>
      <c r="AP296" s="128">
        <f t="shared" ref="AP296" si="4534">L296/L312</f>
        <v>3.8145896656534957E-2</v>
      </c>
      <c r="AQ296" s="126">
        <f t="shared" ref="AQ296" si="4535">M296/M312</f>
        <v>7.2867914716588669E-2</v>
      </c>
      <c r="AR296" s="130">
        <f t="shared" ref="AR296" si="4536">N296/N312</f>
        <v>6.3195567975682695E-2</v>
      </c>
      <c r="AS296" s="131">
        <f t="shared" ref="AS296" si="4537">O296/O312</f>
        <v>7.0423592090946605E-2</v>
      </c>
      <c r="AT296" s="126">
        <f t="shared" ref="AT296" si="4538">P296/P312</f>
        <v>6.956245533232748E-2</v>
      </c>
      <c r="AU296" s="127">
        <f t="shared" ref="AU296" si="4539">Q296/Q312</f>
        <v>5.2294223403423747E-2</v>
      </c>
      <c r="AV296" s="128">
        <f t="shared" ref="AV296" si="4540">R296/R312</f>
        <v>7.5894854586129754E-2</v>
      </c>
      <c r="AW296" s="129">
        <f t="shared" ref="AW296" si="4541">S296/S312</f>
        <v>5.8371915841294031E-2</v>
      </c>
      <c r="AX296" s="126">
        <f t="shared" ref="AX296" si="4542">T296/T312</f>
        <v>4.8943270300333706E-2</v>
      </c>
      <c r="AY296" s="127">
        <f t="shared" ref="AY296" si="4543">U296/U312</f>
        <v>5.4000440819925062E-2</v>
      </c>
      <c r="AZ296" s="128">
        <f t="shared" ref="AZ296" si="4544">V296/V312</f>
        <v>4.8038341506910387E-2</v>
      </c>
      <c r="BA296" s="129">
        <f t="shared" ref="BA296" si="4545">W296/W312</f>
        <v>8.9971222240321447E-2</v>
      </c>
      <c r="BB296" s="126">
        <f t="shared" ref="BB296" si="4546">X296/X312</f>
        <v>5.1125501079247612E-2</v>
      </c>
      <c r="BC296" s="127">
        <f t="shared" ref="BC296" si="4547">Y296/Y312</f>
        <v>6.8136272545090179E-2</v>
      </c>
      <c r="BD296" s="128">
        <f t="shared" ref="BD296" si="4548">Z296/Z312</f>
        <v>6.5223763924174324E-2</v>
      </c>
      <c r="BE296" s="126">
        <f t="shared" ref="BE296" si="4549">AA296/AA312</f>
        <v>6.1123160948075364E-2</v>
      </c>
      <c r="BF296" s="132">
        <f t="shared" ref="BF296" si="4550">AB296/AB312</f>
        <v>6.3756471749406934E-2</v>
      </c>
      <c r="BG296" s="133">
        <f t="shared" ref="BG296" si="4551">AC296/AC312</f>
        <v>6.2667650505664307E-2</v>
      </c>
    </row>
    <row r="297" spans="1:59">
      <c r="A297" s="134" t="s">
        <v>27</v>
      </c>
      <c r="B297" s="203">
        <v>2953</v>
      </c>
      <c r="C297" s="187">
        <v>1880</v>
      </c>
      <c r="D297" s="188">
        <v>1320</v>
      </c>
      <c r="E297" s="189">
        <v>614</v>
      </c>
      <c r="F297" s="186">
        <v>473</v>
      </c>
      <c r="G297" s="190">
        <v>251</v>
      </c>
      <c r="H297" s="188">
        <v>2076</v>
      </c>
      <c r="I297" s="189">
        <v>2200</v>
      </c>
      <c r="J297" s="186">
        <v>255</v>
      </c>
      <c r="K297" s="187">
        <v>340</v>
      </c>
      <c r="L297" s="188">
        <v>429</v>
      </c>
      <c r="M297" s="186">
        <v>1361</v>
      </c>
      <c r="N297" s="191">
        <v>1322</v>
      </c>
      <c r="O297" s="204">
        <v>2131</v>
      </c>
      <c r="P297" s="186">
        <v>993</v>
      </c>
      <c r="Q297" s="187">
        <v>769</v>
      </c>
      <c r="R297" s="188">
        <v>1440</v>
      </c>
      <c r="S297" s="189">
        <v>1043</v>
      </c>
      <c r="T297" s="195">
        <v>343</v>
      </c>
      <c r="U297" s="186">
        <v>261</v>
      </c>
      <c r="V297" s="188">
        <v>1132</v>
      </c>
      <c r="W297" s="205">
        <v>1602</v>
      </c>
      <c r="X297" s="186">
        <v>1150</v>
      </c>
      <c r="Y297" s="190">
        <v>468</v>
      </c>
      <c r="Z297" s="188">
        <v>2712</v>
      </c>
      <c r="AA297" s="186">
        <v>2479</v>
      </c>
      <c r="AB297" s="169">
        <f t="shared" si="4416"/>
        <v>16598</v>
      </c>
      <c r="AC297" s="170">
        <f t="shared" si="4334"/>
        <v>15399</v>
      </c>
      <c r="AE297" s="134" t="s">
        <v>27</v>
      </c>
      <c r="AF297" s="126">
        <f>B297/B312</f>
        <v>7.0174187875763405E-2</v>
      </c>
      <c r="AG297" s="127">
        <f t="shared" ref="AG297" si="4552">C297/C312</f>
        <v>6.5009163525709734E-2</v>
      </c>
      <c r="AH297" s="128">
        <f t="shared" ref="AH297" si="4553">D297/D312</f>
        <v>7.8805970149253737E-2</v>
      </c>
      <c r="AI297" s="129">
        <f t="shared" ref="AI297" si="4554">E297/E312</f>
        <v>4.5599702933531376E-2</v>
      </c>
      <c r="AJ297" s="126">
        <f t="shared" ref="AJ297" si="4555">F297/F312</f>
        <v>7.4806262849913013E-2</v>
      </c>
      <c r="AK297" s="127">
        <f t="shared" ref="AK297" si="4556">G297/G312</f>
        <v>5.1318748722142711E-2</v>
      </c>
      <c r="AL297" s="128">
        <f t="shared" ref="AL297" si="4557">H297/H312</f>
        <v>8.1389422511467441E-2</v>
      </c>
      <c r="AM297" s="129">
        <f t="shared" ref="AM297" si="4558">I297/I312</f>
        <v>5.9878609727552323E-2</v>
      </c>
      <c r="AN297" s="126">
        <f t="shared" ref="AN297" si="4559">J297/J312</f>
        <v>7.7202543142597641E-2</v>
      </c>
      <c r="AO297" s="127">
        <f t="shared" ref="AO297" si="4560">K297/K312</f>
        <v>7.1174377224199295E-2</v>
      </c>
      <c r="AP297" s="128">
        <f t="shared" ref="AP297" si="4561">L297/L312</f>
        <v>6.5197568389057756E-2</v>
      </c>
      <c r="AQ297" s="126">
        <f t="shared" ref="AQ297" si="4562">M297/M312</f>
        <v>8.8468538741549668E-2</v>
      </c>
      <c r="AR297" s="130">
        <f t="shared" ref="AR297" si="4563">N297/N312</f>
        <v>6.4813452958768447E-2</v>
      </c>
      <c r="AS297" s="131">
        <f t="shared" ref="AS297" si="4564">O297/O312</f>
        <v>7.9953476156530215E-2</v>
      </c>
      <c r="AT297" s="126">
        <f t="shared" ref="AT297" si="4565">P297/P312</f>
        <v>7.8853331215754788E-2</v>
      </c>
      <c r="AU297" s="127">
        <f t="shared" ref="AU297" si="4566">Q297/Q312</f>
        <v>6.0110998202141795E-2</v>
      </c>
      <c r="AV297" s="128">
        <f t="shared" ref="AV297" si="4567">R297/R312</f>
        <v>8.0536912751677847E-2</v>
      </c>
      <c r="AW297" s="129">
        <f t="shared" ref="AW297" si="4568">S297/S312</f>
        <v>6.1126413877981595E-2</v>
      </c>
      <c r="AX297" s="126">
        <f t="shared" ref="AX297" si="4569">T297/T312</f>
        <v>7.6307007786429362E-2</v>
      </c>
      <c r="AY297" s="127">
        <f t="shared" ref="AY297" si="4570">U297/U312</f>
        <v>5.7527000220409963E-2</v>
      </c>
      <c r="AZ297" s="128">
        <f t="shared" ref="AZ297" si="4571">V297/V312</f>
        <v>6.3085153811859113E-2</v>
      </c>
      <c r="BA297" s="129">
        <f t="shared" ref="BA297" si="4572">W297/W312</f>
        <v>8.6984850952923923E-2</v>
      </c>
      <c r="BB297" s="126">
        <f t="shared" ref="BB297" si="4573">X297/X312</f>
        <v>7.0921985815602842E-2</v>
      </c>
      <c r="BC297" s="127">
        <f t="shared" ref="BC297" si="4574">Y297/Y312</f>
        <v>5.5169161853118001E-2</v>
      </c>
      <c r="BD297" s="128">
        <f t="shared" ref="BD297" si="4575">Z297/Z312</f>
        <v>6.6249755716239977E-2</v>
      </c>
      <c r="BE297" s="126">
        <f t="shared" ref="BE297" si="4576">AA297/AA312</f>
        <v>6.4781665664933236E-2</v>
      </c>
      <c r="BF297" s="132">
        <f t="shared" ref="BF297" si="4577">AB297/AB312</f>
        <v>7.185156966978927E-2</v>
      </c>
      <c r="BG297" s="133">
        <f t="shared" ref="BG297" si="4578">AC297/AC312</f>
        <v>6.6838838491253966E-2</v>
      </c>
    </row>
    <row r="298" spans="1:59">
      <c r="A298" s="143" t="s">
        <v>28</v>
      </c>
      <c r="B298" s="200">
        <v>3009</v>
      </c>
      <c r="C298" s="194">
        <v>2273</v>
      </c>
      <c r="D298" s="195">
        <v>1228</v>
      </c>
      <c r="E298" s="196">
        <v>921</v>
      </c>
      <c r="F298" s="193">
        <v>456</v>
      </c>
      <c r="G298" s="197">
        <v>337</v>
      </c>
      <c r="H298" s="195">
        <v>1423</v>
      </c>
      <c r="I298" s="196">
        <v>2827</v>
      </c>
      <c r="J298" s="193">
        <v>223</v>
      </c>
      <c r="K298" s="194">
        <v>340</v>
      </c>
      <c r="L298" s="195">
        <v>469</v>
      </c>
      <c r="M298" s="193">
        <v>1241</v>
      </c>
      <c r="N298" s="198">
        <v>1422</v>
      </c>
      <c r="O298" s="201">
        <v>2126</v>
      </c>
      <c r="P298" s="193">
        <v>964</v>
      </c>
      <c r="Q298" s="194">
        <v>859</v>
      </c>
      <c r="R298" s="195">
        <v>1384</v>
      </c>
      <c r="S298" s="196">
        <v>1010</v>
      </c>
      <c r="T298" s="193">
        <v>322</v>
      </c>
      <c r="U298" s="197">
        <v>274</v>
      </c>
      <c r="V298" s="195">
        <v>1153</v>
      </c>
      <c r="W298" s="202">
        <v>1412</v>
      </c>
      <c r="X298" s="193">
        <v>1081</v>
      </c>
      <c r="Y298" s="197">
        <v>482</v>
      </c>
      <c r="Z298" s="195">
        <v>2704</v>
      </c>
      <c r="AA298" s="193">
        <v>2290</v>
      </c>
      <c r="AB298" s="169">
        <f t="shared" si="4416"/>
        <v>15838</v>
      </c>
      <c r="AC298" s="170">
        <f t="shared" si="4334"/>
        <v>16392</v>
      </c>
      <c r="AE298" s="143" t="s">
        <v>28</v>
      </c>
      <c r="AF298" s="126">
        <f>B298/B312</f>
        <v>7.1504954730163259E-2</v>
      </c>
      <c r="AG298" s="127">
        <f t="shared" ref="AG298" si="4579">C298/C312</f>
        <v>7.8598845049967156E-2</v>
      </c>
      <c r="AH298" s="128">
        <f t="shared" ref="AH298" si="4580">D298/D312</f>
        <v>7.3313432835820896E-2</v>
      </c>
      <c r="AI298" s="129">
        <f t="shared" ref="AI298" si="4581">E298/E312</f>
        <v>6.8399554400297061E-2</v>
      </c>
      <c r="AJ298" s="126">
        <f t="shared" ref="AJ298" si="4582">F298/F312</f>
        <v>7.2117665665032415E-2</v>
      </c>
      <c r="AK298" s="127">
        <f t="shared" ref="AK298" si="4583">G298/G312</f>
        <v>6.8902065017378861E-2</v>
      </c>
      <c r="AL298" s="128">
        <f t="shared" ref="AL298" si="4584">H298/H312</f>
        <v>5.5788607049045362E-2</v>
      </c>
      <c r="AM298" s="129">
        <f t="shared" ref="AM298" si="4585">I298/I312</f>
        <v>7.6944013499904734E-2</v>
      </c>
      <c r="AN298" s="126">
        <f t="shared" ref="AN298" si="4586">J298/J312</f>
        <v>6.7514380865879506E-2</v>
      </c>
      <c r="AO298" s="127">
        <f t="shared" ref="AO298" si="4587">K298/K312</f>
        <v>7.1174377224199295E-2</v>
      </c>
      <c r="AP298" s="128">
        <f t="shared" ref="AP298" si="4588">L298/L312</f>
        <v>7.1276595744680857E-2</v>
      </c>
      <c r="AQ298" s="126">
        <f t="shared" ref="AQ298" si="4589">M298/M312</f>
        <v>8.0668226729069162E-2</v>
      </c>
      <c r="AR298" s="130">
        <f t="shared" ref="AR298" si="4590">N298/N312</f>
        <v>6.9716134725694962E-2</v>
      </c>
      <c r="AS298" s="131">
        <f t="shared" ref="AS298" si="4591">O298/O312</f>
        <v>7.9765880013506929E-2</v>
      </c>
      <c r="AT298" s="126">
        <f t="shared" ref="AT298" si="4592">P298/P312</f>
        <v>7.6550464543794175E-2</v>
      </c>
      <c r="AU298" s="127">
        <f t="shared" ref="AU298" si="4593">Q298/Q312</f>
        <v>6.7146095520988047E-2</v>
      </c>
      <c r="AV298" s="128">
        <f t="shared" ref="AV298" si="4594">R298/R312</f>
        <v>7.7404921700223714E-2</v>
      </c>
      <c r="AW298" s="129">
        <f t="shared" ref="AW298" si="4595">S298/S312</f>
        <v>5.9192404618179685E-2</v>
      </c>
      <c r="AX298" s="126">
        <f t="shared" ref="AX298" si="4596">T298/T312</f>
        <v>7.1635150166852055E-2</v>
      </c>
      <c r="AY298" s="127">
        <f t="shared" ref="AY298" si="4597">U298/U312</f>
        <v>6.0392329733303947E-2</v>
      </c>
      <c r="AZ298" s="128">
        <f t="shared" ref="AZ298" si="4598">V298/V312</f>
        <v>6.4255461435577352E-2</v>
      </c>
      <c r="BA298" s="129">
        <f t="shared" ref="BA298" si="4599">W298/W312</f>
        <v>7.6668295596459796E-2</v>
      </c>
      <c r="BB298" s="126">
        <f t="shared" ref="BB298" si="4600">X298/X312</f>
        <v>6.6666666666666666E-2</v>
      </c>
      <c r="BC298" s="127">
        <f t="shared" ref="BC298" si="4601">Y298/Y312</f>
        <v>5.6819521395732639E-2</v>
      </c>
      <c r="BD298" s="128">
        <f t="shared" ref="BD298" si="4602">Z298/Z312</f>
        <v>6.6054328708227472E-2</v>
      </c>
      <c r="BE298" s="126">
        <f t="shared" ref="BE298" si="4603">AA298/AA312</f>
        <v>5.9842684297175111E-2</v>
      </c>
      <c r="BF298" s="132">
        <f t="shared" ref="BF298" si="4604">AB298/AB312</f>
        <v>6.8561583349206076E-2</v>
      </c>
      <c r="BG298" s="133">
        <f t="shared" ref="BG298" si="4605">AC298/AC312</f>
        <v>7.1148921394157738E-2</v>
      </c>
    </row>
    <row r="299" spans="1:59">
      <c r="A299" s="134" t="s">
        <v>29</v>
      </c>
      <c r="B299" s="203">
        <v>2452</v>
      </c>
      <c r="C299" s="187">
        <v>1718</v>
      </c>
      <c r="D299" s="188">
        <v>916</v>
      </c>
      <c r="E299" s="189">
        <v>620</v>
      </c>
      <c r="F299" s="186">
        <v>401</v>
      </c>
      <c r="G299" s="190">
        <v>234</v>
      </c>
      <c r="H299" s="188">
        <v>1331</v>
      </c>
      <c r="I299" s="189">
        <v>2035</v>
      </c>
      <c r="J299" s="186">
        <v>264</v>
      </c>
      <c r="K299" s="187">
        <v>228</v>
      </c>
      <c r="L299" s="188">
        <v>448</v>
      </c>
      <c r="M299" s="186">
        <v>1375</v>
      </c>
      <c r="N299" s="191">
        <v>1222</v>
      </c>
      <c r="O299" s="204">
        <v>1153</v>
      </c>
      <c r="P299" s="186">
        <v>779</v>
      </c>
      <c r="Q299" s="187">
        <v>571</v>
      </c>
      <c r="R299" s="188">
        <v>1071</v>
      </c>
      <c r="S299" s="189">
        <v>519</v>
      </c>
      <c r="T299" s="186">
        <v>364</v>
      </c>
      <c r="U299" s="190">
        <v>73</v>
      </c>
      <c r="V299" s="188">
        <v>1276</v>
      </c>
      <c r="W299" s="205">
        <v>590</v>
      </c>
      <c r="X299" s="186">
        <v>1168</v>
      </c>
      <c r="Y299" s="190">
        <v>215</v>
      </c>
      <c r="Z299" s="188">
        <v>2572</v>
      </c>
      <c r="AA299" s="186">
        <v>1533</v>
      </c>
      <c r="AB299" s="169">
        <f t="shared" si="4416"/>
        <v>14264</v>
      </c>
      <c r="AC299" s="170">
        <f t="shared" si="4334"/>
        <v>10864</v>
      </c>
      <c r="AE299" s="134" t="s">
        <v>29</v>
      </c>
      <c r="AF299" s="126">
        <f>B299/B312</f>
        <v>5.8268577267650487E-2</v>
      </c>
      <c r="AG299" s="127">
        <f t="shared" ref="AG299" si="4606">C299/C312</f>
        <v>5.9407310072962412E-2</v>
      </c>
      <c r="AH299" s="128">
        <f t="shared" ref="AH299" si="4607">D299/D312</f>
        <v>5.4686567164179106E-2</v>
      </c>
      <c r="AI299" s="129">
        <f t="shared" ref="AI299" si="4608">E299/E312</f>
        <v>4.6045302636464912E-2</v>
      </c>
      <c r="AJ299" s="126">
        <f t="shared" ref="AJ299" si="4609">F299/F312</f>
        <v>6.3419263008065788E-2</v>
      </c>
      <c r="AK299" s="127">
        <f t="shared" ref="AK299" si="4610">G299/G312</f>
        <v>4.784297689634022E-2</v>
      </c>
      <c r="AL299" s="128">
        <f t="shared" ref="AL299" si="4611">H299/H312</f>
        <v>5.2181754028305959E-2</v>
      </c>
      <c r="AM299" s="129">
        <f t="shared" ref="AM299" si="4612">I299/I312</f>
        <v>5.53877139979859E-2</v>
      </c>
      <c r="AN299" s="126">
        <f t="shared" ref="AN299" si="4613">J299/J312</f>
        <v>7.9927338782924615E-2</v>
      </c>
      <c r="AO299" s="127">
        <f t="shared" ref="AO299" si="4614">K299/K312</f>
        <v>4.7728700020933643E-2</v>
      </c>
      <c r="AP299" s="128">
        <f t="shared" ref="AP299" si="4615">L299/L312</f>
        <v>6.8085106382978725E-2</v>
      </c>
      <c r="AQ299" s="126">
        <f t="shared" ref="AQ299" si="4616">M299/M312</f>
        <v>8.937857514300572E-2</v>
      </c>
      <c r="AR299" s="130">
        <f t="shared" ref="AR299" si="4617">N299/N312</f>
        <v>5.991077119184194E-2</v>
      </c>
      <c r="AS299" s="131">
        <f t="shared" ref="AS299" si="4618">O299/O312</f>
        <v>4.3259670581172853E-2</v>
      </c>
      <c r="AT299" s="126">
        <f t="shared" ref="AT299" si="4619">P299/P312</f>
        <v>6.1859763360597154E-2</v>
      </c>
      <c r="AU299" s="127">
        <f t="shared" ref="AU299" si="4620">Q299/Q312</f>
        <v>4.4633784100680057E-2</v>
      </c>
      <c r="AV299" s="128">
        <f t="shared" ref="AV299" si="4621">R299/R312</f>
        <v>5.9899328859060401E-2</v>
      </c>
      <c r="AW299" s="129">
        <f t="shared" ref="AW299" si="4622">S299/S312</f>
        <v>3.0416691085975504E-2</v>
      </c>
      <c r="AX299" s="126">
        <f t="shared" ref="AX299" si="4623">T299/T312</f>
        <v>8.097886540600667E-2</v>
      </c>
      <c r="AY299" s="127">
        <f t="shared" ref="AY299" si="4624">U299/U312</f>
        <v>1.6089927264712364E-2</v>
      </c>
      <c r="AZ299" s="128">
        <f t="shared" ref="AZ299" si="4625">V299/V312</f>
        <v>7.1110120374498445E-2</v>
      </c>
      <c r="BA299" s="129">
        <f t="shared" ref="BA299" si="4626">W299/W312</f>
        <v>3.2035619264809689E-2</v>
      </c>
      <c r="BB299" s="126">
        <f t="shared" ref="BB299" si="4627">X299/X312</f>
        <v>7.203206907184706E-2</v>
      </c>
      <c r="BC299" s="127">
        <f t="shared" ref="BC299" si="4628">Y299/Y312</f>
        <v>2.5344807261581989E-2</v>
      </c>
      <c r="BD299" s="128">
        <f t="shared" ref="BD299" si="4629">Z299/Z312</f>
        <v>6.2829783076021106E-2</v>
      </c>
      <c r="BE299" s="126">
        <f t="shared" ref="BE299" si="4630">AA299/AA312</f>
        <v>4.0060626649593645E-2</v>
      </c>
      <c r="BF299" s="132">
        <f t="shared" ref="BF299" si="4631">AB299/AB312</f>
        <v>6.1747848522103514E-2</v>
      </c>
      <c r="BG299" s="133">
        <f t="shared" ref="BG299" si="4632">AC299/AC312</f>
        <v>4.7154824428143581E-2</v>
      </c>
    </row>
    <row r="300" spans="1:59">
      <c r="A300" s="143" t="s">
        <v>30</v>
      </c>
      <c r="B300" s="200">
        <v>2345</v>
      </c>
      <c r="C300" s="194">
        <v>1577</v>
      </c>
      <c r="D300" s="195">
        <v>1072</v>
      </c>
      <c r="E300" s="196">
        <v>692</v>
      </c>
      <c r="F300" s="193">
        <v>466</v>
      </c>
      <c r="G300" s="197">
        <v>257</v>
      </c>
      <c r="H300" s="195">
        <v>1837</v>
      </c>
      <c r="I300" s="196">
        <v>1566</v>
      </c>
      <c r="J300" s="193">
        <v>259</v>
      </c>
      <c r="K300" s="194">
        <v>211</v>
      </c>
      <c r="L300" s="195">
        <v>563</v>
      </c>
      <c r="M300" s="193">
        <v>770</v>
      </c>
      <c r="N300" s="198">
        <v>908</v>
      </c>
      <c r="O300" s="201">
        <v>1158</v>
      </c>
      <c r="P300" s="193">
        <v>720</v>
      </c>
      <c r="Q300" s="194">
        <v>779</v>
      </c>
      <c r="R300" s="195">
        <v>741</v>
      </c>
      <c r="S300" s="196">
        <v>1235</v>
      </c>
      <c r="T300" s="193">
        <v>302</v>
      </c>
      <c r="U300" s="197">
        <v>278</v>
      </c>
      <c r="V300" s="195">
        <v>1030</v>
      </c>
      <c r="W300" s="202">
        <v>1449</v>
      </c>
      <c r="X300" s="193">
        <v>731</v>
      </c>
      <c r="Y300" s="197">
        <v>553</v>
      </c>
      <c r="Z300" s="195">
        <v>2244</v>
      </c>
      <c r="AA300" s="193">
        <v>3206</v>
      </c>
      <c r="AB300" s="169">
        <f t="shared" si="4416"/>
        <v>13218</v>
      </c>
      <c r="AC300" s="170">
        <f t="shared" si="4334"/>
        <v>13731</v>
      </c>
      <c r="AE300" s="143" t="s">
        <v>30</v>
      </c>
      <c r="AF300" s="126">
        <f>B300/B312</f>
        <v>5.5725862027993629E-2</v>
      </c>
      <c r="AG300" s="127">
        <f t="shared" ref="AG300" si="4633">C300/C312</f>
        <v>5.4531622808534179E-2</v>
      </c>
      <c r="AH300" s="128">
        <f t="shared" ref="AH300" si="4634">D300/D312</f>
        <v>6.4000000000000001E-2</v>
      </c>
      <c r="AI300" s="129">
        <f t="shared" ref="AI300" si="4635">E300/E312</f>
        <v>5.1392499071667284E-2</v>
      </c>
      <c r="AJ300" s="126">
        <f t="shared" ref="AJ300" si="4636">F300/F312</f>
        <v>7.3699193420844536E-2</v>
      </c>
      <c r="AK300" s="127">
        <f t="shared" ref="AK300" si="4637">G300/G312</f>
        <v>5.254549171948477E-2</v>
      </c>
      <c r="AL300" s="128">
        <f t="shared" ref="AL300" si="4638">H300/H312</f>
        <v>7.2019445642372684E-2</v>
      </c>
      <c r="AM300" s="129">
        <f t="shared" ref="AM300" si="4639">I300/I312</f>
        <v>4.2622683106066789E-2</v>
      </c>
      <c r="AN300" s="126">
        <f t="shared" ref="AN300" si="4640">J300/J312</f>
        <v>7.8413563427187402E-2</v>
      </c>
      <c r="AO300" s="127">
        <f t="shared" ref="AO300" si="4641">K300/K312</f>
        <v>4.4169981159723676E-2</v>
      </c>
      <c r="AP300" s="128">
        <f t="shared" ref="AP300" si="4642">L300/L312</f>
        <v>8.5562310030395133E-2</v>
      </c>
      <c r="AQ300" s="126">
        <f t="shared" ref="AQ300" si="4643">M300/M312</f>
        <v>5.0052002080083202E-2</v>
      </c>
      <c r="AR300" s="130">
        <f t="shared" ref="AR300" si="4644">N300/N312</f>
        <v>4.4516350443692697E-2</v>
      </c>
      <c r="AS300" s="131">
        <f t="shared" ref="AS300" si="4645">O300/O312</f>
        <v>4.3447266724196153E-2</v>
      </c>
      <c r="AT300" s="126">
        <f t="shared" ref="AT300" si="4646">P300/P312</f>
        <v>5.7174620821091079E-2</v>
      </c>
      <c r="AU300" s="127">
        <f t="shared" ref="AU300" si="4647">Q300/Q312</f>
        <v>6.0892675682013599E-2</v>
      </c>
      <c r="AV300" s="128">
        <f t="shared" ref="AV300" si="4648">R300/R312</f>
        <v>4.1442953020134225E-2</v>
      </c>
      <c r="AW300" s="129">
        <f t="shared" ref="AW300" si="4649">S300/S312</f>
        <v>7.237883138955635E-2</v>
      </c>
      <c r="AX300" s="126">
        <f t="shared" ref="AX300" si="4650">T300/T312</f>
        <v>6.7185761957730808E-2</v>
      </c>
      <c r="AY300" s="127">
        <f t="shared" ref="AY300" si="4651">U300/U312</f>
        <v>6.1273969583425174E-2</v>
      </c>
      <c r="AZ300" s="128">
        <f t="shared" ref="AZ300" si="4652">V300/V312</f>
        <v>5.7400802496656265E-2</v>
      </c>
      <c r="BA300" s="129">
        <f t="shared" ref="BA300" si="4653">W300/W312</f>
        <v>7.8677309007981755E-2</v>
      </c>
      <c r="BB300" s="126">
        <f t="shared" ref="BB300" si="4654">X300/X312</f>
        <v>4.5081714461917978E-2</v>
      </c>
      <c r="BC300" s="127">
        <f t="shared" ref="BC300" si="4655">Y300/Y312</f>
        <v>6.5189201933278318E-2</v>
      </c>
      <c r="BD300" s="128">
        <f t="shared" ref="BD300" si="4656">Z300/Z312</f>
        <v>5.4817275747508304E-2</v>
      </c>
      <c r="BE300" s="126">
        <f t="shared" ref="BE300" si="4657">AA300/AA312</f>
        <v>8.3779758016045161E-2</v>
      </c>
      <c r="BF300" s="132">
        <f t="shared" ref="BF300" si="4658">AB300/AB312</f>
        <v>5.7219788401932432E-2</v>
      </c>
      <c r="BG300" s="133">
        <f t="shared" ref="BG300" si="4659">AC300/AC312</f>
        <v>5.9598940926255478E-2</v>
      </c>
    </row>
    <row r="301" spans="1:59">
      <c r="A301" s="134" t="s">
        <v>31</v>
      </c>
      <c r="B301" s="203">
        <v>2510</v>
      </c>
      <c r="C301" s="187">
        <v>2400</v>
      </c>
      <c r="D301" s="188">
        <v>1263</v>
      </c>
      <c r="E301" s="189">
        <v>1099</v>
      </c>
      <c r="F301" s="186">
        <v>519</v>
      </c>
      <c r="G301" s="190">
        <v>353</v>
      </c>
      <c r="H301" s="188">
        <v>1678</v>
      </c>
      <c r="I301" s="189">
        <v>3193</v>
      </c>
      <c r="J301" s="186">
        <v>339</v>
      </c>
      <c r="K301" s="187">
        <v>301</v>
      </c>
      <c r="L301" s="188">
        <v>855</v>
      </c>
      <c r="M301" s="186">
        <v>1155</v>
      </c>
      <c r="N301" s="191">
        <v>2130</v>
      </c>
      <c r="O301" s="204">
        <v>2160</v>
      </c>
      <c r="P301" s="186">
        <v>1029</v>
      </c>
      <c r="Q301" s="187">
        <v>935</v>
      </c>
      <c r="R301" s="188">
        <v>1286</v>
      </c>
      <c r="S301" s="189">
        <v>1269</v>
      </c>
      <c r="T301" s="186">
        <v>506</v>
      </c>
      <c r="U301" s="190">
        <v>212</v>
      </c>
      <c r="V301" s="188">
        <v>1737</v>
      </c>
      <c r="W301" s="205">
        <v>1054</v>
      </c>
      <c r="X301" s="186">
        <v>1532</v>
      </c>
      <c r="Y301" s="190">
        <v>454</v>
      </c>
      <c r="Z301" s="188">
        <v>3483</v>
      </c>
      <c r="AA301" s="186">
        <v>3171</v>
      </c>
      <c r="AB301" s="169">
        <f t="shared" si="4416"/>
        <v>18867</v>
      </c>
      <c r="AC301" s="170">
        <f t="shared" si="4334"/>
        <v>17756</v>
      </c>
      <c r="AE301" s="134" t="s">
        <v>31</v>
      </c>
      <c r="AF301" s="126">
        <f>B301/B312</f>
        <v>5.9646871509707468E-2</v>
      </c>
      <c r="AG301" s="127">
        <f t="shared" ref="AG301" si="4660">C301/C312</f>
        <v>8.2990421522182653E-2</v>
      </c>
      <c r="AH301" s="128">
        <f t="shared" ref="AH301" si="4661">D301/D312</f>
        <v>7.5402985074626866E-2</v>
      </c>
      <c r="AI301" s="129">
        <f t="shared" ref="AI301" si="4662">E301/E312</f>
        <v>8.1619012253991832E-2</v>
      </c>
      <c r="AJ301" s="126">
        <f t="shared" ref="AJ301" si="4663">F301/F312</f>
        <v>8.208129052664874E-2</v>
      </c>
      <c r="AK301" s="127">
        <f t="shared" ref="AK301" si="4664">G301/G312</f>
        <v>7.217337967695768E-2</v>
      </c>
      <c r="AL301" s="128">
        <f t="shared" ref="AL301" si="4665">H301/H312</f>
        <v>6.5785862704355672E-2</v>
      </c>
      <c r="AM301" s="129">
        <f t="shared" ref="AM301" si="4666">I301/I312</f>
        <v>8.6905636754579352E-2</v>
      </c>
      <c r="AN301" s="126">
        <f t="shared" ref="AN301" si="4667">J301/J312</f>
        <v>0.10263396911898275</v>
      </c>
      <c r="AO301" s="127">
        <f t="shared" ref="AO301" si="4668">K301/K312</f>
        <v>6.3010257483776436E-2</v>
      </c>
      <c r="AP301" s="128">
        <f t="shared" ref="AP301" si="4669">L301/L312</f>
        <v>0.12993920972644377</v>
      </c>
      <c r="AQ301" s="126">
        <f t="shared" ref="AQ301" si="4670">M301/M312</f>
        <v>7.5078003120124803E-2</v>
      </c>
      <c r="AR301" s="130">
        <f t="shared" ref="AR301" si="4671">N301/N312</f>
        <v>0.10442712163553464</v>
      </c>
      <c r="AS301" s="131">
        <f t="shared" ref="AS301" si="4672">O301/O312</f>
        <v>8.1041533786065365E-2</v>
      </c>
      <c r="AT301" s="126">
        <f t="shared" ref="AT301" si="4673">P301/P312</f>
        <v>8.171206225680934E-2</v>
      </c>
      <c r="AU301" s="127">
        <f t="shared" ref="AU301" si="4674">Q301/Q312</f>
        <v>7.3086844368013756E-2</v>
      </c>
      <c r="AV301" s="128">
        <f t="shared" ref="AV301" si="4675">R301/R312</f>
        <v>7.1923937360178977E-2</v>
      </c>
      <c r="AW301" s="129">
        <f t="shared" ref="AW301" si="4676">S301/S312</f>
        <v>7.4371446990564374E-2</v>
      </c>
      <c r="AX301" s="126">
        <f t="shared" ref="AX301" si="4677">T301/T312</f>
        <v>0.11256952169076752</v>
      </c>
      <c r="AY301" s="127">
        <f t="shared" ref="AY301" si="4678">U301/U312</f>
        <v>4.672691205642495E-2</v>
      </c>
      <c r="AZ301" s="128">
        <f t="shared" ref="AZ301" si="4679">V301/V312</f>
        <v>9.6801159161836819E-2</v>
      </c>
      <c r="BA301" s="129">
        <f t="shared" ref="BA301" si="4680">W301/W312</f>
        <v>5.7229733398490523E-2</v>
      </c>
      <c r="BB301" s="126">
        <f t="shared" ref="BB301" si="4681">X301/X312</f>
        <v>9.4480419364785698E-2</v>
      </c>
      <c r="BC301" s="127">
        <f t="shared" ref="BC301" si="4682">Y301/Y312</f>
        <v>5.3518802310503356E-2</v>
      </c>
      <c r="BD301" s="128">
        <f t="shared" ref="BD301" si="4683">Z301/Z312</f>
        <v>8.5084033613445381E-2</v>
      </c>
      <c r="BE301" s="126">
        <f t="shared" ref="BE301" si="4684">AA301/AA312</f>
        <v>8.2865131836830683E-2</v>
      </c>
      <c r="BF301" s="132">
        <f t="shared" ref="BF301" si="4685">AB301/AB312</f>
        <v>8.1673910408477782E-2</v>
      </c>
      <c r="BG301" s="133">
        <f t="shared" ref="BG301" si="4686">AC301/AC312</f>
        <v>7.7069317244672073E-2</v>
      </c>
    </row>
    <row r="302" spans="1:59">
      <c r="A302" s="143" t="s">
        <v>32</v>
      </c>
      <c r="B302" s="200">
        <v>2502</v>
      </c>
      <c r="C302" s="194">
        <v>2736</v>
      </c>
      <c r="D302" s="195">
        <v>1201</v>
      </c>
      <c r="E302" s="196">
        <v>1247</v>
      </c>
      <c r="F302" s="193">
        <v>580</v>
      </c>
      <c r="G302" s="197">
        <v>480</v>
      </c>
      <c r="H302" s="195">
        <v>2496</v>
      </c>
      <c r="I302" s="196">
        <v>3506</v>
      </c>
      <c r="J302" s="193">
        <v>325</v>
      </c>
      <c r="K302" s="194">
        <v>231</v>
      </c>
      <c r="L302" s="195">
        <v>688</v>
      </c>
      <c r="M302" s="193">
        <v>926</v>
      </c>
      <c r="N302" s="198">
        <v>1729</v>
      </c>
      <c r="O302" s="201">
        <v>1811</v>
      </c>
      <c r="P302" s="193">
        <v>882</v>
      </c>
      <c r="Q302" s="194">
        <v>979</v>
      </c>
      <c r="R302" s="195">
        <v>1140</v>
      </c>
      <c r="S302" s="196">
        <v>1655</v>
      </c>
      <c r="T302" s="193">
        <v>487</v>
      </c>
      <c r="U302" s="197">
        <v>242</v>
      </c>
      <c r="V302" s="195">
        <v>1491</v>
      </c>
      <c r="W302" s="202">
        <v>1151</v>
      </c>
      <c r="X302" s="193">
        <v>1651</v>
      </c>
      <c r="Y302" s="197">
        <v>525</v>
      </c>
      <c r="Z302" s="195">
        <v>3621</v>
      </c>
      <c r="AA302" s="193">
        <v>3648</v>
      </c>
      <c r="AB302" s="169">
        <f t="shared" si="4416"/>
        <v>18793</v>
      </c>
      <c r="AC302" s="170">
        <f t="shared" si="4334"/>
        <v>19137</v>
      </c>
      <c r="AE302" s="143" t="s">
        <v>32</v>
      </c>
      <c r="AF302" s="126">
        <f>B302/B312</f>
        <v>5.9456761959078917E-2</v>
      </c>
      <c r="AG302" s="127">
        <f t="shared" ref="AG302" si="4687">C302/C312</f>
        <v>9.4609080535288215E-2</v>
      </c>
      <c r="AH302" s="128">
        <f t="shared" ref="AH302" si="4688">D302/D312</f>
        <v>7.1701492537313435E-2</v>
      </c>
      <c r="AI302" s="129">
        <f t="shared" ref="AI302" si="4689">E302/E312</f>
        <v>9.2610471593018939E-2</v>
      </c>
      <c r="AJ302" s="126">
        <f t="shared" ref="AJ302" si="4690">F302/F312</f>
        <v>9.172860983710264E-2</v>
      </c>
      <c r="AK302" s="127">
        <f t="shared" ref="AK302" si="4691">G302/G312</f>
        <v>9.8139439787364544E-2</v>
      </c>
      <c r="AL302" s="128">
        <f t="shared" ref="AL302" si="4692">H302/H312</f>
        <v>9.7855490649625593E-2</v>
      </c>
      <c r="AM302" s="129">
        <f t="shared" ref="AM302" si="4693">I302/I312</f>
        <v>9.5424729865817473E-2</v>
      </c>
      <c r="AN302" s="126">
        <f t="shared" ref="AN302" si="4694">J302/J312</f>
        <v>9.8395398122918559E-2</v>
      </c>
      <c r="AO302" s="127">
        <f t="shared" ref="AO302" si="4695">K302/K312</f>
        <v>4.8356709231735399E-2</v>
      </c>
      <c r="AP302" s="128">
        <f t="shared" ref="AP302" si="4696">L302/L312</f>
        <v>0.10455927051671733</v>
      </c>
      <c r="AQ302" s="126">
        <f t="shared" ref="AQ302" si="4697">M302/M312</f>
        <v>6.0192407696307855E-2</v>
      </c>
      <c r="AR302" s="130">
        <f t="shared" ref="AR302" si="4698">N302/N312</f>
        <v>8.4767367750159334E-2</v>
      </c>
      <c r="AS302" s="131">
        <f t="shared" ref="AS302" si="4699">O302/O312</f>
        <v>6.7947323003039059E-2</v>
      </c>
      <c r="AT302" s="126">
        <f t="shared" ref="AT302" si="4700">P302/P312</f>
        <v>7.0038910505836577E-2</v>
      </c>
      <c r="AU302" s="127">
        <f t="shared" ref="AU302" si="4701">Q302/Q312</f>
        <v>7.6526225279449703E-2</v>
      </c>
      <c r="AV302" s="128">
        <f t="shared" ref="AV302" si="4702">R302/R312</f>
        <v>6.3758389261744972E-2</v>
      </c>
      <c r="AW302" s="129">
        <f t="shared" ref="AW302" si="4703">S302/S312</f>
        <v>9.6993494696126115E-2</v>
      </c>
      <c r="AX302" s="126">
        <f t="shared" ref="AX302" si="4704">T302/T312</f>
        <v>0.10834260289210233</v>
      </c>
      <c r="AY302" s="127">
        <f t="shared" ref="AY302" si="4705">U302/U312</f>
        <v>5.3339210932334138E-2</v>
      </c>
      <c r="AZ302" s="128">
        <f t="shared" ref="AZ302" si="4706">V302/V312</f>
        <v>8.3091841283994647E-2</v>
      </c>
      <c r="BA302" s="129">
        <f t="shared" ref="BA302" si="4707">W302/W312</f>
        <v>6.2496606396264323E-2</v>
      </c>
      <c r="BB302" s="126">
        <f t="shared" ref="BB302" si="4708">X302/X312</f>
        <v>0.10181930311440025</v>
      </c>
      <c r="BC302" s="127">
        <f t="shared" ref="BC302" si="4709">Y302/Y312</f>
        <v>6.1888482848049042E-2</v>
      </c>
      <c r="BD302" s="128">
        <f t="shared" ref="BD302" si="4710">Z302/Z312</f>
        <v>8.8455149501661126E-2</v>
      </c>
      <c r="BE302" s="126">
        <f t="shared" ref="BE302" si="4711">AA302/AA312</f>
        <v>9.533018005069642E-2</v>
      </c>
      <c r="BF302" s="132">
        <f t="shared" ref="BF302" si="4712">AB302/AB312</f>
        <v>8.135356963515783E-2</v>
      </c>
      <c r="BG302" s="133">
        <f t="shared" ref="BG302" si="4713">AC302/AC312</f>
        <v>8.3063501020009547E-2</v>
      </c>
    </row>
    <row r="303" spans="1:59">
      <c r="A303" s="134" t="s">
        <v>33</v>
      </c>
      <c r="B303" s="203">
        <v>2500</v>
      </c>
      <c r="C303" s="187">
        <v>3300</v>
      </c>
      <c r="D303" s="188">
        <v>969</v>
      </c>
      <c r="E303" s="189">
        <v>1209</v>
      </c>
      <c r="F303" s="186">
        <v>394</v>
      </c>
      <c r="G303" s="190">
        <v>392</v>
      </c>
      <c r="H303" s="188">
        <v>1935</v>
      </c>
      <c r="I303" s="189">
        <v>3410</v>
      </c>
      <c r="J303" s="186">
        <v>281</v>
      </c>
      <c r="K303" s="187">
        <v>231</v>
      </c>
      <c r="L303" s="188">
        <v>640</v>
      </c>
      <c r="M303" s="186">
        <v>775</v>
      </c>
      <c r="N303" s="191">
        <v>1653</v>
      </c>
      <c r="O303" s="204">
        <v>1653</v>
      </c>
      <c r="P303" s="186">
        <v>893</v>
      </c>
      <c r="Q303" s="187">
        <v>957</v>
      </c>
      <c r="R303" s="188">
        <v>1143</v>
      </c>
      <c r="S303" s="189">
        <v>1375</v>
      </c>
      <c r="T303" s="186">
        <v>348</v>
      </c>
      <c r="U303" s="190">
        <v>272</v>
      </c>
      <c r="V303" s="188">
        <v>1567</v>
      </c>
      <c r="W303" s="205">
        <v>985</v>
      </c>
      <c r="X303" s="186">
        <v>1319</v>
      </c>
      <c r="Y303" s="190">
        <v>419</v>
      </c>
      <c r="Z303" s="188">
        <v>2969</v>
      </c>
      <c r="AA303" s="186">
        <v>3279</v>
      </c>
      <c r="AB303" s="169">
        <f t="shared" si="4416"/>
        <v>16611</v>
      </c>
      <c r="AC303" s="170">
        <f t="shared" si="4334"/>
        <v>18257</v>
      </c>
      <c r="AE303" s="134" t="s">
        <v>33</v>
      </c>
      <c r="AF303" s="126">
        <f>B303/B312</f>
        <v>5.9409234571421783E-2</v>
      </c>
      <c r="AG303" s="127">
        <f t="shared" ref="AG303" si="4714">C303/C312</f>
        <v>0.11411182959300115</v>
      </c>
      <c r="AH303" s="128">
        <f t="shared" ref="AH303" si="4715">D303/D312</f>
        <v>5.7850746268656716E-2</v>
      </c>
      <c r="AI303" s="129">
        <f t="shared" ref="AI303" si="4716">E303/E312</f>
        <v>8.9788340141106579E-2</v>
      </c>
      <c r="AJ303" s="126">
        <f t="shared" ref="AJ303" si="4717">F303/F312</f>
        <v>6.231219357899731E-2</v>
      </c>
      <c r="AK303" s="127">
        <f t="shared" ref="AK303" si="4718">G303/G312</f>
        <v>8.0147209159681043E-2</v>
      </c>
      <c r="AL303" s="128">
        <f t="shared" ref="AL303" si="4719">H303/H312</f>
        <v>7.5861528207942924E-2</v>
      </c>
      <c r="AM303" s="129">
        <f t="shared" ref="AM303" si="4720">I303/I312</f>
        <v>9.2811845077706109E-2</v>
      </c>
      <c r="AN303" s="126">
        <f t="shared" ref="AN303" si="4721">J303/J312</f>
        <v>8.5074174992431126E-2</v>
      </c>
      <c r="AO303" s="127">
        <f t="shared" ref="AO303" si="4722">K303/K312</f>
        <v>4.8356709231735399E-2</v>
      </c>
      <c r="AP303" s="128">
        <f t="shared" ref="AP303" si="4723">L303/L312</f>
        <v>9.7264437689969604E-2</v>
      </c>
      <c r="AQ303" s="126">
        <f t="shared" ref="AQ303" si="4724">M303/M312</f>
        <v>5.0377015080603223E-2</v>
      </c>
      <c r="AR303" s="130">
        <f t="shared" ref="AR303" si="4725">N303/N312</f>
        <v>8.1041329607295196E-2</v>
      </c>
      <c r="AS303" s="131">
        <f t="shared" ref="AS303" si="4726">O303/O312</f>
        <v>6.2019284883502793E-2</v>
      </c>
      <c r="AT303" s="126">
        <f t="shared" ref="AT303" si="4727">P303/P312</f>
        <v>7.0912411657269914E-2</v>
      </c>
      <c r="AU303" s="127">
        <f t="shared" ref="AU303" si="4728">Q303/Q312</f>
        <v>7.480653482373173E-2</v>
      </c>
      <c r="AV303" s="128">
        <f t="shared" ref="AV303" si="4729">R303/R312</f>
        <v>6.3926174496644297E-2</v>
      </c>
      <c r="AW303" s="129">
        <f t="shared" ref="AW303" si="4730">S303/S312</f>
        <v>8.0583719158412934E-2</v>
      </c>
      <c r="AX303" s="126">
        <f t="shared" ref="AX303" si="4731">T303/T312</f>
        <v>7.7419354838709681E-2</v>
      </c>
      <c r="AY303" s="127">
        <f t="shared" ref="AY303" si="4732">U303/U312</f>
        <v>5.9951509808243333E-2</v>
      </c>
      <c r="AZ303" s="128">
        <f t="shared" ref="AZ303" si="4733">V303/V312</f>
        <v>8.732724030316541E-2</v>
      </c>
      <c r="BA303" s="129">
        <f t="shared" ref="BA303" si="4734">W303/W312</f>
        <v>5.3483194874300914E-2</v>
      </c>
      <c r="BB303" s="126">
        <f t="shared" ref="BB303" si="4735">X303/X312</f>
        <v>8.1344434165895776E-2</v>
      </c>
      <c r="BC303" s="127">
        <f t="shared" ref="BC303" si="4736">Y303/Y312</f>
        <v>4.9392903453966755E-2</v>
      </c>
      <c r="BD303" s="128">
        <f t="shared" ref="BD303" si="4737">Z303/Z312</f>
        <v>7.2527848348641788E-2</v>
      </c>
      <c r="BE303" s="126">
        <f t="shared" ref="BE303" si="4738">AA303/AA312</f>
        <v>8.568740690412105E-2</v>
      </c>
      <c r="BF303" s="132">
        <f t="shared" ref="BF303" si="4739">AB303/AB312</f>
        <v>7.190784575158872E-2</v>
      </c>
      <c r="BG303" s="133">
        <f t="shared" ref="BG303" si="4740">AC303/AC312</f>
        <v>7.9243890793871258E-2</v>
      </c>
    </row>
    <row r="304" spans="1:59">
      <c r="A304" s="143" t="s">
        <v>34</v>
      </c>
      <c r="B304" s="200">
        <v>2102</v>
      </c>
      <c r="C304" s="194">
        <v>2541</v>
      </c>
      <c r="D304" s="195">
        <v>642</v>
      </c>
      <c r="E304" s="196">
        <v>1171</v>
      </c>
      <c r="F304" s="193">
        <v>264</v>
      </c>
      <c r="G304" s="197">
        <v>388</v>
      </c>
      <c r="H304" s="195">
        <v>1558</v>
      </c>
      <c r="I304" s="196">
        <v>3248</v>
      </c>
      <c r="J304" s="193">
        <v>224</v>
      </c>
      <c r="K304" s="194">
        <v>152</v>
      </c>
      <c r="L304" s="195">
        <v>492</v>
      </c>
      <c r="M304" s="193">
        <v>681</v>
      </c>
      <c r="N304" s="198">
        <v>1407</v>
      </c>
      <c r="O304" s="201">
        <v>1822</v>
      </c>
      <c r="P304" s="193">
        <v>641</v>
      </c>
      <c r="Q304" s="194">
        <v>883</v>
      </c>
      <c r="R304" s="195">
        <v>997</v>
      </c>
      <c r="S304" s="196">
        <v>1410</v>
      </c>
      <c r="T304" s="193">
        <v>227</v>
      </c>
      <c r="U304" s="197">
        <v>248</v>
      </c>
      <c r="V304" s="195">
        <v>1471</v>
      </c>
      <c r="W304" s="202">
        <v>957</v>
      </c>
      <c r="X304" s="193">
        <v>964</v>
      </c>
      <c r="Y304" s="197">
        <v>493</v>
      </c>
      <c r="Z304" s="195">
        <v>2504</v>
      </c>
      <c r="AA304" s="193">
        <v>2661</v>
      </c>
      <c r="AB304" s="169">
        <f t="shared" si="4416"/>
        <v>13493</v>
      </c>
      <c r="AC304" s="170">
        <f t="shared" si="4334"/>
        <v>16655</v>
      </c>
      <c r="AE304" s="143" t="s">
        <v>34</v>
      </c>
      <c r="AF304" s="126">
        <f>B304/B312</f>
        <v>4.9951284427651434E-2</v>
      </c>
      <c r="AG304" s="127">
        <f t="shared" ref="AG304" si="4741">C304/C312</f>
        <v>8.7866108786610872E-2</v>
      </c>
      <c r="AH304" s="128">
        <f t="shared" ref="AH304" si="4742">D304/D312</f>
        <v>3.8328358208955221E-2</v>
      </c>
      <c r="AI304" s="129">
        <f t="shared" ref="AI304" si="4743">E304/E312</f>
        <v>8.6966208689194205E-2</v>
      </c>
      <c r="AJ304" s="126">
        <f t="shared" ref="AJ304" si="4744">F304/F312</f>
        <v>4.1752332753439821E-2</v>
      </c>
      <c r="AK304" s="127">
        <f t="shared" ref="AK304" si="4745">G304/G312</f>
        <v>7.9329380494786342E-2</v>
      </c>
      <c r="AL304" s="128">
        <f t="shared" ref="AL304" si="4746">H304/H312</f>
        <v>6.1081271807739049E-2</v>
      </c>
      <c r="AM304" s="129">
        <f t="shared" ref="AM304" si="4747">I304/I312</f>
        <v>8.8402601997768157E-2</v>
      </c>
      <c r="AN304" s="126">
        <f t="shared" ref="AN304" si="4748">J304/J312</f>
        <v>6.7817135937026943E-2</v>
      </c>
      <c r="AO304" s="127">
        <f t="shared" ref="AO304" si="4749">K304/K312</f>
        <v>3.1819133347289093E-2</v>
      </c>
      <c r="AP304" s="128">
        <f t="shared" ref="AP304" si="4750">L304/L312</f>
        <v>7.4772036474164139E-2</v>
      </c>
      <c r="AQ304" s="126">
        <f t="shared" ref="AQ304" si="4751">M304/M312</f>
        <v>4.4266770670826835E-2</v>
      </c>
      <c r="AR304" s="130">
        <f t="shared" ref="AR304" si="4752">N304/N312</f>
        <v>6.8980732460655975E-2</v>
      </c>
      <c r="AS304" s="131">
        <f t="shared" ref="AS304" si="4753">O304/O312</f>
        <v>6.8360034517690321E-2</v>
      </c>
      <c r="AT304" s="126">
        <f t="shared" ref="AT304" si="4754">P304/P312</f>
        <v>5.090129436988803E-2</v>
      </c>
      <c r="AU304" s="127">
        <f t="shared" ref="AU304" si="4755">Q304/Q312</f>
        <v>6.9022121472680373E-2</v>
      </c>
      <c r="AV304" s="128">
        <f t="shared" ref="AV304" si="4756">R304/R312</f>
        <v>5.5760626398210292E-2</v>
      </c>
      <c r="AW304" s="129">
        <f t="shared" ref="AW304" si="4757">S304/S312</f>
        <v>8.2634941100627093E-2</v>
      </c>
      <c r="AX304" s="126">
        <f t="shared" ref="AX304" si="4758">T304/T312</f>
        <v>5.050055617352614E-2</v>
      </c>
      <c r="AY304" s="127">
        <f t="shared" ref="AY304" si="4759">U304/U312</f>
        <v>5.4661670707515979E-2</v>
      </c>
      <c r="AZ304" s="128">
        <f t="shared" ref="AZ304" si="4760">V304/V312</f>
        <v>8.1977262594739184E-2</v>
      </c>
      <c r="BA304" s="129">
        <f t="shared" ref="BA304" si="4761">W304/W312</f>
        <v>5.196286040071673E-2</v>
      </c>
      <c r="BB304" s="126">
        <f t="shared" ref="BB304" si="4762">X304/X312</f>
        <v>5.9451125501079248E-2</v>
      </c>
      <c r="BC304" s="127">
        <f t="shared" ref="BC304" si="4763">Y304/Y312</f>
        <v>5.8116232464929862E-2</v>
      </c>
      <c r="BD304" s="128">
        <f t="shared" ref="BD304" si="4764">Z304/Z312</f>
        <v>6.1168653507914797E-2</v>
      </c>
      <c r="BE304" s="126">
        <f t="shared" ref="BE304" si="4765">AA304/AA312</f>
        <v>6.9537721796848459E-2</v>
      </c>
      <c r="BF304" s="132">
        <f t="shared" ref="BF304" si="4766">AB304/AB312</f>
        <v>5.8410243978459245E-2</v>
      </c>
      <c r="BG304" s="133">
        <f t="shared" ref="BG304" si="4767">AC304/AC312</f>
        <v>7.2290463995833151E-2</v>
      </c>
    </row>
    <row r="305" spans="1:59">
      <c r="A305" s="134" t="s">
        <v>35</v>
      </c>
      <c r="B305" s="203">
        <v>1780</v>
      </c>
      <c r="C305" s="187">
        <v>1658</v>
      </c>
      <c r="D305" s="188">
        <v>523</v>
      </c>
      <c r="E305" s="189">
        <v>880</v>
      </c>
      <c r="F305" s="186">
        <v>161</v>
      </c>
      <c r="G305" s="190">
        <v>285</v>
      </c>
      <c r="H305" s="188">
        <v>1308</v>
      </c>
      <c r="I305" s="189">
        <v>1946</v>
      </c>
      <c r="J305" s="186">
        <v>130</v>
      </c>
      <c r="K305" s="187">
        <v>112</v>
      </c>
      <c r="L305" s="188">
        <v>416</v>
      </c>
      <c r="M305" s="186">
        <v>482</v>
      </c>
      <c r="N305" s="191">
        <v>1052</v>
      </c>
      <c r="O305" s="204">
        <v>1169</v>
      </c>
      <c r="P305" s="186">
        <v>517</v>
      </c>
      <c r="Q305" s="187">
        <v>793</v>
      </c>
      <c r="R305" s="188">
        <v>771</v>
      </c>
      <c r="S305" s="189">
        <v>1115</v>
      </c>
      <c r="T305" s="186">
        <v>148</v>
      </c>
      <c r="U305" s="190">
        <v>179</v>
      </c>
      <c r="V305" s="188">
        <v>1165</v>
      </c>
      <c r="W305" s="205">
        <v>559</v>
      </c>
      <c r="X305" s="186">
        <v>756</v>
      </c>
      <c r="Y305" s="190">
        <v>421</v>
      </c>
      <c r="Z305" s="188">
        <v>1897</v>
      </c>
      <c r="AA305" s="186">
        <v>2433</v>
      </c>
      <c r="AB305" s="169">
        <f t="shared" si="4416"/>
        <v>10624</v>
      </c>
      <c r="AC305" s="170">
        <f t="shared" si="4334"/>
        <v>12032</v>
      </c>
      <c r="AE305" s="134" t="s">
        <v>35</v>
      </c>
      <c r="AF305" s="126">
        <f>B305/B312</f>
        <v>4.2299375014852307E-2</v>
      </c>
      <c r="AG305" s="127">
        <f t="shared" ref="AG305" si="4768">C305/C312</f>
        <v>5.7332549534907844E-2</v>
      </c>
      <c r="AH305" s="128">
        <f t="shared" ref="AH305" si="4769">D305/D312</f>
        <v>3.1223880597014926E-2</v>
      </c>
      <c r="AI305" s="129">
        <f t="shared" ref="AI305" si="4770">E305/E312</f>
        <v>6.5354623096917933E-2</v>
      </c>
      <c r="AJ305" s="126">
        <f t="shared" ref="AJ305" si="4771">F305/F312</f>
        <v>2.5462596868575042E-2</v>
      </c>
      <c r="AK305" s="127">
        <f t="shared" ref="AK305" si="4772">G305/G312</f>
        <v>5.8270292373747701E-2</v>
      </c>
      <c r="AL305" s="128">
        <f t="shared" ref="AL305" si="4773">H305/H312</f>
        <v>5.1280040773121101E-2</v>
      </c>
      <c r="AM305" s="129">
        <f t="shared" ref="AM305" si="4774">I305/I312</f>
        <v>5.2965352059007646E-2</v>
      </c>
      <c r="AN305" s="126">
        <f t="shared" ref="AN305" si="4775">J305/J312</f>
        <v>3.9358159249167426E-2</v>
      </c>
      <c r="AO305" s="127">
        <f t="shared" ref="AO305" si="4776">K305/K312</f>
        <v>2.3445677203265649E-2</v>
      </c>
      <c r="AP305" s="128">
        <f t="shared" ref="AP305" si="4777">L305/L312</f>
        <v>6.3221884498480249E-2</v>
      </c>
      <c r="AQ305" s="126">
        <f t="shared" ref="AQ305" si="4778">M305/M312</f>
        <v>3.1331253250130003E-2</v>
      </c>
      <c r="AR305" s="130">
        <f t="shared" ref="AR305" si="4779">N305/N312</f>
        <v>5.1576212188066871E-2</v>
      </c>
      <c r="AS305" s="131">
        <f t="shared" ref="AS305" si="4780">O305/O312</f>
        <v>4.3859978238847408E-2</v>
      </c>
      <c r="AT305" s="126">
        <f t="shared" ref="AT305" si="4781">P305/P312</f>
        <v>4.105455411736679E-2</v>
      </c>
      <c r="AU305" s="127">
        <f t="shared" ref="AU305" si="4782">Q305/Q312</f>
        <v>6.1987024153834128E-2</v>
      </c>
      <c r="AV305" s="128">
        <f t="shared" ref="AV305" si="4783">R305/R312</f>
        <v>4.3120805369127518E-2</v>
      </c>
      <c r="AW305" s="129">
        <f t="shared" ref="AW305" si="4784">S305/S312</f>
        <v>6.534607044482213E-2</v>
      </c>
      <c r="AX305" s="126">
        <f t="shared" ref="AX305" si="4785">T305/T312</f>
        <v>3.2925472747497221E-2</v>
      </c>
      <c r="AY305" s="127">
        <f t="shared" ref="AY305" si="4786">U305/U312</f>
        <v>3.9453383292924839E-2</v>
      </c>
      <c r="AZ305" s="128">
        <f t="shared" ref="AZ305" si="4787">V305/V312</f>
        <v>6.4924208649130635E-2</v>
      </c>
      <c r="BA305" s="129">
        <f t="shared" ref="BA305" si="4788">W305/W312</f>
        <v>3.0352391811912908E-2</v>
      </c>
      <c r="BB305" s="126">
        <f t="shared" ref="BB305" si="4789">X305/X312</f>
        <v>4.6623496762257167E-2</v>
      </c>
      <c r="BC305" s="127">
        <f t="shared" ref="BC305" si="4790">Y305/Y312</f>
        <v>4.9628669102911707E-2</v>
      </c>
      <c r="BD305" s="128">
        <f t="shared" ref="BD305" si="4791">Z305/Z312</f>
        <v>4.6340629274965801E-2</v>
      </c>
      <c r="BE305" s="126">
        <f t="shared" ref="BE305" si="4792">AA305/AA312</f>
        <v>6.3579585543679928E-2</v>
      </c>
      <c r="BF305" s="132">
        <f t="shared" ref="BF305" si="4793">AB305/AB312</f>
        <v>4.5990545618257696E-2</v>
      </c>
      <c r="BG305" s="133">
        <f t="shared" ref="BG305" si="4794">AC305/AC312</f>
        <v>5.2224488910108946E-2</v>
      </c>
    </row>
    <row r="306" spans="1:59">
      <c r="A306" s="143" t="s">
        <v>36</v>
      </c>
      <c r="B306" s="200">
        <v>251</v>
      </c>
      <c r="C306" s="194">
        <v>1323</v>
      </c>
      <c r="D306" s="195">
        <v>110</v>
      </c>
      <c r="E306" s="196">
        <v>591</v>
      </c>
      <c r="F306" s="193">
        <v>51</v>
      </c>
      <c r="G306" s="197">
        <v>249</v>
      </c>
      <c r="H306" s="195">
        <v>425</v>
      </c>
      <c r="I306" s="196">
        <v>1926</v>
      </c>
      <c r="J306" s="193">
        <v>93</v>
      </c>
      <c r="K306" s="194">
        <v>103</v>
      </c>
      <c r="L306" s="195">
        <v>208</v>
      </c>
      <c r="M306" s="193">
        <v>270</v>
      </c>
      <c r="N306" s="198">
        <v>568</v>
      </c>
      <c r="O306" s="201">
        <v>786</v>
      </c>
      <c r="P306" s="193">
        <v>398</v>
      </c>
      <c r="Q306" s="194">
        <v>654</v>
      </c>
      <c r="R306" s="195">
        <v>423</v>
      </c>
      <c r="S306" s="196">
        <v>790</v>
      </c>
      <c r="T306" s="193">
        <v>132</v>
      </c>
      <c r="U306" s="197">
        <v>140</v>
      </c>
      <c r="V306" s="195">
        <v>1150</v>
      </c>
      <c r="W306" s="202">
        <v>518</v>
      </c>
      <c r="X306" s="193">
        <v>485</v>
      </c>
      <c r="Y306" s="197">
        <v>351</v>
      </c>
      <c r="Z306" s="195">
        <v>1325</v>
      </c>
      <c r="AA306" s="193">
        <v>1691</v>
      </c>
      <c r="AB306" s="169">
        <f t="shared" si="4416"/>
        <v>5619</v>
      </c>
      <c r="AC306" s="170">
        <f t="shared" si="4334"/>
        <v>9392</v>
      </c>
      <c r="AE306" s="143" t="s">
        <v>36</v>
      </c>
      <c r="AF306" s="126">
        <f>B306/B312</f>
        <v>5.964687150970747E-3</v>
      </c>
      <c r="AG306" s="127">
        <f t="shared" ref="AG306" si="4795">C306/C312</f>
        <v>4.5748469864103185E-2</v>
      </c>
      <c r="AH306" s="128">
        <f t="shared" ref="AH306" si="4796">D306/D312</f>
        <v>6.5671641791044772E-3</v>
      </c>
      <c r="AI306" s="129">
        <f t="shared" ref="AI306" si="4797">E306/E312</f>
        <v>4.3891570738952841E-2</v>
      </c>
      <c r="AJ306" s="126">
        <f t="shared" ref="AJ306" si="4798">F306/F312</f>
        <v>8.0657915546417831E-3</v>
      </c>
      <c r="AK306" s="127">
        <f t="shared" ref="AK306" si="4799">G306/G312</f>
        <v>5.090983438969536E-2</v>
      </c>
      <c r="AL306" s="128">
        <f t="shared" ref="AL306" si="4800">H306/H312</f>
        <v>1.666209275885051E-2</v>
      </c>
      <c r="AM306" s="129">
        <f t="shared" ref="AM306" si="4801">I306/I312</f>
        <v>5.2421001061484444E-2</v>
      </c>
      <c r="AN306" s="126">
        <f t="shared" ref="AN306" si="4802">J306/J312</f>
        <v>2.8156221616712079E-2</v>
      </c>
      <c r="AO306" s="127">
        <f t="shared" ref="AO306" si="4803">K306/K312</f>
        <v>2.1561649570860372E-2</v>
      </c>
      <c r="AP306" s="128">
        <f t="shared" ref="AP306" si="4804">L306/L312</f>
        <v>3.1610942249240125E-2</v>
      </c>
      <c r="AQ306" s="126">
        <f t="shared" ref="AQ306" si="4805">M306/M312</f>
        <v>1.7550702028081122E-2</v>
      </c>
      <c r="AR306" s="130">
        <f t="shared" ref="AR306" si="4806">N306/N312</f>
        <v>2.784723243614257E-2</v>
      </c>
      <c r="AS306" s="131">
        <f t="shared" ref="AS306" si="4807">O306/O312</f>
        <v>2.949011368326267E-2</v>
      </c>
      <c r="AT306" s="126">
        <f t="shared" ref="AT306" si="4808">P306/P312</f>
        <v>3.160485984276979E-2</v>
      </c>
      <c r="AU306" s="127">
        <f t="shared" ref="AU306" si="4809">Q306/Q312</f>
        <v>5.1121707183616041E-2</v>
      </c>
      <c r="AV306" s="128">
        <f t="shared" ref="AV306" si="4810">R306/R312</f>
        <v>2.365771812080537E-2</v>
      </c>
      <c r="AW306" s="129">
        <f t="shared" ref="AW306" si="4811">S306/S312</f>
        <v>4.6299009552833614E-2</v>
      </c>
      <c r="AX306" s="126">
        <f t="shared" ref="AX306" si="4812">T306/T312</f>
        <v>2.9365962180200222E-2</v>
      </c>
      <c r="AY306" s="127">
        <f t="shared" ref="AY306" si="4813">U306/U312</f>
        <v>3.085739475424289E-2</v>
      </c>
      <c r="AZ306" s="128">
        <f t="shared" ref="AZ306" si="4814">V306/V312</f>
        <v>6.4088274632189038E-2</v>
      </c>
      <c r="BA306" s="129">
        <f t="shared" ref="BA306" si="4815">W306/W312</f>
        <v>2.8126187761307486E-2</v>
      </c>
      <c r="BB306" s="126">
        <f t="shared" ref="BB306" si="4816">X306/X312</f>
        <v>2.9910576626580327E-2</v>
      </c>
      <c r="BC306" s="127">
        <f t="shared" ref="BC306" si="4817">Y306/Y312</f>
        <v>4.1376871389838497E-2</v>
      </c>
      <c r="BD306" s="128">
        <f t="shared" ref="BD306" si="4818">Z306/Z312</f>
        <v>3.2367598202071524E-2</v>
      </c>
      <c r="BE306" s="126">
        <f t="shared" ref="BE306" si="4819">AA306/AA312</f>
        <v>4.4189510544333239E-2</v>
      </c>
      <c r="BF306" s="132">
        <f t="shared" ref="BF306" si="4820">AB306/AB312</f>
        <v>2.432425412546969E-2</v>
      </c>
      <c r="BG306" s="133">
        <f t="shared" ref="BG306" si="4821">AC306/AC312</f>
        <v>4.0765658231694084E-2</v>
      </c>
    </row>
    <row r="307" spans="1:59">
      <c r="A307" s="134" t="s">
        <v>37</v>
      </c>
      <c r="B307" s="203">
        <v>0</v>
      </c>
      <c r="C307" s="187">
        <v>843</v>
      </c>
      <c r="D307" s="188">
        <v>2</v>
      </c>
      <c r="E307" s="189">
        <v>442</v>
      </c>
      <c r="F307" s="186">
        <v>4</v>
      </c>
      <c r="G307" s="190">
        <v>121</v>
      </c>
      <c r="H307" s="188">
        <v>18</v>
      </c>
      <c r="I307" s="189">
        <v>1003</v>
      </c>
      <c r="J307" s="186">
        <v>45</v>
      </c>
      <c r="K307" s="187">
        <v>46</v>
      </c>
      <c r="L307" s="188">
        <v>54</v>
      </c>
      <c r="M307" s="186">
        <v>43</v>
      </c>
      <c r="N307" s="191">
        <v>197</v>
      </c>
      <c r="O307" s="204">
        <v>155</v>
      </c>
      <c r="P307" s="186">
        <v>58</v>
      </c>
      <c r="Q307" s="187">
        <v>71</v>
      </c>
      <c r="R307" s="188">
        <v>59</v>
      </c>
      <c r="S307" s="189">
        <v>67</v>
      </c>
      <c r="T307" s="186">
        <v>17</v>
      </c>
      <c r="U307" s="190">
        <v>3</v>
      </c>
      <c r="V307" s="188">
        <v>119</v>
      </c>
      <c r="W307" s="205">
        <v>11</v>
      </c>
      <c r="X307" s="186">
        <v>57</v>
      </c>
      <c r="Y307" s="190">
        <v>26</v>
      </c>
      <c r="Z307" s="188">
        <v>41</v>
      </c>
      <c r="AA307" s="186">
        <v>191</v>
      </c>
      <c r="AB307" s="169">
        <f t="shared" si="4416"/>
        <v>671</v>
      </c>
      <c r="AC307" s="170">
        <f t="shared" si="4334"/>
        <v>3022</v>
      </c>
      <c r="AE307" s="134" t="s">
        <v>37</v>
      </c>
      <c r="AF307" s="126">
        <f>B307/B312</f>
        <v>0</v>
      </c>
      <c r="AG307" s="127">
        <f t="shared" ref="AG307" si="4822">C307/C312</f>
        <v>2.9150385559666654E-2</v>
      </c>
      <c r="AH307" s="128">
        <f t="shared" ref="AH307" si="4823">D307/D312</f>
        <v>1.1940298507462687E-4</v>
      </c>
      <c r="AI307" s="129">
        <f t="shared" ref="AI307" si="4824">E307/E312</f>
        <v>3.2825844782770147E-2</v>
      </c>
      <c r="AJ307" s="126">
        <f t="shared" ref="AJ307" si="4825">F307/F312</f>
        <v>6.326111023248458E-4</v>
      </c>
      <c r="AK307" s="127">
        <f t="shared" ref="AK307" si="4826">G307/G312</f>
        <v>2.4739317113064811E-2</v>
      </c>
      <c r="AL307" s="128">
        <f t="shared" ref="AL307" si="4827">H307/H312</f>
        <v>7.0568863449249229E-4</v>
      </c>
      <c r="AM307" s="129">
        <f t="shared" ref="AM307" si="4828">I307/I312</f>
        <v>2.7299202525788629E-2</v>
      </c>
      <c r="AN307" s="126">
        <f t="shared" ref="AN307" si="4829">J307/J312</f>
        <v>1.3623978201634877E-2</v>
      </c>
      <c r="AO307" s="127">
        <f t="shared" ref="AO307" si="4830">K307/K312</f>
        <v>9.6294745656269626E-3</v>
      </c>
      <c r="AP307" s="128">
        <f t="shared" ref="AP307" si="4831">L307/L312</f>
        <v>8.2066869300911859E-3</v>
      </c>
      <c r="AQ307" s="126">
        <f t="shared" ref="AQ307" si="4832">M307/M312</f>
        <v>2.7951118044721788E-3</v>
      </c>
      <c r="AR307" s="130">
        <f t="shared" ref="AR307" si="4833">N307/N312</f>
        <v>9.658283080845223E-3</v>
      </c>
      <c r="AS307" s="131">
        <f t="shared" ref="AS307" si="4834">O307/O312</f>
        <v>5.8154804337222825E-3</v>
      </c>
      <c r="AT307" s="126">
        <f t="shared" ref="AT307" si="4835">P307/P312</f>
        <v>4.6057333439212264E-3</v>
      </c>
      <c r="AU307" s="127">
        <f t="shared" ref="AU307" si="4836">Q307/Q312</f>
        <v>5.5499101070898144E-3</v>
      </c>
      <c r="AV307" s="128">
        <f t="shared" ref="AV307" si="4837">R307/R312</f>
        <v>3.2997762863534678E-3</v>
      </c>
      <c r="AW307" s="129">
        <f t="shared" ref="AW307" si="4838">S307/S312</f>
        <v>3.9266248608099399E-3</v>
      </c>
      <c r="AX307" s="126">
        <f t="shared" ref="AX307" si="4839">T307/T312</f>
        <v>3.7819799777530591E-3</v>
      </c>
      <c r="AY307" s="127">
        <f t="shared" ref="AY307" si="4840">U307/U312</f>
        <v>6.6122988759091911E-4</v>
      </c>
      <c r="AZ307" s="128">
        <f t="shared" ref="AZ307" si="4841">V307/V312</f>
        <v>6.6317432010699956E-3</v>
      </c>
      <c r="BA307" s="129">
        <f t="shared" ref="BA307" si="4842">W307/W312</f>
        <v>5.9727425747950263E-4</v>
      </c>
      <c r="BB307" s="126">
        <f t="shared" ref="BB307" si="4843">X307/X312</f>
        <v>3.5152636447733582E-3</v>
      </c>
      <c r="BC307" s="127">
        <f t="shared" ref="BC307" si="4844">Y307/Y312</f>
        <v>3.0649534362843333E-3</v>
      </c>
      <c r="BD307" s="128">
        <f t="shared" ref="BD307" si="4845">Z307/Z312</f>
        <v>1.0015634160641001E-3</v>
      </c>
      <c r="BE307" s="126">
        <f t="shared" ref="BE307" si="4846">AA307/AA312</f>
        <v>4.9912457208560902E-3</v>
      </c>
      <c r="BF307" s="132">
        <f t="shared" ref="BF307" si="4847">AB307/AB312</f>
        <v>2.9047116067254246E-3</v>
      </c>
      <c r="BG307" s="133">
        <f t="shared" ref="BG307" si="4848">AC307/AC312</f>
        <v>1.3116888753852163E-2</v>
      </c>
    </row>
    <row r="308" spans="1:59">
      <c r="A308" s="143" t="s">
        <v>38</v>
      </c>
      <c r="B308" s="200">
        <v>0</v>
      </c>
      <c r="C308" s="194">
        <v>0</v>
      </c>
      <c r="D308" s="195">
        <v>0</v>
      </c>
      <c r="E308" s="196">
        <v>0</v>
      </c>
      <c r="F308" s="193">
        <v>0</v>
      </c>
      <c r="G308" s="197">
        <v>0</v>
      </c>
      <c r="H308" s="195">
        <v>0</v>
      </c>
      <c r="I308" s="196">
        <v>0</v>
      </c>
      <c r="J308" s="193">
        <v>0</v>
      </c>
      <c r="K308" s="197">
        <v>0</v>
      </c>
      <c r="L308" s="195">
        <v>0</v>
      </c>
      <c r="M308" s="193">
        <v>0</v>
      </c>
      <c r="N308" s="198">
        <v>0</v>
      </c>
      <c r="O308" s="201">
        <v>0</v>
      </c>
      <c r="P308" s="193">
        <v>0</v>
      </c>
      <c r="Q308" s="197">
        <v>0</v>
      </c>
      <c r="R308" s="195">
        <v>0</v>
      </c>
      <c r="S308" s="196">
        <v>0</v>
      </c>
      <c r="T308" s="193">
        <v>0</v>
      </c>
      <c r="U308" s="197">
        <v>0</v>
      </c>
      <c r="V308" s="195">
        <v>0</v>
      </c>
      <c r="W308" s="196">
        <v>0</v>
      </c>
      <c r="X308" s="193">
        <v>0</v>
      </c>
      <c r="Y308" s="197">
        <v>0</v>
      </c>
      <c r="Z308" s="195">
        <v>0</v>
      </c>
      <c r="AA308" s="193">
        <v>7</v>
      </c>
      <c r="AB308" s="169">
        <f t="shared" si="4416"/>
        <v>0</v>
      </c>
      <c r="AC308" s="170">
        <f t="shared" si="4334"/>
        <v>7</v>
      </c>
      <c r="AE308" s="143" t="s">
        <v>38</v>
      </c>
      <c r="AF308" s="126">
        <f>B308/B312</f>
        <v>0</v>
      </c>
      <c r="AG308" s="127">
        <f t="shared" ref="AG308" si="4849">C308/C312</f>
        <v>0</v>
      </c>
      <c r="AH308" s="128">
        <f t="shared" ref="AH308" si="4850">D308/D312</f>
        <v>0</v>
      </c>
      <c r="AI308" s="129">
        <f t="shared" ref="AI308" si="4851">E308/E312</f>
        <v>0</v>
      </c>
      <c r="AJ308" s="126">
        <f t="shared" ref="AJ308" si="4852">F308/F312</f>
        <v>0</v>
      </c>
      <c r="AK308" s="127">
        <f t="shared" ref="AK308" si="4853">G308/G312</f>
        <v>0</v>
      </c>
      <c r="AL308" s="128">
        <f t="shared" ref="AL308" si="4854">H308/H312</f>
        <v>0</v>
      </c>
      <c r="AM308" s="129">
        <f t="shared" ref="AM308" si="4855">I308/I312</f>
        <v>0</v>
      </c>
      <c r="AN308" s="126">
        <f t="shared" ref="AN308" si="4856">J308/J312</f>
        <v>0</v>
      </c>
      <c r="AO308" s="127">
        <f t="shared" ref="AO308" si="4857">K308/K312</f>
        <v>0</v>
      </c>
      <c r="AP308" s="128">
        <f t="shared" ref="AP308" si="4858">L308/L312</f>
        <v>0</v>
      </c>
      <c r="AQ308" s="126">
        <f t="shared" ref="AQ308" si="4859">M308/M312</f>
        <v>0</v>
      </c>
      <c r="AR308" s="130">
        <f t="shared" ref="AR308" si="4860">N308/N312</f>
        <v>0</v>
      </c>
      <c r="AS308" s="131">
        <f t="shared" ref="AS308" si="4861">O308/O312</f>
        <v>0</v>
      </c>
      <c r="AT308" s="126">
        <f t="shared" ref="AT308" si="4862">P308/P312</f>
        <v>0</v>
      </c>
      <c r="AU308" s="127">
        <f t="shared" ref="AU308" si="4863">Q308/Q312</f>
        <v>0</v>
      </c>
      <c r="AV308" s="128">
        <f t="shared" ref="AV308" si="4864">R308/R312</f>
        <v>0</v>
      </c>
      <c r="AW308" s="129">
        <f t="shared" ref="AW308" si="4865">S308/S312</f>
        <v>0</v>
      </c>
      <c r="AX308" s="126">
        <f t="shared" ref="AX308" si="4866">T308/T312</f>
        <v>0</v>
      </c>
      <c r="AY308" s="127">
        <f t="shared" ref="AY308" si="4867">U308/U312</f>
        <v>0</v>
      </c>
      <c r="AZ308" s="128">
        <f t="shared" ref="AZ308" si="4868">V308/V312</f>
        <v>0</v>
      </c>
      <c r="BA308" s="129">
        <f t="shared" ref="BA308" si="4869">W308/W312</f>
        <v>0</v>
      </c>
      <c r="BB308" s="126">
        <f t="shared" ref="BB308" si="4870">X308/X312</f>
        <v>0</v>
      </c>
      <c r="BC308" s="127">
        <f t="shared" ref="BC308" si="4871">Y308/Y312</f>
        <v>0</v>
      </c>
      <c r="BD308" s="128">
        <f t="shared" ref="BD308" si="4872">Z308/Z312</f>
        <v>0</v>
      </c>
      <c r="BE308" s="126">
        <f t="shared" ref="BE308" si="4873">AA308/AA312</f>
        <v>1.8292523584289335E-4</v>
      </c>
      <c r="BF308" s="132">
        <f t="shared" ref="BF308" si="4874">AB308/AB312</f>
        <v>0</v>
      </c>
      <c r="BG308" s="133">
        <f t="shared" ref="BG308" si="4875">AC308/AC312</f>
        <v>3.038326316246365E-5</v>
      </c>
    </row>
    <row r="309" spans="1:59">
      <c r="A309" s="134" t="s">
        <v>39</v>
      </c>
      <c r="B309" s="58">
        <v>0</v>
      </c>
      <c r="C309" s="59">
        <v>0</v>
      </c>
      <c r="D309" s="136">
        <v>0</v>
      </c>
      <c r="E309" s="137">
        <v>0</v>
      </c>
      <c r="F309" s="135">
        <v>0</v>
      </c>
      <c r="G309" s="138">
        <v>0</v>
      </c>
      <c r="H309" s="136">
        <v>0</v>
      </c>
      <c r="I309" s="137">
        <v>0</v>
      </c>
      <c r="J309" s="135">
        <v>0</v>
      </c>
      <c r="K309" s="138">
        <v>0</v>
      </c>
      <c r="L309" s="136">
        <v>0</v>
      </c>
      <c r="M309" s="135">
        <v>0</v>
      </c>
      <c r="N309" s="139">
        <v>0</v>
      </c>
      <c r="O309" s="140">
        <v>0</v>
      </c>
      <c r="P309" s="135">
        <v>0</v>
      </c>
      <c r="Q309" s="138">
        <v>0</v>
      </c>
      <c r="R309" s="136">
        <v>0</v>
      </c>
      <c r="S309" s="137">
        <v>0</v>
      </c>
      <c r="T309" s="135">
        <v>0</v>
      </c>
      <c r="U309" s="138">
        <v>0</v>
      </c>
      <c r="V309" s="136">
        <v>0</v>
      </c>
      <c r="W309" s="137">
        <v>0</v>
      </c>
      <c r="X309" s="135">
        <v>0</v>
      </c>
      <c r="Y309" s="138">
        <v>0</v>
      </c>
      <c r="Z309" s="141">
        <v>0</v>
      </c>
      <c r="AA309" s="142">
        <v>0</v>
      </c>
      <c r="AB309" s="169"/>
      <c r="AC309" s="170">
        <f t="shared" si="4334"/>
        <v>0</v>
      </c>
      <c r="AE309" s="134" t="s">
        <v>39</v>
      </c>
      <c r="AF309" s="126">
        <f>B309/B312</f>
        <v>0</v>
      </c>
      <c r="AG309" s="127">
        <f t="shared" ref="AG309" si="4876">C309/C312</f>
        <v>0</v>
      </c>
      <c r="AH309" s="128">
        <f t="shared" ref="AH309" si="4877">D309/D312</f>
        <v>0</v>
      </c>
      <c r="AI309" s="129">
        <f t="shared" ref="AI309" si="4878">E309/E312</f>
        <v>0</v>
      </c>
      <c r="AJ309" s="126">
        <f t="shared" ref="AJ309" si="4879">F309/F312</f>
        <v>0</v>
      </c>
      <c r="AK309" s="127">
        <f t="shared" ref="AK309" si="4880">G309/G312</f>
        <v>0</v>
      </c>
      <c r="AL309" s="128">
        <f t="shared" ref="AL309" si="4881">H309/H312</f>
        <v>0</v>
      </c>
      <c r="AM309" s="129">
        <f t="shared" ref="AM309" si="4882">I309/I312</f>
        <v>0</v>
      </c>
      <c r="AN309" s="126">
        <f t="shared" ref="AN309" si="4883">J309/J312</f>
        <v>0</v>
      </c>
      <c r="AO309" s="127">
        <f t="shared" ref="AO309" si="4884">K309/K312</f>
        <v>0</v>
      </c>
      <c r="AP309" s="128">
        <f t="shared" ref="AP309" si="4885">L309/L312</f>
        <v>0</v>
      </c>
      <c r="AQ309" s="126">
        <f t="shared" ref="AQ309" si="4886">M309/M312</f>
        <v>0</v>
      </c>
      <c r="AR309" s="130">
        <f t="shared" ref="AR309" si="4887">N309/N312</f>
        <v>0</v>
      </c>
      <c r="AS309" s="131">
        <f t="shared" ref="AS309" si="4888">O309/O312</f>
        <v>0</v>
      </c>
      <c r="AT309" s="126">
        <f t="shared" ref="AT309" si="4889">P309/P312</f>
        <v>0</v>
      </c>
      <c r="AU309" s="127">
        <f t="shared" ref="AU309" si="4890">Q309/Q312</f>
        <v>0</v>
      </c>
      <c r="AV309" s="128">
        <f t="shared" ref="AV309" si="4891">R309/R312</f>
        <v>0</v>
      </c>
      <c r="AW309" s="129">
        <f t="shared" ref="AW309" si="4892">S309/S312</f>
        <v>0</v>
      </c>
      <c r="AX309" s="126">
        <f t="shared" ref="AX309" si="4893">T309/T312</f>
        <v>0</v>
      </c>
      <c r="AY309" s="127">
        <f t="shared" ref="AY309" si="4894">U309/U312</f>
        <v>0</v>
      </c>
      <c r="AZ309" s="128">
        <f t="shared" ref="AZ309" si="4895">V309/V312</f>
        <v>0</v>
      </c>
      <c r="BA309" s="129">
        <f t="shared" ref="BA309" si="4896">W309/W312</f>
        <v>0</v>
      </c>
      <c r="BB309" s="126">
        <f t="shared" ref="BB309" si="4897">X309/X312</f>
        <v>0</v>
      </c>
      <c r="BC309" s="127">
        <f t="shared" ref="BC309" si="4898">Y309/Y312</f>
        <v>0</v>
      </c>
      <c r="BD309" s="128">
        <f t="shared" ref="BD309" si="4899">Z309/Z312</f>
        <v>0</v>
      </c>
      <c r="BE309" s="126">
        <f t="shared" ref="BE309" si="4900">AA309/AA312</f>
        <v>0</v>
      </c>
      <c r="BF309" s="132">
        <f t="shared" ref="BF309" si="4901">AB309/AB312</f>
        <v>0</v>
      </c>
      <c r="BG309" s="133">
        <f t="shared" ref="BG309" si="4902">AC309/AC312</f>
        <v>0</v>
      </c>
    </row>
    <row r="310" spans="1:59">
      <c r="A310" s="143" t="s">
        <v>40</v>
      </c>
      <c r="B310" s="56"/>
      <c r="C310" s="57"/>
      <c r="D310" s="149"/>
      <c r="E310" s="146"/>
      <c r="F310" s="147"/>
      <c r="G310" s="148"/>
      <c r="H310" s="149"/>
      <c r="I310" s="146"/>
      <c r="J310" s="147"/>
      <c r="K310" s="148"/>
      <c r="L310" s="149"/>
      <c r="M310" s="147"/>
      <c r="N310" s="151"/>
      <c r="O310" s="150"/>
      <c r="P310" s="147"/>
      <c r="Q310" s="148"/>
      <c r="R310" s="149"/>
      <c r="S310" s="146"/>
      <c r="T310" s="147"/>
      <c r="U310" s="148"/>
      <c r="V310" s="149"/>
      <c r="W310" s="146"/>
      <c r="X310" s="147"/>
      <c r="Y310" s="148"/>
      <c r="Z310" s="145"/>
      <c r="AA310" s="144"/>
      <c r="AB310" s="169"/>
      <c r="AC310" s="170"/>
      <c r="AE310" s="143" t="s">
        <v>40</v>
      </c>
      <c r="AF310" s="126">
        <f>B310/B312</f>
        <v>0</v>
      </c>
      <c r="AG310" s="127">
        <f t="shared" ref="AG310" si="4903">C310/C312</f>
        <v>0</v>
      </c>
      <c r="AH310" s="128">
        <f t="shared" ref="AH310" si="4904">D310/D312</f>
        <v>0</v>
      </c>
      <c r="AI310" s="129">
        <f t="shared" ref="AI310" si="4905">E310/E312</f>
        <v>0</v>
      </c>
      <c r="AJ310" s="126">
        <f t="shared" ref="AJ310" si="4906">F310/F312</f>
        <v>0</v>
      </c>
      <c r="AK310" s="127">
        <f t="shared" ref="AK310" si="4907">G310/G312</f>
        <v>0</v>
      </c>
      <c r="AL310" s="128">
        <f t="shared" ref="AL310" si="4908">H310/H312</f>
        <v>0</v>
      </c>
      <c r="AM310" s="129">
        <f t="shared" ref="AM310" si="4909">I310/I312</f>
        <v>0</v>
      </c>
      <c r="AN310" s="126">
        <f t="shared" ref="AN310" si="4910">J310/J312</f>
        <v>0</v>
      </c>
      <c r="AO310" s="127">
        <f t="shared" ref="AO310" si="4911">K310/K312</f>
        <v>0</v>
      </c>
      <c r="AP310" s="128">
        <f t="shared" ref="AP310" si="4912">L310/L312</f>
        <v>0</v>
      </c>
      <c r="AQ310" s="126">
        <f t="shared" ref="AQ310" si="4913">M310/M312</f>
        <v>0</v>
      </c>
      <c r="AR310" s="130">
        <f t="shared" ref="AR310" si="4914">N310/N312</f>
        <v>0</v>
      </c>
      <c r="AS310" s="131">
        <f t="shared" ref="AS310" si="4915">O310/O312</f>
        <v>0</v>
      </c>
      <c r="AT310" s="126">
        <f t="shared" ref="AT310" si="4916">P310/P312</f>
        <v>0</v>
      </c>
      <c r="AU310" s="127">
        <f t="shared" ref="AU310" si="4917">Q310/Q312</f>
        <v>0</v>
      </c>
      <c r="AV310" s="128">
        <f t="shared" ref="AV310" si="4918">R310/R312</f>
        <v>0</v>
      </c>
      <c r="AW310" s="129">
        <f t="shared" ref="AW310" si="4919">S310/S312</f>
        <v>0</v>
      </c>
      <c r="AX310" s="126">
        <f t="shared" ref="AX310" si="4920">T310/T312</f>
        <v>0</v>
      </c>
      <c r="AY310" s="127">
        <f t="shared" ref="AY310" si="4921">U310/U312</f>
        <v>0</v>
      </c>
      <c r="AZ310" s="128">
        <f t="shared" ref="AZ310" si="4922">V310/V312</f>
        <v>0</v>
      </c>
      <c r="BA310" s="129">
        <f t="shared" ref="BA310" si="4923">W310/W312</f>
        <v>0</v>
      </c>
      <c r="BB310" s="126">
        <f t="shared" ref="BB310" si="4924">X310/X312</f>
        <v>0</v>
      </c>
      <c r="BC310" s="127">
        <f t="shared" ref="BC310" si="4925">Y310/Y312</f>
        <v>0</v>
      </c>
      <c r="BD310" s="128">
        <f t="shared" ref="BD310" si="4926">Z310/Z312</f>
        <v>0</v>
      </c>
      <c r="BE310" s="126">
        <f t="shared" ref="BE310" si="4927">AA310/AA312</f>
        <v>0</v>
      </c>
      <c r="BF310" s="132">
        <f t="shared" ref="BF310" si="4928">AB310/AB312</f>
        <v>0</v>
      </c>
      <c r="BG310" s="133">
        <f t="shared" ref="BG310" si="4929">AC310/AC312</f>
        <v>0</v>
      </c>
    </row>
    <row r="311" spans="1:59" ht="14.1" thickBot="1">
      <c r="A311" s="134" t="s">
        <v>41</v>
      </c>
      <c r="B311" s="58"/>
      <c r="C311" s="59"/>
      <c r="D311" s="136"/>
      <c r="E311" s="137"/>
      <c r="F311" s="135"/>
      <c r="G311" s="138"/>
      <c r="H311" s="136"/>
      <c r="I311" s="137"/>
      <c r="J311" s="135"/>
      <c r="K311" s="138"/>
      <c r="L311" s="136"/>
      <c r="M311" s="135"/>
      <c r="N311" s="139"/>
      <c r="O311" s="140"/>
      <c r="P311" s="135"/>
      <c r="Q311" s="138"/>
      <c r="R311" s="136"/>
      <c r="S311" s="137"/>
      <c r="T311" s="135"/>
      <c r="U311" s="138"/>
      <c r="V311" s="136"/>
      <c r="W311" s="137"/>
      <c r="X311" s="135"/>
      <c r="Y311" s="138"/>
      <c r="Z311" s="141"/>
      <c r="AA311" s="142"/>
      <c r="AB311" s="169"/>
      <c r="AC311" s="170"/>
      <c r="AE311" s="134" t="s">
        <v>41</v>
      </c>
      <c r="AF311" s="126">
        <f>B311/B312</f>
        <v>0</v>
      </c>
      <c r="AG311" s="127">
        <f t="shared" ref="AG311" si="4930">C311/C312</f>
        <v>0</v>
      </c>
      <c r="AH311" s="128">
        <f t="shared" ref="AH311" si="4931">D311/D312</f>
        <v>0</v>
      </c>
      <c r="AI311" s="129">
        <f t="shared" ref="AI311" si="4932">E311/E312</f>
        <v>0</v>
      </c>
      <c r="AJ311" s="126">
        <f t="shared" ref="AJ311" si="4933">F311/F312</f>
        <v>0</v>
      </c>
      <c r="AK311" s="127">
        <f t="shared" ref="AK311" si="4934">G311/G312</f>
        <v>0</v>
      </c>
      <c r="AL311" s="128">
        <f t="shared" ref="AL311" si="4935">H311/H312</f>
        <v>0</v>
      </c>
      <c r="AM311" s="129">
        <f t="shared" ref="AM311" si="4936">I311/I312</f>
        <v>0</v>
      </c>
      <c r="AN311" s="126">
        <f t="shared" ref="AN311" si="4937">J311/J312</f>
        <v>0</v>
      </c>
      <c r="AO311" s="127">
        <f t="shared" ref="AO311" si="4938">K311/K312</f>
        <v>0</v>
      </c>
      <c r="AP311" s="128">
        <f t="shared" ref="AP311" si="4939">L311/L312</f>
        <v>0</v>
      </c>
      <c r="AQ311" s="126">
        <f t="shared" ref="AQ311" si="4940">M311/M312</f>
        <v>0</v>
      </c>
      <c r="AR311" s="130">
        <f t="shared" ref="AR311" si="4941">N311/N312</f>
        <v>0</v>
      </c>
      <c r="AS311" s="131">
        <f t="shared" ref="AS311" si="4942">O311/O312</f>
        <v>0</v>
      </c>
      <c r="AT311" s="126">
        <f t="shared" ref="AT311" si="4943">P311/P312</f>
        <v>0</v>
      </c>
      <c r="AU311" s="127">
        <f t="shared" ref="AU311" si="4944">Q311/Q312</f>
        <v>0</v>
      </c>
      <c r="AV311" s="128">
        <f t="shared" ref="AV311" si="4945">R311/R312</f>
        <v>0</v>
      </c>
      <c r="AW311" s="129">
        <f t="shared" ref="AW311" si="4946">S311/S312</f>
        <v>0</v>
      </c>
      <c r="AX311" s="126">
        <f t="shared" ref="AX311" si="4947">T311/T312</f>
        <v>0</v>
      </c>
      <c r="AY311" s="127">
        <f t="shared" ref="AY311" si="4948">U311/U312</f>
        <v>0</v>
      </c>
      <c r="AZ311" s="128">
        <f t="shared" ref="AZ311" si="4949">V311/V312</f>
        <v>0</v>
      </c>
      <c r="BA311" s="129">
        <f t="shared" ref="BA311" si="4950">W311/W312</f>
        <v>0</v>
      </c>
      <c r="BB311" s="126">
        <f t="shared" ref="BB311" si="4951">X311/X312</f>
        <v>0</v>
      </c>
      <c r="BC311" s="127">
        <f t="shared" ref="BC311" si="4952">Y311/Y312</f>
        <v>0</v>
      </c>
      <c r="BD311" s="128">
        <f t="shared" ref="BD311" si="4953">Z311/Z312</f>
        <v>0</v>
      </c>
      <c r="BE311" s="126">
        <f t="shared" ref="BE311" si="4954">AA311/AA312</f>
        <v>0</v>
      </c>
      <c r="BF311" s="132">
        <f t="shared" ref="BF311" si="4955">AB311/AB312</f>
        <v>0</v>
      </c>
      <c r="BG311" s="133">
        <f t="shared" ref="BG311" si="4956">AC311/AC312</f>
        <v>0</v>
      </c>
    </row>
    <row r="312" spans="1:59" ht="15" thickTop="1" thickBot="1">
      <c r="A312" s="241" t="s">
        <v>42</v>
      </c>
      <c r="B312" s="18">
        <f t="shared" ref="B312:AA312" si="4957">SUM(B289:B311)</f>
        <v>42081</v>
      </c>
      <c r="C312" s="18">
        <f t="shared" si="4957"/>
        <v>28919</v>
      </c>
      <c r="D312" s="18">
        <f t="shared" si="4957"/>
        <v>16750</v>
      </c>
      <c r="E312" s="18">
        <f t="shared" si="4957"/>
        <v>13465</v>
      </c>
      <c r="F312" s="18">
        <f t="shared" si="4957"/>
        <v>6323</v>
      </c>
      <c r="G312" s="18">
        <f t="shared" si="4957"/>
        <v>4891</v>
      </c>
      <c r="H312" s="18">
        <f t="shared" si="4957"/>
        <v>25507</v>
      </c>
      <c r="I312" s="18">
        <f t="shared" si="4957"/>
        <v>36741</v>
      </c>
      <c r="J312" s="18">
        <f t="shared" si="4957"/>
        <v>3303</v>
      </c>
      <c r="K312" s="18">
        <f t="shared" si="4957"/>
        <v>4777</v>
      </c>
      <c r="L312" s="18">
        <f t="shared" si="4957"/>
        <v>6580</v>
      </c>
      <c r="M312" s="18">
        <f t="shared" si="4957"/>
        <v>15384</v>
      </c>
      <c r="N312" s="18">
        <f t="shared" si="4957"/>
        <v>20397</v>
      </c>
      <c r="O312" s="18">
        <f t="shared" si="4957"/>
        <v>26653</v>
      </c>
      <c r="P312" s="18">
        <f t="shared" si="4957"/>
        <v>12593</v>
      </c>
      <c r="Q312" s="18">
        <f t="shared" si="4957"/>
        <v>12793</v>
      </c>
      <c r="R312" s="18">
        <f t="shared" si="4957"/>
        <v>17880</v>
      </c>
      <c r="S312" s="18">
        <f t="shared" si="4957"/>
        <v>17063</v>
      </c>
      <c r="T312" s="18">
        <f t="shared" si="4957"/>
        <v>4495</v>
      </c>
      <c r="U312" s="18">
        <f t="shared" si="4957"/>
        <v>4537</v>
      </c>
      <c r="V312" s="18">
        <f t="shared" si="4957"/>
        <v>17944</v>
      </c>
      <c r="W312" s="18">
        <f t="shared" si="4957"/>
        <v>18417</v>
      </c>
      <c r="X312" s="18">
        <f t="shared" si="4957"/>
        <v>16215</v>
      </c>
      <c r="Y312" s="18">
        <f t="shared" si="4957"/>
        <v>8483</v>
      </c>
      <c r="Z312" s="18">
        <f t="shared" si="4957"/>
        <v>40936</v>
      </c>
      <c r="AA312" s="18">
        <f t="shared" si="4957"/>
        <v>38267</v>
      </c>
      <c r="AB312" s="171">
        <f t="shared" ref="AB312:AC312" si="4958">SUM(AB288:AB311)</f>
        <v>231004</v>
      </c>
      <c r="AC312" s="172">
        <f t="shared" si="4958"/>
        <v>230390</v>
      </c>
      <c r="AE312" s="241" t="s">
        <v>42</v>
      </c>
      <c r="AF312" s="152">
        <f>SUM(AF288:AF311)</f>
        <v>0.99999999999999989</v>
      </c>
      <c r="AG312" s="153">
        <f t="shared" ref="AG312:BG312" si="4959">SUM(AG288:AG311)</f>
        <v>0.99999999999999989</v>
      </c>
      <c r="AH312" s="152">
        <f t="shared" si="4959"/>
        <v>1</v>
      </c>
      <c r="AI312" s="153">
        <f t="shared" si="4959"/>
        <v>1</v>
      </c>
      <c r="AJ312" s="152">
        <f t="shared" si="4959"/>
        <v>0.99999999999999989</v>
      </c>
      <c r="AK312" s="153">
        <f t="shared" si="4959"/>
        <v>0.99999999999999989</v>
      </c>
      <c r="AL312" s="152">
        <f t="shared" si="4959"/>
        <v>1</v>
      </c>
      <c r="AM312" s="153">
        <f t="shared" si="4959"/>
        <v>1</v>
      </c>
      <c r="AN312" s="152">
        <f t="shared" si="4959"/>
        <v>0.99999999999999989</v>
      </c>
      <c r="AO312" s="153">
        <f t="shared" si="4959"/>
        <v>1</v>
      </c>
      <c r="AP312" s="152">
        <f t="shared" si="4959"/>
        <v>1</v>
      </c>
      <c r="AQ312" s="153">
        <f t="shared" si="4959"/>
        <v>1</v>
      </c>
      <c r="AR312" s="152">
        <f t="shared" si="4959"/>
        <v>1</v>
      </c>
      <c r="AS312" s="153">
        <f t="shared" si="4959"/>
        <v>1.0000000000000002</v>
      </c>
      <c r="AT312" s="152">
        <f t="shared" si="4959"/>
        <v>1</v>
      </c>
      <c r="AU312" s="153">
        <f t="shared" si="4959"/>
        <v>1</v>
      </c>
      <c r="AV312" s="152">
        <f t="shared" si="4959"/>
        <v>1</v>
      </c>
      <c r="AW312" s="153">
        <f t="shared" si="4959"/>
        <v>1</v>
      </c>
      <c r="AX312" s="152">
        <f t="shared" si="4959"/>
        <v>1</v>
      </c>
      <c r="AY312" s="153">
        <f t="shared" si="4959"/>
        <v>1</v>
      </c>
      <c r="AZ312" s="152">
        <f t="shared" si="4959"/>
        <v>0.99999999999999989</v>
      </c>
      <c r="BA312" s="153">
        <f t="shared" si="4959"/>
        <v>0.99999999999999989</v>
      </c>
      <c r="BB312" s="152">
        <f t="shared" si="4959"/>
        <v>1</v>
      </c>
      <c r="BC312" s="153">
        <f t="shared" si="4959"/>
        <v>0.99999999999999989</v>
      </c>
      <c r="BD312" s="152">
        <f t="shared" si="4959"/>
        <v>1</v>
      </c>
      <c r="BE312" s="153">
        <f t="shared" si="4959"/>
        <v>0.99999999999999989</v>
      </c>
      <c r="BF312" s="152">
        <f t="shared" si="4959"/>
        <v>1</v>
      </c>
      <c r="BG312" s="153">
        <f t="shared" si="4959"/>
        <v>1</v>
      </c>
    </row>
    <row r="313" spans="1:59" ht="14.1" thickTop="1">
      <c r="A313" s="184"/>
    </row>
    <row r="315" spans="1:59">
      <c r="A315" s="252">
        <f>+A284+1</f>
        <v>43688</v>
      </c>
      <c r="B315" s="252"/>
      <c r="C315" s="252"/>
      <c r="D315" s="252"/>
      <c r="AE315" s="249">
        <f>+AE284+1</f>
        <v>43688</v>
      </c>
      <c r="AF315" s="249"/>
      <c r="AG315" s="249"/>
      <c r="AH315" s="249"/>
    </row>
    <row r="316" spans="1:59" ht="14.1" thickBot="1"/>
    <row r="317" spans="1:59" ht="15" thickTop="1" thickBot="1">
      <c r="A317" s="247" t="s">
        <v>1</v>
      </c>
      <c r="B317" s="243" t="s">
        <v>2</v>
      </c>
      <c r="C317" s="244"/>
      <c r="D317" s="243" t="s">
        <v>3</v>
      </c>
      <c r="E317" s="244"/>
      <c r="F317" s="243" t="s">
        <v>4</v>
      </c>
      <c r="G317" s="244"/>
      <c r="H317" s="243" t="s">
        <v>5</v>
      </c>
      <c r="I317" s="244"/>
      <c r="J317" s="243" t="s">
        <v>6</v>
      </c>
      <c r="K317" s="244"/>
      <c r="L317" s="243" t="s">
        <v>7</v>
      </c>
      <c r="M317" s="244"/>
      <c r="N317" s="243" t="s">
        <v>8</v>
      </c>
      <c r="O317" s="244"/>
      <c r="P317" s="243" t="s">
        <v>9</v>
      </c>
      <c r="Q317" s="244"/>
      <c r="R317" s="243" t="s">
        <v>10</v>
      </c>
      <c r="S317" s="244"/>
      <c r="T317" s="243" t="s">
        <v>11</v>
      </c>
      <c r="U317" s="244"/>
      <c r="V317" s="243" t="s">
        <v>12</v>
      </c>
      <c r="W317" s="244"/>
      <c r="X317" s="243" t="s">
        <v>13</v>
      </c>
      <c r="Y317" s="244"/>
      <c r="Z317" s="245" t="s">
        <v>14</v>
      </c>
      <c r="AA317" s="246"/>
      <c r="AB317" s="250" t="s">
        <v>15</v>
      </c>
      <c r="AC317" s="251"/>
      <c r="AE317" s="247" t="s">
        <v>1</v>
      </c>
      <c r="AF317" s="243" t="s">
        <v>2</v>
      </c>
      <c r="AG317" s="244"/>
      <c r="AH317" s="243" t="s">
        <v>3</v>
      </c>
      <c r="AI317" s="244"/>
      <c r="AJ317" s="243" t="s">
        <v>4</v>
      </c>
      <c r="AK317" s="244"/>
      <c r="AL317" s="243" t="s">
        <v>5</v>
      </c>
      <c r="AM317" s="244"/>
      <c r="AN317" s="243" t="s">
        <v>6</v>
      </c>
      <c r="AO317" s="244"/>
      <c r="AP317" s="243" t="s">
        <v>7</v>
      </c>
      <c r="AQ317" s="244"/>
      <c r="AR317" s="243" t="s">
        <v>8</v>
      </c>
      <c r="AS317" s="244"/>
      <c r="AT317" s="243" t="s">
        <v>9</v>
      </c>
      <c r="AU317" s="244"/>
      <c r="AV317" s="243" t="s">
        <v>10</v>
      </c>
      <c r="AW317" s="244"/>
      <c r="AX317" s="243" t="s">
        <v>11</v>
      </c>
      <c r="AY317" s="244"/>
      <c r="AZ317" s="243" t="s">
        <v>12</v>
      </c>
      <c r="BA317" s="244"/>
      <c r="BB317" s="243" t="s">
        <v>13</v>
      </c>
      <c r="BC317" s="244"/>
      <c r="BD317" s="245" t="s">
        <v>14</v>
      </c>
      <c r="BE317" s="246"/>
      <c r="BF317" s="243" t="s">
        <v>15</v>
      </c>
      <c r="BG317" s="244"/>
    </row>
    <row r="318" spans="1:59" ht="15" thickTop="1" thickBot="1">
      <c r="A318" s="248"/>
      <c r="B318" s="113" t="s">
        <v>16</v>
      </c>
      <c r="C318" s="114" t="s">
        <v>17</v>
      </c>
      <c r="D318" s="115" t="s">
        <v>16</v>
      </c>
      <c r="E318" s="116" t="s">
        <v>17</v>
      </c>
      <c r="F318" s="113" t="s">
        <v>16</v>
      </c>
      <c r="G318" s="114" t="s">
        <v>17</v>
      </c>
      <c r="H318" s="115" t="s">
        <v>16</v>
      </c>
      <c r="I318" s="116" t="s">
        <v>17</v>
      </c>
      <c r="J318" s="113" t="s">
        <v>16</v>
      </c>
      <c r="K318" s="114" t="s">
        <v>17</v>
      </c>
      <c r="L318" s="115" t="s">
        <v>16</v>
      </c>
      <c r="M318" s="113" t="s">
        <v>17</v>
      </c>
      <c r="N318" s="117" t="s">
        <v>16</v>
      </c>
      <c r="O318" s="118" t="s">
        <v>17</v>
      </c>
      <c r="P318" s="113" t="s">
        <v>16</v>
      </c>
      <c r="Q318" s="114" t="s">
        <v>17</v>
      </c>
      <c r="R318" s="115" t="s">
        <v>16</v>
      </c>
      <c r="S318" s="116" t="s">
        <v>17</v>
      </c>
      <c r="T318" s="113" t="s">
        <v>16</v>
      </c>
      <c r="U318" s="114" t="s">
        <v>17</v>
      </c>
      <c r="V318" s="115" t="s">
        <v>16</v>
      </c>
      <c r="W318" s="116" t="s">
        <v>17</v>
      </c>
      <c r="X318" s="113" t="s">
        <v>16</v>
      </c>
      <c r="Y318" s="114" t="s">
        <v>17</v>
      </c>
      <c r="Z318" s="26" t="s">
        <v>16</v>
      </c>
      <c r="AA318" s="119" t="s">
        <v>17</v>
      </c>
      <c r="AB318" s="173" t="s">
        <v>16</v>
      </c>
      <c r="AC318" s="174" t="s">
        <v>17</v>
      </c>
      <c r="AE318" s="248"/>
      <c r="AF318" s="113" t="s">
        <v>16</v>
      </c>
      <c r="AG318" s="114" t="s">
        <v>17</v>
      </c>
      <c r="AH318" s="115" t="s">
        <v>16</v>
      </c>
      <c r="AI318" s="116" t="s">
        <v>17</v>
      </c>
      <c r="AJ318" s="113" t="s">
        <v>16</v>
      </c>
      <c r="AK318" s="114" t="s">
        <v>17</v>
      </c>
      <c r="AL318" s="115" t="s">
        <v>16</v>
      </c>
      <c r="AM318" s="116" t="s">
        <v>17</v>
      </c>
      <c r="AN318" s="113" t="s">
        <v>16</v>
      </c>
      <c r="AO318" s="114" t="s">
        <v>17</v>
      </c>
      <c r="AP318" s="115" t="s">
        <v>16</v>
      </c>
      <c r="AQ318" s="113" t="s">
        <v>17</v>
      </c>
      <c r="AR318" s="117" t="s">
        <v>16</v>
      </c>
      <c r="AS318" s="118" t="s">
        <v>17</v>
      </c>
      <c r="AT318" s="113" t="s">
        <v>16</v>
      </c>
      <c r="AU318" s="114" t="s">
        <v>17</v>
      </c>
      <c r="AV318" s="115" t="s">
        <v>16</v>
      </c>
      <c r="AW318" s="116" t="s">
        <v>17</v>
      </c>
      <c r="AX318" s="113" t="s">
        <v>16</v>
      </c>
      <c r="AY318" s="114" t="s">
        <v>17</v>
      </c>
      <c r="AZ318" s="115" t="s">
        <v>16</v>
      </c>
      <c r="BA318" s="116" t="s">
        <v>17</v>
      </c>
      <c r="BB318" s="113" t="s">
        <v>16</v>
      </c>
      <c r="BC318" s="114" t="s">
        <v>17</v>
      </c>
      <c r="BD318" s="26" t="s">
        <v>16</v>
      </c>
      <c r="BE318" s="119" t="s">
        <v>17</v>
      </c>
      <c r="BF318" s="117" t="s">
        <v>16</v>
      </c>
      <c r="BG318" s="118" t="s">
        <v>17</v>
      </c>
    </row>
    <row r="319" spans="1:59" ht="14.1" thickTop="1">
      <c r="A319" s="122" t="s">
        <v>18</v>
      </c>
      <c r="B319" s="123"/>
      <c r="C319" s="183"/>
      <c r="D319" s="124"/>
      <c r="E319" s="177"/>
      <c r="F319" s="123"/>
      <c r="G319" s="125"/>
      <c r="H319" s="124"/>
      <c r="I319" s="177"/>
      <c r="J319" s="123"/>
      <c r="K319" s="125"/>
      <c r="L319" s="124"/>
      <c r="M319" s="123"/>
      <c r="N319" s="176"/>
      <c r="O319" s="178"/>
      <c r="P319" s="123"/>
      <c r="Q319" s="125"/>
      <c r="R319" s="124"/>
      <c r="S319" s="177"/>
      <c r="T319" s="123"/>
      <c r="U319" s="125"/>
      <c r="V319" s="124"/>
      <c r="W319" s="177"/>
      <c r="X319" s="123"/>
      <c r="Y319" s="125"/>
      <c r="Z319" s="181"/>
      <c r="AA319" s="182"/>
      <c r="AB319" s="167">
        <f>B319+D319+F319+H319+J319+L319+N319+P319+R319+T319+V319+X319+Z319</f>
        <v>0</v>
      </c>
      <c r="AC319" s="168">
        <f>C319+E319+G319+I319+K319+M319+O319+Q319+S319+U319+W319+Y319+AA319</f>
        <v>0</v>
      </c>
      <c r="AE319" s="122" t="s">
        <v>18</v>
      </c>
      <c r="AF319" s="126">
        <f>B319/B343</f>
        <v>0</v>
      </c>
      <c r="AG319" s="127">
        <f t="shared" ref="AG319" si="4960">C319/C343</f>
        <v>0</v>
      </c>
      <c r="AH319" s="128">
        <f t="shared" ref="AH319" si="4961">D319/D343</f>
        <v>0</v>
      </c>
      <c r="AI319" s="129">
        <f t="shared" ref="AI319" si="4962">E319/E343</f>
        <v>0</v>
      </c>
      <c r="AJ319" s="126">
        <f t="shared" ref="AJ319" si="4963">F319/F343</f>
        <v>0</v>
      </c>
      <c r="AK319" s="127">
        <f t="shared" ref="AK319" si="4964">G319/G343</f>
        <v>0</v>
      </c>
      <c r="AL319" s="128">
        <f t="shared" ref="AL319" si="4965">H319/H343</f>
        <v>0</v>
      </c>
      <c r="AM319" s="129">
        <f t="shared" ref="AM319" si="4966">I319/I343</f>
        <v>0</v>
      </c>
      <c r="AN319" s="126">
        <f t="shared" ref="AN319" si="4967">J319/J343</f>
        <v>0</v>
      </c>
      <c r="AO319" s="127">
        <f t="shared" ref="AO319" si="4968">K319/K343</f>
        <v>0</v>
      </c>
      <c r="AP319" s="128">
        <f t="shared" ref="AP319" si="4969">L319/L343</f>
        <v>0</v>
      </c>
      <c r="AQ319" s="126">
        <f t="shared" ref="AQ319" si="4970">M319/M343</f>
        <v>0</v>
      </c>
      <c r="AR319" s="130">
        <f t="shared" ref="AR319" si="4971">N319/N343</f>
        <v>0</v>
      </c>
      <c r="AS319" s="131">
        <f t="shared" ref="AS319" si="4972">O319/O343</f>
        <v>0</v>
      </c>
      <c r="AT319" s="126">
        <f t="shared" ref="AT319" si="4973">P319/P343</f>
        <v>0</v>
      </c>
      <c r="AU319" s="127">
        <f t="shared" ref="AU319" si="4974">Q319/Q343</f>
        <v>0</v>
      </c>
      <c r="AV319" s="128">
        <f t="shared" ref="AV319" si="4975">R319/R343</f>
        <v>0</v>
      </c>
      <c r="AW319" s="129">
        <f t="shared" ref="AW319" si="4976">S319/S343</f>
        <v>0</v>
      </c>
      <c r="AX319" s="126">
        <f t="shared" ref="AX319" si="4977">T319/T343</f>
        <v>0</v>
      </c>
      <c r="AY319" s="127">
        <f t="shared" ref="AY319" si="4978">U319/U343</f>
        <v>0</v>
      </c>
      <c r="AZ319" s="128">
        <f t="shared" ref="AZ319" si="4979">V319/V343</f>
        <v>0</v>
      </c>
      <c r="BA319" s="129">
        <f t="shared" ref="BA319" si="4980">W319/W343</f>
        <v>0</v>
      </c>
      <c r="BB319" s="126">
        <f t="shared" ref="BB319" si="4981">X319/X343</f>
        <v>0</v>
      </c>
      <c r="BC319" s="127">
        <f t="shared" ref="BC319" si="4982">Y319/Y343</f>
        <v>0</v>
      </c>
      <c r="BD319" s="128">
        <f t="shared" ref="BD319" si="4983">Z319/Z343</f>
        <v>0</v>
      </c>
      <c r="BE319" s="126">
        <f t="shared" ref="BE319" si="4984">AA319/AA343</f>
        <v>0</v>
      </c>
      <c r="BF319" s="132">
        <f t="shared" ref="BF319" si="4985">AB319/AB343</f>
        <v>0</v>
      </c>
      <c r="BG319" s="133">
        <f t="shared" ref="BG319" si="4986">AC319/AC343</f>
        <v>0</v>
      </c>
    </row>
    <row r="320" spans="1:59">
      <c r="A320" s="134" t="s">
        <v>19</v>
      </c>
      <c r="B320" s="186">
        <v>105</v>
      </c>
      <c r="C320" s="187">
        <v>0</v>
      </c>
      <c r="D320" s="188">
        <v>32</v>
      </c>
      <c r="E320" s="189">
        <v>0</v>
      </c>
      <c r="F320" s="186">
        <v>12</v>
      </c>
      <c r="G320" s="190">
        <v>0</v>
      </c>
      <c r="H320" s="188">
        <v>67</v>
      </c>
      <c r="I320" s="189">
        <v>4</v>
      </c>
      <c r="J320" s="186">
        <v>0</v>
      </c>
      <c r="K320" s="190">
        <v>2</v>
      </c>
      <c r="L320" s="188">
        <v>2</v>
      </c>
      <c r="M320" s="186">
        <v>0</v>
      </c>
      <c r="N320" s="191">
        <v>0</v>
      </c>
      <c r="O320" s="192">
        <v>0</v>
      </c>
      <c r="P320" s="186">
        <v>0</v>
      </c>
      <c r="Q320" s="190">
        <v>0</v>
      </c>
      <c r="R320" s="188">
        <v>0</v>
      </c>
      <c r="S320" s="189">
        <v>0</v>
      </c>
      <c r="T320" s="186">
        <v>0</v>
      </c>
      <c r="U320" s="190">
        <v>0</v>
      </c>
      <c r="V320" s="188">
        <v>0</v>
      </c>
      <c r="W320" s="189">
        <v>0</v>
      </c>
      <c r="X320" s="186">
        <v>0</v>
      </c>
      <c r="Y320" s="190">
        <v>0</v>
      </c>
      <c r="Z320" s="188">
        <v>0</v>
      </c>
      <c r="AA320" s="186">
        <v>0</v>
      </c>
      <c r="AB320" s="169">
        <f t="shared" ref="AB320:AB321" si="4987">B320+D320+F320+H320+J320+L320+N320+P320+R320+T320+V320+X320+Z320</f>
        <v>218</v>
      </c>
      <c r="AC320" s="170">
        <f t="shared" ref="AC320:AC340" si="4988">C320+E320+G320+I320+K320+M320+O320+Q320+S320+U320+W320+Y320+AA320</f>
        <v>6</v>
      </c>
      <c r="AE320" s="134" t="s">
        <v>19</v>
      </c>
      <c r="AF320" s="126">
        <f>B320/B343</f>
        <v>3.6045314109165809E-3</v>
      </c>
      <c r="AG320" s="127">
        <f t="shared" ref="AG320" si="4989">C320/C343</f>
        <v>0</v>
      </c>
      <c r="AH320" s="128">
        <f t="shared" ref="AH320" si="4990">D320/D343</f>
        <v>3.4060670569451834E-3</v>
      </c>
      <c r="AI320" s="129">
        <f t="shared" ref="AI320" si="4991">E320/E343</f>
        <v>0</v>
      </c>
      <c r="AJ320" s="126">
        <f t="shared" ref="AJ320" si="4992">F320/F343</f>
        <v>3.0472320975114273E-3</v>
      </c>
      <c r="AK320" s="127">
        <f t="shared" ref="AK320" si="4993">G320/G343</f>
        <v>0</v>
      </c>
      <c r="AL320" s="128">
        <f t="shared" ref="AL320" si="4994">H320/H343</f>
        <v>3.1456875909667121E-3</v>
      </c>
      <c r="AM320" s="129">
        <f t="shared" ref="AM320" si="4995">I320/I343</f>
        <v>1.610889613789215E-4</v>
      </c>
      <c r="AN320" s="126">
        <f t="shared" ref="AN320" si="4996">J320/J343</f>
        <v>0</v>
      </c>
      <c r="AO320" s="127">
        <f t="shared" ref="AO320" si="4997">K320/K343</f>
        <v>7.572889057175312E-4</v>
      </c>
      <c r="AP320" s="128">
        <f t="shared" ref="AP320" si="4998">L320/L343</f>
        <v>5.7553956834532373E-4</v>
      </c>
      <c r="AQ320" s="126">
        <f t="shared" ref="AQ320" si="4999">M320/M343</f>
        <v>0</v>
      </c>
      <c r="AR320" s="130">
        <f t="shared" ref="AR320" si="5000">N320/N343</f>
        <v>0</v>
      </c>
      <c r="AS320" s="131">
        <f t="shared" ref="AS320" si="5001">O320/O343</f>
        <v>0</v>
      </c>
      <c r="AT320" s="126">
        <f t="shared" ref="AT320" si="5002">P320/P343</f>
        <v>0</v>
      </c>
      <c r="AU320" s="127">
        <f t="shared" ref="AU320" si="5003">Q320/Q343</f>
        <v>0</v>
      </c>
      <c r="AV320" s="128">
        <f t="shared" ref="AV320" si="5004">R320/R343</f>
        <v>0</v>
      </c>
      <c r="AW320" s="129">
        <f t="shared" ref="AW320" si="5005">S320/S343</f>
        <v>0</v>
      </c>
      <c r="AX320" s="126">
        <f t="shared" ref="AX320" si="5006">T320/T343</f>
        <v>0</v>
      </c>
      <c r="AY320" s="127">
        <f t="shared" ref="AY320" si="5007">U320/U343</f>
        <v>0</v>
      </c>
      <c r="AZ320" s="128">
        <f t="shared" ref="AZ320" si="5008">V320/V343</f>
        <v>0</v>
      </c>
      <c r="BA320" s="129">
        <f t="shared" ref="BA320" si="5009">W320/W343</f>
        <v>0</v>
      </c>
      <c r="BB320" s="126">
        <f t="shared" ref="BB320" si="5010">X320/X343</f>
        <v>0</v>
      </c>
      <c r="BC320" s="127">
        <f t="shared" ref="BC320" si="5011">Y320/Y343</f>
        <v>0</v>
      </c>
      <c r="BD320" s="128">
        <f t="shared" ref="BD320" si="5012">Z320/Z343</f>
        <v>0</v>
      </c>
      <c r="BE320" s="126">
        <f t="shared" ref="BE320" si="5013">AA320/AA343</f>
        <v>0</v>
      </c>
      <c r="BF320" s="132">
        <f t="shared" ref="BF320" si="5014">AB320/AB343</f>
        <v>1.4033371098980327E-3</v>
      </c>
      <c r="BG320" s="133">
        <f t="shared" ref="BG320" si="5015">AC320/AC343</f>
        <v>3.867673980867906E-5</v>
      </c>
    </row>
    <row r="321" spans="1:59">
      <c r="A321" s="143" t="s">
        <v>20</v>
      </c>
      <c r="B321" s="193">
        <v>707</v>
      </c>
      <c r="C321" s="194">
        <v>0</v>
      </c>
      <c r="D321" s="195">
        <v>237</v>
      </c>
      <c r="E321" s="196">
        <v>4</v>
      </c>
      <c r="F321" s="193">
        <v>80</v>
      </c>
      <c r="G321" s="197">
        <v>1</v>
      </c>
      <c r="H321" s="195">
        <v>393</v>
      </c>
      <c r="I321" s="196">
        <v>34</v>
      </c>
      <c r="J321" s="193">
        <v>17</v>
      </c>
      <c r="K321" s="197">
        <v>17</v>
      </c>
      <c r="L321" s="195">
        <v>26</v>
      </c>
      <c r="M321" s="193">
        <v>80</v>
      </c>
      <c r="N321" s="198">
        <v>131</v>
      </c>
      <c r="O321" s="199">
        <v>125</v>
      </c>
      <c r="P321" s="193">
        <v>84</v>
      </c>
      <c r="Q321" s="197">
        <v>60</v>
      </c>
      <c r="R321" s="195">
        <v>144</v>
      </c>
      <c r="S321" s="196">
        <v>90</v>
      </c>
      <c r="T321" s="193">
        <v>24</v>
      </c>
      <c r="U321" s="197">
        <v>49</v>
      </c>
      <c r="V321" s="195">
        <v>91</v>
      </c>
      <c r="W321" s="196">
        <v>115</v>
      </c>
      <c r="X321" s="193">
        <v>100</v>
      </c>
      <c r="Y321" s="197">
        <v>87</v>
      </c>
      <c r="Z321" s="195">
        <v>358</v>
      </c>
      <c r="AA321" s="193">
        <v>197</v>
      </c>
      <c r="AB321" s="169">
        <f t="shared" si="4987"/>
        <v>2392</v>
      </c>
      <c r="AC321" s="170">
        <f t="shared" si="4988"/>
        <v>859</v>
      </c>
      <c r="AE321" s="143" t="s">
        <v>20</v>
      </c>
      <c r="AF321" s="126">
        <f>B321/B343</f>
        <v>2.4270511500171645E-2</v>
      </c>
      <c r="AG321" s="127">
        <f t="shared" ref="AG321" si="5016">C321/C343</f>
        <v>0</v>
      </c>
      <c r="AH321" s="128">
        <f t="shared" ref="AH321" si="5017">D321/D343</f>
        <v>2.5226184140500266E-2</v>
      </c>
      <c r="AI321" s="129">
        <f t="shared" ref="AI321" si="5018">E321/E343</f>
        <v>5.228758169934641E-4</v>
      </c>
      <c r="AJ321" s="126">
        <f t="shared" ref="AJ321" si="5019">F321/F343</f>
        <v>2.0314880650076181E-2</v>
      </c>
      <c r="AK321" s="127">
        <f t="shared" ref="AK321" si="5020">G321/G343</f>
        <v>3.2216494845360824E-4</v>
      </c>
      <c r="AL321" s="128">
        <f t="shared" ref="AL321" si="5021">H321/H343</f>
        <v>1.845157049626743E-2</v>
      </c>
      <c r="AM321" s="129">
        <f t="shared" ref="AM321" si="5022">I321/I343</f>
        <v>1.3692561717208328E-3</v>
      </c>
      <c r="AN321" s="126">
        <f t="shared" ref="AN321" si="5023">J321/J343</f>
        <v>8.6119554204660588E-3</v>
      </c>
      <c r="AO321" s="127">
        <f t="shared" ref="AO321" si="5024">K321/K343</f>
        <v>6.4369556985990157E-3</v>
      </c>
      <c r="AP321" s="128">
        <f t="shared" ref="AP321" si="5025">L321/L343</f>
        <v>7.4820143884892091E-3</v>
      </c>
      <c r="AQ321" s="126">
        <f t="shared" ref="AQ321" si="5026">M321/M343</f>
        <v>9.027307605506657E-3</v>
      </c>
      <c r="AR321" s="130">
        <f t="shared" ref="AR321" si="5027">N321/N343</f>
        <v>9.4428025661356593E-3</v>
      </c>
      <c r="AS321" s="131">
        <f t="shared" ref="AS321" si="5028">O321/O343</f>
        <v>7.0402703463813008E-3</v>
      </c>
      <c r="AT321" s="126">
        <f t="shared" ref="AT321" si="5029">P321/P343</f>
        <v>1.001669449081803E-2</v>
      </c>
      <c r="AU321" s="127">
        <f t="shared" ref="AU321" si="5030">Q321/Q343</f>
        <v>6.8197317572175498E-3</v>
      </c>
      <c r="AV321" s="128">
        <f t="shared" ref="AV321" si="5031">R321/R343</f>
        <v>1.0999083409715857E-2</v>
      </c>
      <c r="AW321" s="129">
        <f t="shared" ref="AW321" si="5032">S321/S343</f>
        <v>6.6701252501296972E-3</v>
      </c>
      <c r="AX321" s="126">
        <f t="shared" ref="AX321" si="5033">T321/T343</f>
        <v>1.3340744858254585E-2</v>
      </c>
      <c r="AY321" s="127">
        <f t="shared" ref="AY321" si="5034">U321/U343</f>
        <v>2.1528998242530756E-2</v>
      </c>
      <c r="AZ321" s="128">
        <f t="shared" ref="AZ321" si="5035">V321/V343</f>
        <v>8.1541218637992824E-3</v>
      </c>
      <c r="BA321" s="129">
        <f t="shared" ref="BA321" si="5036">W321/W343</f>
        <v>8.6187514052312071E-3</v>
      </c>
      <c r="BB321" s="126">
        <f t="shared" ref="BB321" si="5037">X321/X343</f>
        <v>1.2440905697934809E-2</v>
      </c>
      <c r="BC321" s="127">
        <f t="shared" ref="BC321" si="5038">Y321/Y343</f>
        <v>1.6261682242990655E-2</v>
      </c>
      <c r="BD321" s="128">
        <f t="shared" ref="BD321" si="5039">Z321/Z343</f>
        <v>1.2019472889038107E-2</v>
      </c>
      <c r="BE321" s="126">
        <f t="shared" ref="BE321" si="5040">AA321/AA343</f>
        <v>6.9994670456564219E-3</v>
      </c>
      <c r="BF321" s="132">
        <f t="shared" ref="BF321" si="5041">AB321/AB343</f>
        <v>1.5398084251725203E-2</v>
      </c>
      <c r="BG321" s="133">
        <f t="shared" ref="BG321" si="5042">AC321/AC343</f>
        <v>5.5372199159425522E-3</v>
      </c>
    </row>
    <row r="322" spans="1:59">
      <c r="A322" s="134" t="s">
        <v>21</v>
      </c>
      <c r="B322" s="186">
        <v>1074</v>
      </c>
      <c r="C322" s="187">
        <v>162</v>
      </c>
      <c r="D322" s="188">
        <v>384</v>
      </c>
      <c r="E322" s="189">
        <v>150</v>
      </c>
      <c r="F322" s="186">
        <v>147</v>
      </c>
      <c r="G322" s="190">
        <v>91</v>
      </c>
      <c r="H322" s="188">
        <v>663</v>
      </c>
      <c r="I322" s="189">
        <v>449</v>
      </c>
      <c r="J322" s="186">
        <v>63</v>
      </c>
      <c r="K322" s="190">
        <v>54</v>
      </c>
      <c r="L322" s="188">
        <v>88</v>
      </c>
      <c r="M322" s="186">
        <v>235</v>
      </c>
      <c r="N322" s="191">
        <v>386</v>
      </c>
      <c r="O322" s="192">
        <v>473</v>
      </c>
      <c r="P322" s="186">
        <v>256</v>
      </c>
      <c r="Q322" s="190">
        <v>231</v>
      </c>
      <c r="R322" s="188">
        <v>417</v>
      </c>
      <c r="S322" s="189">
        <v>366</v>
      </c>
      <c r="T322" s="186">
        <v>89</v>
      </c>
      <c r="U322" s="190">
        <v>104</v>
      </c>
      <c r="V322" s="188">
        <v>221</v>
      </c>
      <c r="W322" s="189">
        <v>345</v>
      </c>
      <c r="X322" s="186">
        <v>370</v>
      </c>
      <c r="Y322" s="190">
        <v>228</v>
      </c>
      <c r="Z322" s="188">
        <v>963</v>
      </c>
      <c r="AA322" s="186">
        <v>808</v>
      </c>
      <c r="AB322" s="169">
        <f>B322+D322+F322+H322+J322+L322+N322+P322+R322+T322+V322+X322+Z322</f>
        <v>5121</v>
      </c>
      <c r="AC322" s="170">
        <f t="shared" si="4988"/>
        <v>3696</v>
      </c>
      <c r="AE322" s="134" t="s">
        <v>21</v>
      </c>
      <c r="AF322" s="126">
        <f>B322/B343</f>
        <v>3.6869207003089599E-2</v>
      </c>
      <c r="AG322" s="127">
        <f t="shared" ref="AG322" si="5043">C322/C343</f>
        <v>8.578690955306079E-3</v>
      </c>
      <c r="AH322" s="128">
        <f t="shared" ref="AH322" si="5044">D322/D343</f>
        <v>4.0872804683342201E-2</v>
      </c>
      <c r="AI322" s="129">
        <f t="shared" ref="AI322" si="5045">E322/E343</f>
        <v>1.9607843137254902E-2</v>
      </c>
      <c r="AJ322" s="126">
        <f t="shared" ref="AJ322" si="5046">F322/F343</f>
        <v>3.7328593194514981E-2</v>
      </c>
      <c r="AK322" s="127">
        <f t="shared" ref="AK322" si="5047">G322/G343</f>
        <v>2.931701030927835E-2</v>
      </c>
      <c r="AL322" s="128">
        <f t="shared" ref="AL322" si="5048">H322/H343</f>
        <v>3.1128221982252686E-2</v>
      </c>
      <c r="AM322" s="129">
        <f t="shared" ref="AM322" si="5049">I322/I343</f>
        <v>1.8082235914783938E-2</v>
      </c>
      <c r="AN322" s="126">
        <f t="shared" ref="AN322" si="5050">J322/J343</f>
        <v>3.1914893617021274E-2</v>
      </c>
      <c r="AO322" s="127">
        <f t="shared" ref="AO322" si="5051">K322/K343</f>
        <v>2.0446800454373342E-2</v>
      </c>
      <c r="AP322" s="128">
        <f t="shared" ref="AP322" si="5052">L322/L343</f>
        <v>2.5323741007194246E-2</v>
      </c>
      <c r="AQ322" s="126">
        <f t="shared" ref="AQ322" si="5053">M322/M343</f>
        <v>2.6517716091175807E-2</v>
      </c>
      <c r="AR322" s="130">
        <f t="shared" ref="AR322" si="5054">N322/N343</f>
        <v>2.7823830462048584E-2</v>
      </c>
      <c r="AS322" s="131">
        <f t="shared" ref="AS322" si="5055">O322/O343</f>
        <v>2.6640382990706844E-2</v>
      </c>
      <c r="AT322" s="126">
        <f t="shared" ref="AT322" si="5056">P322/P343</f>
        <v>3.0527068924397806E-2</v>
      </c>
      <c r="AU322" s="127">
        <f t="shared" ref="AU322" si="5057">Q322/Q343</f>
        <v>2.6255967265287564E-2</v>
      </c>
      <c r="AV322" s="128">
        <f t="shared" ref="AV322" si="5058">R322/R343</f>
        <v>3.1851512373968834E-2</v>
      </c>
      <c r="AW322" s="129">
        <f t="shared" ref="AW322" si="5059">S322/S343</f>
        <v>2.7125176017194101E-2</v>
      </c>
      <c r="AX322" s="126">
        <f t="shared" ref="AX322" si="5060">T322/T343</f>
        <v>4.9471928849360754E-2</v>
      </c>
      <c r="AY322" s="127">
        <f t="shared" ref="AY322" si="5061">U322/U343</f>
        <v>4.5694200351493852E-2</v>
      </c>
      <c r="AZ322" s="128">
        <f t="shared" ref="AZ322" si="5062">V322/V343</f>
        <v>1.9802867383512546E-2</v>
      </c>
      <c r="BA322" s="129">
        <f t="shared" ref="BA322" si="5063">W322/W343</f>
        <v>2.5856254215693621E-2</v>
      </c>
      <c r="BB322" s="126">
        <f t="shared" ref="BB322" si="5064">X322/X343</f>
        <v>4.6031351082358798E-2</v>
      </c>
      <c r="BC322" s="127">
        <f t="shared" ref="BC322" si="5065">Y322/Y343</f>
        <v>4.261682242990654E-2</v>
      </c>
      <c r="BD322" s="128">
        <f t="shared" ref="BD322" si="5066">Z322/Z343</f>
        <v>3.2331710592580158E-2</v>
      </c>
      <c r="BE322" s="126">
        <f t="shared" ref="BE322" si="5067">AA322/AA343</f>
        <v>2.8708473974062888E-2</v>
      </c>
      <c r="BF322" s="132">
        <f t="shared" ref="BF322" si="5068">AB322/AB343</f>
        <v>3.2965547430219386E-2</v>
      </c>
      <c r="BG322" s="133">
        <f t="shared" ref="BG322" si="5069">AC322/AC343</f>
        <v>2.3824871722146302E-2</v>
      </c>
    </row>
    <row r="323" spans="1:59">
      <c r="A323" s="143" t="s">
        <v>22</v>
      </c>
      <c r="B323" s="193">
        <v>1377</v>
      </c>
      <c r="C323" s="194">
        <v>547</v>
      </c>
      <c r="D323" s="195">
        <v>447</v>
      </c>
      <c r="E323" s="196">
        <v>282</v>
      </c>
      <c r="F323" s="193">
        <v>157</v>
      </c>
      <c r="G323" s="197">
        <v>94</v>
      </c>
      <c r="H323" s="195">
        <v>799</v>
      </c>
      <c r="I323" s="196">
        <v>895</v>
      </c>
      <c r="J323" s="193">
        <v>70</v>
      </c>
      <c r="K323" s="197">
        <v>116</v>
      </c>
      <c r="L323" s="195">
        <v>88</v>
      </c>
      <c r="M323" s="193">
        <v>366</v>
      </c>
      <c r="N323" s="198">
        <v>561</v>
      </c>
      <c r="O323" s="199">
        <v>693</v>
      </c>
      <c r="P323" s="193">
        <v>348</v>
      </c>
      <c r="Q323" s="197">
        <v>381</v>
      </c>
      <c r="R323" s="195">
        <v>624</v>
      </c>
      <c r="S323" s="196">
        <v>461</v>
      </c>
      <c r="T323" s="193">
        <v>108</v>
      </c>
      <c r="U323" s="197">
        <v>112</v>
      </c>
      <c r="V323" s="195">
        <v>308</v>
      </c>
      <c r="W323" s="196">
        <v>533</v>
      </c>
      <c r="X323" s="193">
        <v>442</v>
      </c>
      <c r="Y323" s="197">
        <v>322</v>
      </c>
      <c r="Z323" s="195">
        <v>1320</v>
      </c>
      <c r="AA323" s="193">
        <v>1222</v>
      </c>
      <c r="AB323" s="169">
        <f t="shared" ref="AB323:AB339" si="5070">B323+D323+F323+H323+J323+L323+N323+P323+R323+T323+V323+X323+Z323</f>
        <v>6649</v>
      </c>
      <c r="AC323" s="170">
        <f t="shared" si="4988"/>
        <v>6024</v>
      </c>
      <c r="AE323" s="143" t="s">
        <v>22</v>
      </c>
      <c r="AF323" s="126">
        <f>B323/B343</f>
        <v>4.7270854788877444E-2</v>
      </c>
      <c r="AG323" s="127">
        <f t="shared" ref="AG323" si="5071">C323/C343</f>
        <v>2.8966320694768059E-2</v>
      </c>
      <c r="AH323" s="128">
        <f t="shared" ref="AH323" si="5072">D323/D343</f>
        <v>4.7578499201703033E-2</v>
      </c>
      <c r="AI323" s="129">
        <f t="shared" ref="AI323" si="5073">E323/E343</f>
        <v>3.6862745098039218E-2</v>
      </c>
      <c r="AJ323" s="126">
        <f t="shared" ref="AJ323" si="5074">F323/F343</f>
        <v>3.9867953275774505E-2</v>
      </c>
      <c r="AK323" s="127">
        <f t="shared" ref="AK323" si="5075">G323/G343</f>
        <v>3.0283505154639175E-2</v>
      </c>
      <c r="AL323" s="128">
        <f t="shared" ref="AL323" si="5076">H323/H343</f>
        <v>3.7513498286304521E-2</v>
      </c>
      <c r="AM323" s="129">
        <f t="shared" ref="AM323" si="5077">I323/I343</f>
        <v>3.604365510853369E-2</v>
      </c>
      <c r="AN323" s="126">
        <f t="shared" ref="AN323" si="5078">J323/J343</f>
        <v>3.5460992907801421E-2</v>
      </c>
      <c r="AO323" s="127">
        <f t="shared" ref="AO323" si="5079">K323/K343</f>
        <v>4.3922756531616813E-2</v>
      </c>
      <c r="AP323" s="128">
        <f t="shared" ref="AP323" si="5080">L323/L343</f>
        <v>2.5323741007194246E-2</v>
      </c>
      <c r="AQ323" s="126">
        <f t="shared" ref="AQ323" si="5081">M323/M343</f>
        <v>4.1299932295192958E-2</v>
      </c>
      <c r="AR323" s="130">
        <f t="shared" ref="AR323" si="5082">N323/N343</f>
        <v>4.0438261371008435E-2</v>
      </c>
      <c r="AS323" s="131">
        <f t="shared" ref="AS323" si="5083">O323/O343</f>
        <v>3.9031258800337934E-2</v>
      </c>
      <c r="AT323" s="126">
        <f t="shared" ref="AT323" si="5084">P323/P343</f>
        <v>4.1497734319103266E-2</v>
      </c>
      <c r="AU323" s="127">
        <f t="shared" ref="AU323" si="5085">Q323/Q343</f>
        <v>4.3305296658331438E-2</v>
      </c>
      <c r="AV323" s="128">
        <f t="shared" ref="AV323" si="5086">R323/R343</f>
        <v>4.7662694775435381E-2</v>
      </c>
      <c r="AW323" s="129">
        <f t="shared" ref="AW323" si="5087">S323/S343</f>
        <v>3.4165863781219892E-2</v>
      </c>
      <c r="AX323" s="126">
        <f t="shared" ref="AX323" si="5088">T323/T343</f>
        <v>6.0033351862145638E-2</v>
      </c>
      <c r="AY323" s="127">
        <f t="shared" ref="AY323" si="5089">U323/U343</f>
        <v>4.9209138840070298E-2</v>
      </c>
      <c r="AZ323" s="128">
        <f t="shared" ref="AZ323" si="5090">V323/V343</f>
        <v>2.7598566308243727E-2</v>
      </c>
      <c r="BA323" s="129">
        <f t="shared" ref="BA323" si="5091">W323/W343</f>
        <v>3.9946039121636814E-2</v>
      </c>
      <c r="BB323" s="126">
        <f t="shared" ref="BB323" si="5092">X323/X343</f>
        <v>5.4988803184871857E-2</v>
      </c>
      <c r="BC323" s="127">
        <f t="shared" ref="BC323" si="5093">Y323/Y343</f>
        <v>6.0186915887850467E-2</v>
      </c>
      <c r="BD323" s="128">
        <f t="shared" ref="BD323" si="5094">Z323/Z343</f>
        <v>4.4317609535000836E-2</v>
      </c>
      <c r="BE323" s="126">
        <f t="shared" ref="BE323" si="5095">AA323/AA343</f>
        <v>4.3418013856812931E-2</v>
      </c>
      <c r="BF323" s="132">
        <f t="shared" ref="BF323" si="5096">AB323/AB343</f>
        <v>4.280178185189E-2</v>
      </c>
      <c r="BG323" s="133">
        <f t="shared" ref="BG323" si="5097">AC323/AC343</f>
        <v>3.883144676791378E-2</v>
      </c>
    </row>
    <row r="324" spans="1:59">
      <c r="A324" s="134" t="s">
        <v>23</v>
      </c>
      <c r="B324" s="186">
        <v>2019</v>
      </c>
      <c r="C324" s="187">
        <v>645</v>
      </c>
      <c r="D324" s="188">
        <v>689</v>
      </c>
      <c r="E324" s="189">
        <v>390</v>
      </c>
      <c r="F324" s="186">
        <v>255</v>
      </c>
      <c r="G324" s="190">
        <v>208</v>
      </c>
      <c r="H324" s="188">
        <v>998</v>
      </c>
      <c r="I324" s="189">
        <v>1091</v>
      </c>
      <c r="J324" s="186">
        <v>88</v>
      </c>
      <c r="K324" s="190">
        <v>181</v>
      </c>
      <c r="L324" s="188">
        <v>93</v>
      </c>
      <c r="M324" s="186">
        <v>528</v>
      </c>
      <c r="N324" s="191">
        <v>684</v>
      </c>
      <c r="O324" s="192">
        <v>1001</v>
      </c>
      <c r="P324" s="186">
        <v>413</v>
      </c>
      <c r="Q324" s="190">
        <v>372</v>
      </c>
      <c r="R324" s="188">
        <v>805</v>
      </c>
      <c r="S324" s="189">
        <v>596</v>
      </c>
      <c r="T324" s="186">
        <v>93</v>
      </c>
      <c r="U324" s="190">
        <v>108</v>
      </c>
      <c r="V324" s="188">
        <v>333</v>
      </c>
      <c r="W324" s="189">
        <v>759</v>
      </c>
      <c r="X324" s="186">
        <v>459</v>
      </c>
      <c r="Y324" s="190">
        <v>351</v>
      </c>
      <c r="Z324" s="188">
        <v>1774</v>
      </c>
      <c r="AA324" s="186">
        <v>1355</v>
      </c>
      <c r="AB324" s="169">
        <f t="shared" si="5070"/>
        <v>8703</v>
      </c>
      <c r="AC324" s="170">
        <f t="shared" si="4988"/>
        <v>7585</v>
      </c>
      <c r="AE324" s="134" t="s">
        <v>23</v>
      </c>
      <c r="AF324" s="126">
        <f>B324/B343</f>
        <v>6.9309989701338823E-2</v>
      </c>
      <c r="AG324" s="127">
        <f t="shared" ref="AG324" si="5098">C324/C343</f>
        <v>3.4155899173903832E-2</v>
      </c>
      <c r="AH324" s="128">
        <f t="shared" ref="AH324" si="5099">D324/D343</f>
        <v>7.3336881319850986E-2</v>
      </c>
      <c r="AI324" s="129">
        <f t="shared" ref="AI324" si="5100">E324/E343</f>
        <v>5.0980392156862744E-2</v>
      </c>
      <c r="AJ324" s="126">
        <f t="shared" ref="AJ324" si="5101">F324/F343</f>
        <v>6.4753682072117832E-2</v>
      </c>
      <c r="AK324" s="127">
        <f t="shared" ref="AK324" si="5102">G324/G343</f>
        <v>6.7010309278350513E-2</v>
      </c>
      <c r="AL324" s="128">
        <f t="shared" ref="AL324" si="5103">H324/H343</f>
        <v>4.6856659937086251E-2</v>
      </c>
      <c r="AM324" s="129">
        <f t="shared" ref="AM324" si="5104">I324/I343</f>
        <v>4.3937014216100842E-2</v>
      </c>
      <c r="AN324" s="126">
        <f t="shared" ref="AN324" si="5105">J324/J343</f>
        <v>4.4579533941236066E-2</v>
      </c>
      <c r="AO324" s="127">
        <f t="shared" ref="AO324" si="5106">K324/K343</f>
        <v>6.853464596743658E-2</v>
      </c>
      <c r="AP324" s="128">
        <f t="shared" ref="AP324" si="5107">L324/L343</f>
        <v>2.6762589928057554E-2</v>
      </c>
      <c r="AQ324" s="126">
        <f t="shared" ref="AQ324" si="5108">M324/M343</f>
        <v>5.9580230196343939E-2</v>
      </c>
      <c r="AR324" s="130">
        <f t="shared" ref="AR324" si="5109">N324/N343</f>
        <v>4.9304404238448785E-2</v>
      </c>
      <c r="AS324" s="131">
        <f t="shared" ref="AS324" si="5110">O324/O343</f>
        <v>5.6378484933821457E-2</v>
      </c>
      <c r="AT324" s="126">
        <f t="shared" ref="AT324" si="5111">P324/P343</f>
        <v>4.9248747913188645E-2</v>
      </c>
      <c r="AU324" s="127">
        <f t="shared" ref="AU324" si="5112">Q324/Q343</f>
        <v>4.2282336894748807E-2</v>
      </c>
      <c r="AV324" s="128">
        <f t="shared" ref="AV324" si="5113">R324/R343</f>
        <v>6.1487931561258785E-2</v>
      </c>
      <c r="AW324" s="129">
        <f t="shared" ref="AW324" si="5114">S324/S343</f>
        <v>4.417105165641444E-2</v>
      </c>
      <c r="AX324" s="126">
        <f t="shared" ref="AX324" si="5115">T324/T343</f>
        <v>5.1695386325736517E-2</v>
      </c>
      <c r="AY324" s="127">
        <f t="shared" ref="AY324" si="5116">U324/U343</f>
        <v>4.7451669595782071E-2</v>
      </c>
      <c r="AZ324" s="128">
        <f t="shared" ref="AZ324" si="5117">V324/V343</f>
        <v>2.9838709677419355E-2</v>
      </c>
      <c r="BA324" s="129">
        <f t="shared" ref="BA324" si="5118">W324/W343</f>
        <v>5.688375927452597E-2</v>
      </c>
      <c r="BB324" s="126">
        <f t="shared" ref="BB324" si="5119">X324/X343</f>
        <v>5.7103757153520777E-2</v>
      </c>
      <c r="BC324" s="127">
        <f t="shared" ref="BC324" si="5120">Y324/Y343</f>
        <v>6.5607476635514014E-2</v>
      </c>
      <c r="BD324" s="128">
        <f t="shared" ref="BD324" si="5121">Z324/Z343</f>
        <v>5.9560181299311732E-2</v>
      </c>
      <c r="BE324" s="126">
        <f t="shared" ref="BE324" si="5122">AA324/AA343</f>
        <v>4.8143542369870312E-2</v>
      </c>
      <c r="BF324" s="132">
        <f t="shared" ref="BF324" si="5123">AB324/AB343</f>
        <v>5.6024049850654033E-2</v>
      </c>
      <c r="BG324" s="133">
        <f t="shared" ref="BG324" si="5124">AC324/AC343</f>
        <v>4.8893845241471778E-2</v>
      </c>
    </row>
    <row r="325" spans="1:59">
      <c r="A325" s="143" t="s">
        <v>24</v>
      </c>
      <c r="B325" s="193">
        <v>2056</v>
      </c>
      <c r="C325" s="194">
        <v>977</v>
      </c>
      <c r="D325" s="195">
        <v>703</v>
      </c>
      <c r="E325" s="196">
        <v>342</v>
      </c>
      <c r="F325" s="193">
        <v>268</v>
      </c>
      <c r="G325" s="197">
        <v>265</v>
      </c>
      <c r="H325" s="195">
        <v>1156</v>
      </c>
      <c r="I325" s="196">
        <v>1278</v>
      </c>
      <c r="J325" s="193">
        <v>98</v>
      </c>
      <c r="K325" s="197">
        <v>296</v>
      </c>
      <c r="L325" s="195">
        <v>108</v>
      </c>
      <c r="M325" s="193">
        <v>667</v>
      </c>
      <c r="N325" s="198">
        <v>788</v>
      </c>
      <c r="O325" s="199">
        <v>1485</v>
      </c>
      <c r="P325" s="193">
        <v>522</v>
      </c>
      <c r="Q325" s="197">
        <v>492</v>
      </c>
      <c r="R325" s="195">
        <v>993</v>
      </c>
      <c r="S325" s="196">
        <v>638</v>
      </c>
      <c r="T325" s="193">
        <v>74</v>
      </c>
      <c r="U325" s="197">
        <v>130</v>
      </c>
      <c r="V325" s="195">
        <v>334</v>
      </c>
      <c r="W325" s="196">
        <v>1112</v>
      </c>
      <c r="X325" s="193">
        <v>449</v>
      </c>
      <c r="Y325" s="197">
        <v>361</v>
      </c>
      <c r="Z325" s="195">
        <v>1912</v>
      </c>
      <c r="AA325" s="193">
        <v>1480</v>
      </c>
      <c r="AB325" s="169">
        <f t="shared" si="5070"/>
        <v>9461</v>
      </c>
      <c r="AC325" s="170">
        <f t="shared" si="4988"/>
        <v>9523</v>
      </c>
      <c r="AE325" s="143" t="s">
        <v>24</v>
      </c>
      <c r="AF325" s="126">
        <f>B325/B343</f>
        <v>7.058015791280467E-2</v>
      </c>
      <c r="AG325" s="127">
        <f t="shared" ref="AG325" si="5125">C325/C343</f>
        <v>5.1736920144037281E-2</v>
      </c>
      <c r="AH325" s="128">
        <f t="shared" ref="AH325" si="5126">D325/D343</f>
        <v>7.4827035657264507E-2</v>
      </c>
      <c r="AI325" s="129">
        <f t="shared" ref="AI325" si="5127">E325/E343</f>
        <v>4.4705882352941179E-2</v>
      </c>
      <c r="AJ325" s="126">
        <f t="shared" ref="AJ325" si="5128">F325/F343</f>
        <v>6.80548501777552E-2</v>
      </c>
      <c r="AK325" s="127">
        <f t="shared" ref="AK325" si="5129">G325/G343</f>
        <v>8.5373711340206188E-2</v>
      </c>
      <c r="AL325" s="128">
        <f t="shared" ref="AL325" si="5130">H325/H343</f>
        <v>5.4274848584440587E-2</v>
      </c>
      <c r="AM325" s="129">
        <f t="shared" ref="AM325" si="5131">I325/I343</f>
        <v>5.1467923160565421E-2</v>
      </c>
      <c r="AN325" s="126">
        <f t="shared" ref="AN325" si="5132">J325/J343</f>
        <v>4.9645390070921988E-2</v>
      </c>
      <c r="AO325" s="127">
        <f t="shared" ref="AO325" si="5133">K325/K343</f>
        <v>0.11207875804619462</v>
      </c>
      <c r="AP325" s="128">
        <f t="shared" ref="AP325" si="5134">L325/L343</f>
        <v>3.107913669064748E-2</v>
      </c>
      <c r="AQ325" s="126">
        <f t="shared" ref="AQ325" si="5135">M325/M343</f>
        <v>7.5265177160911759E-2</v>
      </c>
      <c r="AR325" s="130">
        <f t="shared" ref="AR325" si="5136">N325/N343</f>
        <v>5.6800980321487782E-2</v>
      </c>
      <c r="AS325" s="131">
        <f t="shared" ref="AS325" si="5137">O325/O343</f>
        <v>8.3638411715009853E-2</v>
      </c>
      <c r="AT325" s="126">
        <f t="shared" ref="AT325" si="5138">P325/P343</f>
        <v>6.2246601478654899E-2</v>
      </c>
      <c r="AU325" s="127">
        <f t="shared" ref="AU325" si="5139">Q325/Q343</f>
        <v>5.5921800409183903E-2</v>
      </c>
      <c r="AV325" s="128">
        <f t="shared" ref="AV325" si="5140">R325/R343</f>
        <v>7.584784601283226E-2</v>
      </c>
      <c r="AW325" s="129">
        <f t="shared" ref="AW325" si="5141">S325/S343</f>
        <v>4.7283776773141627E-2</v>
      </c>
      <c r="AX325" s="126">
        <f t="shared" ref="AX325" si="5142">T325/T343</f>
        <v>4.1133963312951639E-2</v>
      </c>
      <c r="AY325" s="127">
        <f t="shared" ref="AY325" si="5143">U325/U343</f>
        <v>5.7117750439367308E-2</v>
      </c>
      <c r="AZ325" s="128">
        <f t="shared" ref="AZ325" si="5144">V325/V343</f>
        <v>2.9928315412186379E-2</v>
      </c>
      <c r="BA325" s="129">
        <f t="shared" ref="BA325" si="5145">W325/W343</f>
        <v>8.3339578805366105E-2</v>
      </c>
      <c r="BB325" s="126">
        <f t="shared" ref="BB325" si="5146">X325/X343</f>
        <v>5.5859666583727298E-2</v>
      </c>
      <c r="BC325" s="127">
        <f t="shared" ref="BC325" si="5147">Y325/Y343</f>
        <v>6.7476635514018696E-2</v>
      </c>
      <c r="BD325" s="128">
        <f t="shared" ref="BD325" si="5148">Z325/Z343</f>
        <v>6.4193385932516361E-2</v>
      </c>
      <c r="BE325" s="126">
        <f t="shared" ref="BE325" si="5149">AA325/AA343</f>
        <v>5.2584828566352819E-2</v>
      </c>
      <c r="BF325" s="132">
        <f t="shared" ref="BF325" si="5150">AB325/AB343</f>
        <v>6.0903543104336183E-2</v>
      </c>
      <c r="BG325" s="133">
        <f t="shared" ref="BG325" si="5151">AC325/AC343</f>
        <v>6.1386432199675114E-2</v>
      </c>
    </row>
    <row r="326" spans="1:59">
      <c r="A326" s="134" t="s">
        <v>25</v>
      </c>
      <c r="B326" s="186">
        <v>2284</v>
      </c>
      <c r="C326" s="187">
        <v>1004</v>
      </c>
      <c r="D326" s="188">
        <v>745</v>
      </c>
      <c r="E326" s="189">
        <v>369</v>
      </c>
      <c r="F326" s="186">
        <v>267</v>
      </c>
      <c r="G326" s="190">
        <v>198</v>
      </c>
      <c r="H326" s="188">
        <v>1434</v>
      </c>
      <c r="I326" s="189">
        <v>1333</v>
      </c>
      <c r="J326" s="186">
        <v>103</v>
      </c>
      <c r="K326" s="190">
        <v>267</v>
      </c>
      <c r="L326" s="188">
        <v>97</v>
      </c>
      <c r="M326" s="186">
        <v>679</v>
      </c>
      <c r="N326" s="191">
        <v>808</v>
      </c>
      <c r="O326" s="192">
        <v>1108</v>
      </c>
      <c r="P326" s="186">
        <v>604</v>
      </c>
      <c r="Q326" s="190">
        <v>478</v>
      </c>
      <c r="R326" s="188">
        <v>1007</v>
      </c>
      <c r="S326" s="189">
        <v>655</v>
      </c>
      <c r="T326" s="186">
        <v>83</v>
      </c>
      <c r="U326" s="190">
        <v>109</v>
      </c>
      <c r="V326" s="188">
        <v>372</v>
      </c>
      <c r="W326" s="189">
        <v>1063</v>
      </c>
      <c r="X326" s="186">
        <v>427</v>
      </c>
      <c r="Y326" s="190">
        <v>312</v>
      </c>
      <c r="Z326" s="188">
        <v>2163</v>
      </c>
      <c r="AA326" s="186">
        <v>1709</v>
      </c>
      <c r="AB326" s="169">
        <f t="shared" si="5070"/>
        <v>10394</v>
      </c>
      <c r="AC326" s="170">
        <f t="shared" si="4988"/>
        <v>9284</v>
      </c>
      <c r="AE326" s="134" t="s">
        <v>25</v>
      </c>
      <c r="AF326" s="126">
        <f>B326/B343</f>
        <v>7.8407140405080678E-2</v>
      </c>
      <c r="AG326" s="127">
        <f t="shared" ref="AG326" si="5152">C326/C343</f>
        <v>5.3166701969921626E-2</v>
      </c>
      <c r="AH326" s="128">
        <f t="shared" ref="AH326" si="5153">D326/D343</f>
        <v>7.9297498669505057E-2</v>
      </c>
      <c r="AI326" s="129">
        <f t="shared" ref="AI326" si="5154">E326/E343</f>
        <v>4.8235294117647057E-2</v>
      </c>
      <c r="AJ326" s="126">
        <f t="shared" ref="AJ326" si="5155">F326/F343</f>
        <v>6.7800914169629259E-2</v>
      </c>
      <c r="AK326" s="127">
        <f t="shared" ref="AK326" si="5156">G326/G343</f>
        <v>6.3788659793814428E-2</v>
      </c>
      <c r="AL326" s="128">
        <f t="shared" ref="AL326" si="5157">H326/H343</f>
        <v>6.7327104558899481E-2</v>
      </c>
      <c r="AM326" s="129">
        <f t="shared" ref="AM326" si="5158">I326/I343</f>
        <v>5.3682896379525592E-2</v>
      </c>
      <c r="AN326" s="126">
        <f t="shared" ref="AN326" si="5159">J326/J343</f>
        <v>5.2178318135764942E-2</v>
      </c>
      <c r="AO326" s="127">
        <f t="shared" ref="AO326" si="5160">K326/K343</f>
        <v>0.10109806891329041</v>
      </c>
      <c r="AP326" s="128">
        <f t="shared" ref="AP326" si="5161">L326/L343</f>
        <v>2.7913669064748202E-2</v>
      </c>
      <c r="AQ326" s="126">
        <f t="shared" ref="AQ326" si="5162">M326/M343</f>
        <v>7.6619273301737761E-2</v>
      </c>
      <c r="AR326" s="130">
        <f t="shared" ref="AR326" si="5163">N326/N343</f>
        <v>5.8242629568226054E-2</v>
      </c>
      <c r="AS326" s="131">
        <f t="shared" ref="AS326" si="5164">O326/O343</f>
        <v>6.2404956350323851E-2</v>
      </c>
      <c r="AT326" s="126">
        <f t="shared" ref="AT326" si="5165">P326/P343</f>
        <v>7.2024803243501079E-2</v>
      </c>
      <c r="AU326" s="127">
        <f t="shared" ref="AU326" si="5166">Q326/Q343</f>
        <v>5.4330529665833141E-2</v>
      </c>
      <c r="AV326" s="128">
        <f t="shared" ref="AV326" si="5167">R326/R343</f>
        <v>7.6917201344332414E-2</v>
      </c>
      <c r="AW326" s="129">
        <f t="shared" ref="AW326" si="5168">S326/S343</f>
        <v>4.8543689320388349E-2</v>
      </c>
      <c r="AX326" s="126">
        <f t="shared" ref="AX326" si="5169">T326/T343</f>
        <v>4.6136742634797112E-2</v>
      </c>
      <c r="AY326" s="127">
        <f t="shared" ref="AY326" si="5170">U326/U343</f>
        <v>4.7891036906854131E-2</v>
      </c>
      <c r="AZ326" s="128">
        <f t="shared" ref="AZ326" si="5171">V326/V343</f>
        <v>3.3333333333333333E-2</v>
      </c>
      <c r="BA326" s="129">
        <f t="shared" ref="BA326" si="5172">W326/W343</f>
        <v>7.9667241250093682E-2</v>
      </c>
      <c r="BB326" s="126">
        <f t="shared" ref="BB326" si="5173">X326/X343</f>
        <v>5.3122667330181637E-2</v>
      </c>
      <c r="BC326" s="127">
        <f t="shared" ref="BC326" si="5174">Y326/Y343</f>
        <v>5.8317757009345793E-2</v>
      </c>
      <c r="BD326" s="128">
        <f t="shared" ref="BD326" si="5175">Z326/Z343</f>
        <v>7.2620446533490007E-2</v>
      </c>
      <c r="BE326" s="126">
        <f t="shared" ref="BE326" si="5176">AA326/AA343</f>
        <v>6.0721264878308756E-2</v>
      </c>
      <c r="BF326" s="132">
        <f t="shared" ref="BF326" si="5177">AB326/AB343</f>
        <v>6.6909568441652079E-2</v>
      </c>
      <c r="BG326" s="133">
        <f t="shared" ref="BG326" si="5178">AC326/AC343</f>
        <v>5.9845808730629398E-2</v>
      </c>
    </row>
    <row r="327" spans="1:59">
      <c r="A327" s="143" t="s">
        <v>26</v>
      </c>
      <c r="B327" s="200">
        <v>2651</v>
      </c>
      <c r="C327" s="194">
        <v>1193</v>
      </c>
      <c r="D327" s="195">
        <v>890</v>
      </c>
      <c r="E327" s="196">
        <v>365</v>
      </c>
      <c r="F327" s="193">
        <v>307</v>
      </c>
      <c r="G327" s="197">
        <v>154</v>
      </c>
      <c r="H327" s="195">
        <v>1645</v>
      </c>
      <c r="I327" s="196">
        <v>1395</v>
      </c>
      <c r="J327" s="193">
        <v>97</v>
      </c>
      <c r="K327" s="197">
        <v>269</v>
      </c>
      <c r="L327" s="195">
        <v>142</v>
      </c>
      <c r="M327" s="193">
        <v>836</v>
      </c>
      <c r="N327" s="198">
        <v>901</v>
      </c>
      <c r="O327" s="201">
        <v>1450</v>
      </c>
      <c r="P327" s="193">
        <v>630</v>
      </c>
      <c r="Q327" s="197">
        <v>491</v>
      </c>
      <c r="R327" s="195">
        <v>1047</v>
      </c>
      <c r="S327" s="196">
        <v>847</v>
      </c>
      <c r="T327" s="193">
        <v>116</v>
      </c>
      <c r="U327" s="197">
        <v>163</v>
      </c>
      <c r="V327" s="195">
        <v>437</v>
      </c>
      <c r="W327" s="202">
        <v>1479</v>
      </c>
      <c r="X327" s="193">
        <v>473</v>
      </c>
      <c r="Y327" s="197">
        <v>367</v>
      </c>
      <c r="Z327" s="195">
        <v>2194</v>
      </c>
      <c r="AA327" s="193">
        <v>1919</v>
      </c>
      <c r="AB327" s="169">
        <f t="shared" si="5070"/>
        <v>11530</v>
      </c>
      <c r="AC327" s="170">
        <f t="shared" si="4988"/>
        <v>10928</v>
      </c>
      <c r="AE327" s="143" t="s">
        <v>26</v>
      </c>
      <c r="AF327" s="126">
        <f>B327/B343</f>
        <v>9.1005835907998628E-2</v>
      </c>
      <c r="AG327" s="127">
        <f t="shared" ref="AG327" si="5179">C327/C343</f>
        <v>6.3175174751112048E-2</v>
      </c>
      <c r="AH327" s="128">
        <f t="shared" ref="AH327" si="5180">D327/D343</f>
        <v>9.4731240021287924E-2</v>
      </c>
      <c r="AI327" s="129">
        <f t="shared" ref="AI327" si="5181">E327/E343</f>
        <v>4.7712418300653592E-2</v>
      </c>
      <c r="AJ327" s="126">
        <f t="shared" ref="AJ327" si="5182">F327/F343</f>
        <v>7.7958354494667342E-2</v>
      </c>
      <c r="AK327" s="127">
        <f t="shared" ref="AK327" si="5183">G327/G343</f>
        <v>4.9613402061855667E-2</v>
      </c>
      <c r="AL327" s="128">
        <f t="shared" ref="AL327" si="5184">H327/H343</f>
        <v>7.7233672942391668E-2</v>
      </c>
      <c r="AM327" s="129">
        <f t="shared" ref="AM327" si="5185">I327/I343</f>
        <v>5.6179775280898875E-2</v>
      </c>
      <c r="AN327" s="126">
        <f t="shared" ref="AN327" si="5186">J327/J343</f>
        <v>4.9138804457953392E-2</v>
      </c>
      <c r="AO327" s="127">
        <f t="shared" ref="AO327" si="5187">K327/K343</f>
        <v>0.10185535781900795</v>
      </c>
      <c r="AP327" s="128">
        <f t="shared" ref="AP327" si="5188">L327/L343</f>
        <v>4.0863309352517987E-2</v>
      </c>
      <c r="AQ327" s="126">
        <f t="shared" ref="AQ327" si="5189">M327/M343</f>
        <v>9.4335364477544578E-2</v>
      </c>
      <c r="AR327" s="130">
        <f t="shared" ref="AR327" si="5190">N327/N343</f>
        <v>6.4946298565559002E-2</v>
      </c>
      <c r="AS327" s="131">
        <f t="shared" ref="AS327" si="5191">O327/O343</f>
        <v>8.1667136018023098E-2</v>
      </c>
      <c r="AT327" s="126">
        <f t="shared" ref="AT327" si="5192">P327/P343</f>
        <v>7.512520868113523E-2</v>
      </c>
      <c r="AU327" s="127">
        <f t="shared" ref="AU327" si="5193">Q327/Q343</f>
        <v>5.5808138213230281E-2</v>
      </c>
      <c r="AV327" s="128">
        <f t="shared" ref="AV327" si="5194">R327/R343</f>
        <v>7.9972502291475706E-2</v>
      </c>
      <c r="AW327" s="129">
        <f t="shared" ref="AW327" si="5195">S327/S343</f>
        <v>6.2773289853998368E-2</v>
      </c>
      <c r="AX327" s="126">
        <f t="shared" ref="AX327" si="5196">T327/T343</f>
        <v>6.4480266814897172E-2</v>
      </c>
      <c r="AY327" s="127">
        <f t="shared" ref="AY327" si="5197">U327/U343</f>
        <v>7.1616871704745164E-2</v>
      </c>
      <c r="AZ327" s="128">
        <f t="shared" ref="AZ327" si="5198">V327/V343</f>
        <v>3.9157706093189963E-2</v>
      </c>
      <c r="BA327" s="129">
        <f t="shared" ref="BA327" si="5199">W327/W343</f>
        <v>0.11084463763771266</v>
      </c>
      <c r="BB327" s="126">
        <f t="shared" ref="BB327" si="5200">X327/X343</f>
        <v>5.8845483951231653E-2</v>
      </c>
      <c r="BC327" s="127">
        <f t="shared" ref="BC327" si="5201">Y327/Y343</f>
        <v>6.8598130841121499E-2</v>
      </c>
      <c r="BD327" s="128">
        <f t="shared" ref="BD327" si="5202">Z327/Z343</f>
        <v>7.3661238878630186E-2</v>
      </c>
      <c r="BE327" s="126">
        <f t="shared" ref="BE327" si="5203">AA327/AA343</f>
        <v>6.8182625688399362E-2</v>
      </c>
      <c r="BF327" s="132">
        <f t="shared" ref="BF327" si="5204">AB327/AB343</f>
        <v>7.4222370995983111E-2</v>
      </c>
      <c r="BG327" s="133">
        <f t="shared" ref="BG327" si="5205">AC327/AC343</f>
        <v>7.0443235438207463E-2</v>
      </c>
    </row>
    <row r="328" spans="1:59">
      <c r="A328" s="134" t="s">
        <v>27</v>
      </c>
      <c r="B328" s="203">
        <v>2398</v>
      </c>
      <c r="C328" s="187">
        <v>1429</v>
      </c>
      <c r="D328" s="188">
        <v>843</v>
      </c>
      <c r="E328" s="189">
        <v>480</v>
      </c>
      <c r="F328" s="186">
        <v>358</v>
      </c>
      <c r="G328" s="190">
        <v>223</v>
      </c>
      <c r="H328" s="188">
        <v>1629</v>
      </c>
      <c r="I328" s="189">
        <v>1606</v>
      </c>
      <c r="J328" s="186">
        <v>132</v>
      </c>
      <c r="K328" s="187">
        <v>205</v>
      </c>
      <c r="L328" s="188">
        <v>158</v>
      </c>
      <c r="M328" s="186">
        <v>1023</v>
      </c>
      <c r="N328" s="191">
        <v>884</v>
      </c>
      <c r="O328" s="204">
        <v>1562</v>
      </c>
      <c r="P328" s="186">
        <v>627</v>
      </c>
      <c r="Q328" s="187">
        <v>571</v>
      </c>
      <c r="R328" s="188">
        <v>1025</v>
      </c>
      <c r="S328" s="189">
        <v>780</v>
      </c>
      <c r="T328" s="195">
        <v>114</v>
      </c>
      <c r="U328" s="186">
        <v>171</v>
      </c>
      <c r="V328" s="188">
        <v>540</v>
      </c>
      <c r="W328" s="205">
        <v>1109</v>
      </c>
      <c r="X328" s="186">
        <v>547</v>
      </c>
      <c r="Y328" s="190">
        <v>313</v>
      </c>
      <c r="Z328" s="188">
        <v>2175</v>
      </c>
      <c r="AA328" s="186">
        <v>1961</v>
      </c>
      <c r="AB328" s="169">
        <f t="shared" si="5070"/>
        <v>11430</v>
      </c>
      <c r="AC328" s="170">
        <f t="shared" si="4988"/>
        <v>11433</v>
      </c>
      <c r="AE328" s="134" t="s">
        <v>27</v>
      </c>
      <c r="AF328" s="126">
        <f>B328/B343</f>
        <v>8.2320631651218681E-2</v>
      </c>
      <c r="AG328" s="127">
        <f t="shared" ref="AG328" si="5206">C328/C343</f>
        <v>7.5672527006990051E-2</v>
      </c>
      <c r="AH328" s="128">
        <f t="shared" ref="AH328" si="5207">D328/D343</f>
        <v>8.9728579031399677E-2</v>
      </c>
      <c r="AI328" s="129">
        <f t="shared" ref="AI328" si="5208">E328/E343</f>
        <v>6.2745098039215685E-2</v>
      </c>
      <c r="AJ328" s="126">
        <f t="shared" ref="AJ328" si="5209">F328/F343</f>
        <v>9.0909090909090912E-2</v>
      </c>
      <c r="AK328" s="127">
        <f t="shared" ref="AK328" si="5210">G328/G343</f>
        <v>7.1842783505154634E-2</v>
      </c>
      <c r="AL328" s="128">
        <f t="shared" ref="AL328" si="5211">H328/H343</f>
        <v>7.6482463965444392E-2</v>
      </c>
      <c r="AM328" s="129">
        <f t="shared" ref="AM328" si="5212">I328/I343</f>
        <v>6.4677217993636987E-2</v>
      </c>
      <c r="AN328" s="126">
        <f t="shared" ref="AN328" si="5213">J328/J343</f>
        <v>6.6869300911854099E-2</v>
      </c>
      <c r="AO328" s="127">
        <f t="shared" ref="AO328" si="5214">K328/K343</f>
        <v>7.7622112836046947E-2</v>
      </c>
      <c r="AP328" s="128">
        <f t="shared" ref="AP328" si="5215">L328/L343</f>
        <v>4.5467625899280578E-2</v>
      </c>
      <c r="AQ328" s="126">
        <f t="shared" ref="AQ328" si="5216">M328/M343</f>
        <v>0.11543669600541638</v>
      </c>
      <c r="AR328" s="130">
        <f t="shared" ref="AR328" si="5217">N328/N343</f>
        <v>6.3720896705831476E-2</v>
      </c>
      <c r="AS328" s="131">
        <f t="shared" ref="AS328" si="5218">O328/O343</f>
        <v>8.797521824838074E-2</v>
      </c>
      <c r="AT328" s="126">
        <f t="shared" ref="AT328" si="5219">P328/P343</f>
        <v>7.4767469592177435E-2</v>
      </c>
      <c r="AU328" s="127">
        <f t="shared" ref="AU328" si="5220">Q328/Q343</f>
        <v>6.4901113889520343E-2</v>
      </c>
      <c r="AV328" s="128">
        <f t="shared" ref="AV328" si="5221">R328/R343</f>
        <v>7.8292086770546901E-2</v>
      </c>
      <c r="AW328" s="129">
        <f t="shared" ref="AW328" si="5222">S328/S343</f>
        <v>5.7807752167790709E-2</v>
      </c>
      <c r="AX328" s="126">
        <f t="shared" ref="AX328" si="5223">T328/T343</f>
        <v>6.336853807670928E-2</v>
      </c>
      <c r="AY328" s="127">
        <f t="shared" ref="AY328" si="5224">U328/U343</f>
        <v>7.5131810193321616E-2</v>
      </c>
      <c r="AZ328" s="128">
        <f t="shared" ref="AZ328" si="5225">V328/V343</f>
        <v>4.8387096774193547E-2</v>
      </c>
      <c r="BA328" s="129">
        <f t="shared" ref="BA328" si="5226">W328/W343</f>
        <v>8.3114741812186171E-2</v>
      </c>
      <c r="BB328" s="126">
        <f t="shared" ref="BB328" si="5227">X328/X343</f>
        <v>6.8051754167703413E-2</v>
      </c>
      <c r="BC328" s="127">
        <f t="shared" ref="BC328" si="5228">Y328/Y343</f>
        <v>5.8504672897196262E-2</v>
      </c>
      <c r="BD328" s="128">
        <f t="shared" ref="BD328" si="5229">Z328/Z343</f>
        <v>7.3023333892899112E-2</v>
      </c>
      <c r="BE328" s="126">
        <f t="shared" ref="BE328" si="5230">AA328/AA343</f>
        <v>6.9674897850417486E-2</v>
      </c>
      <c r="BF328" s="132">
        <f t="shared" ref="BF328" si="5231">AB328/AB343</f>
        <v>7.357863837676383E-2</v>
      </c>
      <c r="BG328" s="133">
        <f t="shared" ref="BG328" si="5232">AC328/AC343</f>
        <v>7.3698527705437944E-2</v>
      </c>
    </row>
    <row r="329" spans="1:59">
      <c r="A329" s="143" t="s">
        <v>28</v>
      </c>
      <c r="B329" s="200">
        <v>1931</v>
      </c>
      <c r="C329" s="194">
        <v>1402</v>
      </c>
      <c r="D329" s="195">
        <v>734</v>
      </c>
      <c r="E329" s="196">
        <v>573</v>
      </c>
      <c r="F329" s="193">
        <v>312</v>
      </c>
      <c r="G329" s="197">
        <v>181</v>
      </c>
      <c r="H329" s="195">
        <v>1646</v>
      </c>
      <c r="I329" s="196">
        <v>1645</v>
      </c>
      <c r="J329" s="193">
        <v>136</v>
      </c>
      <c r="K329" s="194">
        <v>185</v>
      </c>
      <c r="L329" s="195">
        <v>183</v>
      </c>
      <c r="M329" s="193">
        <v>834</v>
      </c>
      <c r="N329" s="198">
        <v>929</v>
      </c>
      <c r="O329" s="201">
        <v>1201</v>
      </c>
      <c r="P329" s="193">
        <v>741</v>
      </c>
      <c r="Q329" s="194">
        <v>702</v>
      </c>
      <c r="R329" s="195">
        <v>1073</v>
      </c>
      <c r="S329" s="196">
        <v>959</v>
      </c>
      <c r="T329" s="193">
        <v>97</v>
      </c>
      <c r="U329" s="197">
        <v>152</v>
      </c>
      <c r="V329" s="195">
        <v>626</v>
      </c>
      <c r="W329" s="202">
        <v>1035</v>
      </c>
      <c r="X329" s="193">
        <v>554</v>
      </c>
      <c r="Y329" s="197">
        <v>404</v>
      </c>
      <c r="Z329" s="195">
        <v>2184</v>
      </c>
      <c r="AA329" s="193">
        <v>2357</v>
      </c>
      <c r="AB329" s="169">
        <f t="shared" si="5070"/>
        <v>11146</v>
      </c>
      <c r="AC329" s="170">
        <f t="shared" si="4988"/>
        <v>11630</v>
      </c>
      <c r="AE329" s="143" t="s">
        <v>28</v>
      </c>
      <c r="AF329" s="126">
        <f>B329/B343</f>
        <v>6.6289049090284935E-2</v>
      </c>
      <c r="AG329" s="127">
        <f t="shared" ref="AG329" si="5233">C329/C343</f>
        <v>7.4242745181105699E-2</v>
      </c>
      <c r="AH329" s="128">
        <f t="shared" ref="AH329" si="5234">D329/D343</f>
        <v>7.8126663118680148E-2</v>
      </c>
      <c r="AI329" s="129">
        <f t="shared" ref="AI329" si="5235">E329/E343</f>
        <v>7.4901960784313729E-2</v>
      </c>
      <c r="AJ329" s="126">
        <f t="shared" ref="AJ329" si="5236">F329/F343</f>
        <v>7.9228034535297101E-2</v>
      </c>
      <c r="AK329" s="127">
        <f t="shared" ref="AK329" si="5237">G329/G343</f>
        <v>5.8311855670103094E-2</v>
      </c>
      <c r="AL329" s="128">
        <f t="shared" ref="AL329" si="5238">H329/H343</f>
        <v>7.7280623503450871E-2</v>
      </c>
      <c r="AM329" s="129">
        <f t="shared" ref="AM329" si="5239">I329/I343</f>
        <v>6.6247835367081467E-2</v>
      </c>
      <c r="AN329" s="126">
        <f t="shared" ref="AN329" si="5240">J329/J343</f>
        <v>6.889564336372847E-2</v>
      </c>
      <c r="AO329" s="127">
        <f t="shared" ref="AO329" si="5241">K329/K343</f>
        <v>7.0049223778871642E-2</v>
      </c>
      <c r="AP329" s="128">
        <f t="shared" ref="AP329" si="5242">L329/L343</f>
        <v>5.2661870503597122E-2</v>
      </c>
      <c r="AQ329" s="126">
        <f t="shared" ref="AQ329" si="5243">M329/M343</f>
        <v>9.4109681787406904E-2</v>
      </c>
      <c r="AR329" s="130">
        <f t="shared" ref="AR329" si="5244">N329/N343</f>
        <v>6.6964607510992577E-2</v>
      </c>
      <c r="AS329" s="131">
        <f t="shared" ref="AS329" si="5245">O329/O343</f>
        <v>6.7642917488031543E-2</v>
      </c>
      <c r="AT329" s="126">
        <f t="shared" ref="AT329" si="5246">P329/P343</f>
        <v>8.8361554972573336E-2</v>
      </c>
      <c r="AU329" s="127">
        <f t="shared" ref="AU329" si="5247">Q329/Q343</f>
        <v>7.9790861559445328E-2</v>
      </c>
      <c r="AV329" s="128">
        <f t="shared" ref="AV329" si="5248">R329/R343</f>
        <v>8.1958447907118856E-2</v>
      </c>
      <c r="AW329" s="129">
        <f t="shared" ref="AW329" si="5249">S329/S343</f>
        <v>7.1073890165270881E-2</v>
      </c>
      <c r="AX329" s="126">
        <f t="shared" ref="AX329" si="5250">T329/T343</f>
        <v>5.3918843802112287E-2</v>
      </c>
      <c r="AY329" s="127">
        <f t="shared" ref="AY329" si="5251">U329/U343</f>
        <v>6.6783831282952552E-2</v>
      </c>
      <c r="AZ329" s="128">
        <f t="shared" ref="AZ329" si="5252">V329/V343</f>
        <v>5.6093189964157707E-2</v>
      </c>
      <c r="BA329" s="129">
        <f t="shared" ref="BA329" si="5253">W329/W343</f>
        <v>7.7568762647080861E-2</v>
      </c>
      <c r="BB329" s="126">
        <f t="shared" ref="BB329" si="5254">X329/X343</f>
        <v>6.8922617566558847E-2</v>
      </c>
      <c r="BC329" s="127">
        <f t="shared" ref="BC329" si="5255">Y329/Y343</f>
        <v>7.5514018691588788E-2</v>
      </c>
      <c r="BD329" s="128">
        <f t="shared" ref="BD329" si="5256">Z329/Z343</f>
        <v>7.3325499412455933E-2</v>
      </c>
      <c r="BE329" s="126">
        <f t="shared" ref="BE329" si="5257">AA329/AA343</f>
        <v>8.374489252087404E-2</v>
      </c>
      <c r="BF329" s="132">
        <f t="shared" ref="BF329" si="5258">AB329/AB343</f>
        <v>7.1750437738181072E-2</v>
      </c>
      <c r="BG329" s="133">
        <f t="shared" ref="BG329" si="5259">AC329/AC343</f>
        <v>7.4968413995822908E-2</v>
      </c>
    </row>
    <row r="330" spans="1:59">
      <c r="A330" s="134" t="s">
        <v>29</v>
      </c>
      <c r="B330" s="203">
        <v>1744</v>
      </c>
      <c r="C330" s="187">
        <v>1492</v>
      </c>
      <c r="D330" s="188">
        <v>598</v>
      </c>
      <c r="E330" s="189">
        <v>545</v>
      </c>
      <c r="F330" s="186">
        <v>281</v>
      </c>
      <c r="G330" s="190">
        <v>210</v>
      </c>
      <c r="H330" s="188">
        <v>1557</v>
      </c>
      <c r="I330" s="189">
        <v>1756</v>
      </c>
      <c r="J330" s="186">
        <v>158</v>
      </c>
      <c r="K330" s="187">
        <v>116</v>
      </c>
      <c r="L330" s="188">
        <v>271</v>
      </c>
      <c r="M330" s="186">
        <v>594</v>
      </c>
      <c r="N330" s="191">
        <v>1002</v>
      </c>
      <c r="O330" s="204">
        <v>1087</v>
      </c>
      <c r="P330" s="186">
        <v>709</v>
      </c>
      <c r="Q330" s="187">
        <v>477</v>
      </c>
      <c r="R330" s="188">
        <v>1030</v>
      </c>
      <c r="S330" s="189">
        <v>837</v>
      </c>
      <c r="T330" s="186">
        <v>127</v>
      </c>
      <c r="U330" s="190">
        <v>148</v>
      </c>
      <c r="V330" s="188">
        <v>691</v>
      </c>
      <c r="W330" s="205">
        <v>800</v>
      </c>
      <c r="X330" s="186">
        <v>529</v>
      </c>
      <c r="Y330" s="190">
        <v>246</v>
      </c>
      <c r="Z330" s="188">
        <v>2117</v>
      </c>
      <c r="AA330" s="186">
        <v>2019</v>
      </c>
      <c r="AB330" s="169">
        <f t="shared" si="5070"/>
        <v>10814</v>
      </c>
      <c r="AC330" s="170">
        <f t="shared" si="4988"/>
        <v>10327</v>
      </c>
      <c r="AE330" s="134" t="s">
        <v>29</v>
      </c>
      <c r="AF330" s="126">
        <f>B330/B343</f>
        <v>5.9869550291795401E-2</v>
      </c>
      <c r="AG330" s="127">
        <f t="shared" ref="AG330" si="5260">C330/C343</f>
        <v>7.9008684600720192E-2</v>
      </c>
      <c r="AH330" s="128">
        <f t="shared" ref="AH330" si="5261">D330/D343</f>
        <v>6.3650878126663119E-2</v>
      </c>
      <c r="AI330" s="129">
        <f t="shared" ref="AI330" si="5262">E330/E343</f>
        <v>7.1241830065359474E-2</v>
      </c>
      <c r="AJ330" s="126">
        <f t="shared" ref="AJ330" si="5263">F330/F343</f>
        <v>7.135601828339258E-2</v>
      </c>
      <c r="AK330" s="127">
        <f t="shared" ref="AK330" si="5264">G330/G343</f>
        <v>6.7654639175257728E-2</v>
      </c>
      <c r="AL330" s="128">
        <f t="shared" ref="AL330" si="5265">H330/H343</f>
        <v>7.3102023569181648E-2</v>
      </c>
      <c r="AM330" s="129">
        <f t="shared" ref="AM330" si="5266">I330/I343</f>
        <v>7.0718054045346548E-2</v>
      </c>
      <c r="AN330" s="126">
        <f t="shared" ref="AN330" si="5267">J330/J343</f>
        <v>8.0040526849037494E-2</v>
      </c>
      <c r="AO330" s="127">
        <f t="shared" ref="AO330" si="5268">K330/K343</f>
        <v>4.3922756531616813E-2</v>
      </c>
      <c r="AP330" s="128">
        <f t="shared" ref="AP330" si="5269">L330/L343</f>
        <v>7.7985611510791364E-2</v>
      </c>
      <c r="AQ330" s="126">
        <f t="shared" ref="AQ330" si="5270">M330/M343</f>
        <v>6.7027758970886933E-2</v>
      </c>
      <c r="AR330" s="130">
        <f t="shared" ref="AR330" si="5271">N330/N343</f>
        <v>7.2226627261587253E-2</v>
      </c>
      <c r="AS330" s="131">
        <f t="shared" ref="AS330" si="5272">O330/O343</f>
        <v>6.1222190932131791E-2</v>
      </c>
      <c r="AT330" s="126">
        <f t="shared" ref="AT330" si="5273">P330/P343</f>
        <v>8.4545671357023608E-2</v>
      </c>
      <c r="AU330" s="127">
        <f t="shared" ref="AU330" si="5274">Q330/Q343</f>
        <v>5.4216867469879519E-2</v>
      </c>
      <c r="AV330" s="128">
        <f t="shared" ref="AV330" si="5275">R330/R343</f>
        <v>7.8673999388939805E-2</v>
      </c>
      <c r="AW330" s="129">
        <f t="shared" ref="AW330" si="5276">S330/S343</f>
        <v>6.2032164826206181E-2</v>
      </c>
      <c r="AX330" s="126">
        <f t="shared" ref="AX330" si="5277">T330/T343</f>
        <v>7.0594774874930516E-2</v>
      </c>
      <c r="AY330" s="127">
        <f t="shared" ref="AY330" si="5278">U330/U343</f>
        <v>6.5026362038664326E-2</v>
      </c>
      <c r="AZ330" s="128">
        <f t="shared" ref="AZ330" si="5279">V330/V343</f>
        <v>6.1917562724014337E-2</v>
      </c>
      <c r="BA330" s="129">
        <f t="shared" ref="BA330" si="5280">W330/W343</f>
        <v>5.9956531514651877E-2</v>
      </c>
      <c r="BB330" s="126">
        <f t="shared" ref="BB330" si="5281">X330/X343</f>
        <v>6.5812391142075141E-2</v>
      </c>
      <c r="BC330" s="127">
        <f t="shared" ref="BC330" si="5282">Y330/Y343</f>
        <v>4.5981308411214956E-2</v>
      </c>
      <c r="BD330" s="128">
        <f t="shared" ref="BD330" si="5283">Z330/Z343</f>
        <v>7.1076044989088469E-2</v>
      </c>
      <c r="BE330" s="126">
        <f t="shared" ref="BE330" si="5284">AA330/AA343</f>
        <v>7.1735654645585359E-2</v>
      </c>
      <c r="BF330" s="132">
        <f t="shared" ref="BF330" si="5285">AB330/AB343</f>
        <v>6.9613245442373059E-2</v>
      </c>
      <c r="BG330" s="133">
        <f t="shared" ref="BG330" si="5286">AC330/AC343</f>
        <v>6.6569115334038115E-2</v>
      </c>
    </row>
    <row r="331" spans="1:59">
      <c r="A331" s="143" t="s">
        <v>30</v>
      </c>
      <c r="B331" s="200">
        <v>1751</v>
      </c>
      <c r="C331" s="194">
        <v>1466</v>
      </c>
      <c r="D331" s="195">
        <v>531</v>
      </c>
      <c r="E331" s="196">
        <v>490</v>
      </c>
      <c r="F331" s="193">
        <v>333</v>
      </c>
      <c r="G331" s="197">
        <v>168</v>
      </c>
      <c r="H331" s="195">
        <v>1577</v>
      </c>
      <c r="I331" s="196">
        <v>2020</v>
      </c>
      <c r="J331" s="193">
        <v>134</v>
      </c>
      <c r="K331" s="194">
        <v>199</v>
      </c>
      <c r="L331" s="195">
        <v>350</v>
      </c>
      <c r="M331" s="193">
        <v>618</v>
      </c>
      <c r="N331" s="198">
        <v>1046</v>
      </c>
      <c r="O331" s="201">
        <v>1283</v>
      </c>
      <c r="P331" s="193">
        <v>634</v>
      </c>
      <c r="Q331" s="194">
        <v>596</v>
      </c>
      <c r="R331" s="195">
        <v>936</v>
      </c>
      <c r="S331" s="196">
        <v>903</v>
      </c>
      <c r="T331" s="193">
        <v>144</v>
      </c>
      <c r="U331" s="197">
        <v>108</v>
      </c>
      <c r="V331" s="195">
        <v>820</v>
      </c>
      <c r="W331" s="202">
        <v>942</v>
      </c>
      <c r="X331" s="193">
        <v>608</v>
      </c>
      <c r="Y331" s="197">
        <v>304</v>
      </c>
      <c r="Z331" s="195">
        <v>2199</v>
      </c>
      <c r="AA331" s="193">
        <v>1998</v>
      </c>
      <c r="AB331" s="169">
        <f t="shared" si="5070"/>
        <v>11063</v>
      </c>
      <c r="AC331" s="170">
        <f t="shared" si="4988"/>
        <v>11095</v>
      </c>
      <c r="AE331" s="143" t="s">
        <v>30</v>
      </c>
      <c r="AF331" s="126">
        <f>B331/B343</f>
        <v>6.0109852385856505E-2</v>
      </c>
      <c r="AG331" s="127">
        <f t="shared" ref="AG331" si="5287">C331/C343</f>
        <v>7.7631857657275996E-2</v>
      </c>
      <c r="AH331" s="128">
        <f t="shared" ref="AH331" si="5288">D331/D343</f>
        <v>5.6519425226184139E-2</v>
      </c>
      <c r="AI331" s="129">
        <f t="shared" ref="AI331" si="5289">E331/E343</f>
        <v>6.4052287581699341E-2</v>
      </c>
      <c r="AJ331" s="126">
        <f t="shared" ref="AJ331" si="5290">F331/F343</f>
        <v>8.4560690705942104E-2</v>
      </c>
      <c r="AK331" s="127">
        <f t="shared" ref="AK331" si="5291">G331/G343</f>
        <v>5.4123711340206188E-2</v>
      </c>
      <c r="AL331" s="128">
        <f t="shared" ref="AL331" si="5292">H331/H343</f>
        <v>7.4041034790365751E-2</v>
      </c>
      <c r="AM331" s="129">
        <f t="shared" ref="AM331" si="5293">I331/I343</f>
        <v>8.1349925496355363E-2</v>
      </c>
      <c r="AN331" s="126">
        <f t="shared" ref="AN331" si="5294">J331/J343</f>
        <v>6.7882472137791292E-2</v>
      </c>
      <c r="AO331" s="127">
        <f t="shared" ref="AO331" si="5295">K331/K343</f>
        <v>7.5350246118894362E-2</v>
      </c>
      <c r="AP331" s="128">
        <f t="shared" ref="AP331" si="5296">L331/L343</f>
        <v>0.10071942446043165</v>
      </c>
      <c r="AQ331" s="126">
        <f t="shared" ref="AQ331" si="5297">M331/M343</f>
        <v>6.9735951252538925E-2</v>
      </c>
      <c r="AR331" s="130">
        <f t="shared" ref="AR331" si="5298">N331/N343</f>
        <v>7.5398255604411449E-2</v>
      </c>
      <c r="AS331" s="131">
        <f t="shared" ref="AS331" si="5299">O331/O343</f>
        <v>7.2261334835257679E-2</v>
      </c>
      <c r="AT331" s="126">
        <f t="shared" ref="AT331" si="5300">P331/P343</f>
        <v>7.5602194133078934E-2</v>
      </c>
      <c r="AU331" s="127">
        <f t="shared" ref="AU331" si="5301">Q331/Q343</f>
        <v>6.7742668788360993E-2</v>
      </c>
      <c r="AV331" s="128">
        <f t="shared" ref="AV331" si="5302">R331/R343</f>
        <v>7.1494042163153068E-2</v>
      </c>
      <c r="AW331" s="129">
        <f t="shared" ref="AW331" si="5303">S331/S343</f>
        <v>6.6923590009634631E-2</v>
      </c>
      <c r="AX331" s="126">
        <f t="shared" ref="AX331" si="5304">T331/T343</f>
        <v>8.0044469149527508E-2</v>
      </c>
      <c r="AY331" s="127">
        <f t="shared" ref="AY331" si="5305">U331/U343</f>
        <v>4.7451669595782071E-2</v>
      </c>
      <c r="AZ331" s="128">
        <f t="shared" ref="AZ331" si="5306">V331/V343</f>
        <v>7.3476702508960573E-2</v>
      </c>
      <c r="BA331" s="129">
        <f t="shared" ref="BA331" si="5307">W331/W343</f>
        <v>7.0598815858502584E-2</v>
      </c>
      <c r="BB331" s="126">
        <f t="shared" ref="BB331" si="5308">X331/X343</f>
        <v>7.5640706643443648E-2</v>
      </c>
      <c r="BC331" s="127">
        <f t="shared" ref="BC331" si="5309">Y331/Y343</f>
        <v>5.6822429906542057E-2</v>
      </c>
      <c r="BD331" s="128">
        <f t="shared" ref="BD331" si="5310">Z331/Z343</f>
        <v>7.3829108611717306E-2</v>
      </c>
      <c r="BE331" s="126">
        <f t="shared" ref="BE331" si="5311">AA331/AA343</f>
        <v>7.0989518564576304E-2</v>
      </c>
      <c r="BF331" s="132">
        <f t="shared" ref="BF331" si="5312">AB331/AB343</f>
        <v>7.1216139664229072E-2</v>
      </c>
      <c r="BG331" s="133">
        <f t="shared" ref="BG331" si="5313">AC331/AC343</f>
        <v>7.1519738029549029E-2</v>
      </c>
    </row>
    <row r="332" spans="1:59">
      <c r="A332" s="134" t="s">
        <v>31</v>
      </c>
      <c r="B332" s="203">
        <v>1882</v>
      </c>
      <c r="C332" s="187">
        <v>1671</v>
      </c>
      <c r="D332" s="188">
        <v>547</v>
      </c>
      <c r="E332" s="189">
        <v>700</v>
      </c>
      <c r="F332" s="186">
        <v>299</v>
      </c>
      <c r="G332" s="190">
        <v>235</v>
      </c>
      <c r="H332" s="188">
        <v>1604</v>
      </c>
      <c r="I332" s="189">
        <v>1971</v>
      </c>
      <c r="J332" s="186">
        <v>164</v>
      </c>
      <c r="K332" s="187">
        <v>160</v>
      </c>
      <c r="L332" s="188">
        <v>345</v>
      </c>
      <c r="M332" s="186">
        <v>571</v>
      </c>
      <c r="N332" s="191">
        <v>1109</v>
      </c>
      <c r="O332" s="204">
        <v>1145</v>
      </c>
      <c r="P332" s="186">
        <v>646</v>
      </c>
      <c r="Q332" s="187">
        <v>577</v>
      </c>
      <c r="R332" s="188">
        <v>1009</v>
      </c>
      <c r="S332" s="189">
        <v>1053</v>
      </c>
      <c r="T332" s="186">
        <v>198</v>
      </c>
      <c r="U332" s="190">
        <v>128</v>
      </c>
      <c r="V332" s="188">
        <v>871</v>
      </c>
      <c r="W332" s="205">
        <v>854</v>
      </c>
      <c r="X332" s="186">
        <v>652</v>
      </c>
      <c r="Y332" s="190">
        <v>281</v>
      </c>
      <c r="Z332" s="188">
        <v>2521</v>
      </c>
      <c r="AA332" s="186">
        <v>2000</v>
      </c>
      <c r="AB332" s="169">
        <f t="shared" si="5070"/>
        <v>11847</v>
      </c>
      <c r="AC332" s="170">
        <f t="shared" si="4988"/>
        <v>11346</v>
      </c>
      <c r="AE332" s="134" t="s">
        <v>31</v>
      </c>
      <c r="AF332" s="126">
        <f>B332/B343</f>
        <v>6.4606934431857194E-2</v>
      </c>
      <c r="AG332" s="127">
        <f t="shared" ref="AG332" si="5314">C332/C343</f>
        <v>8.8487608557509007E-2</v>
      </c>
      <c r="AH332" s="128">
        <f t="shared" ref="AH332" si="5315">D332/D343</f>
        <v>5.8222458754656731E-2</v>
      </c>
      <c r="AI332" s="129">
        <f t="shared" ref="AI332" si="5316">E332/E343</f>
        <v>9.1503267973856203E-2</v>
      </c>
      <c r="AJ332" s="126">
        <f t="shared" ref="AJ332" si="5317">F332/F343</f>
        <v>7.592686642965972E-2</v>
      </c>
      <c r="AK332" s="127">
        <f t="shared" ref="AK332" si="5318">G332/G343</f>
        <v>7.5708762886597933E-2</v>
      </c>
      <c r="AL332" s="128">
        <f t="shared" ref="AL332" si="5319">H332/H343</f>
        <v>7.5308699938964274E-2</v>
      </c>
      <c r="AM332" s="129">
        <f t="shared" ref="AM332" si="5320">I332/I343</f>
        <v>7.9376585719463572E-2</v>
      </c>
      <c r="AN332" s="126">
        <f t="shared" ref="AN332" si="5321">J332/J343</f>
        <v>8.3080040526849044E-2</v>
      </c>
      <c r="AO332" s="127">
        <f t="shared" ref="AO332" si="5322">K332/K343</f>
        <v>6.0583112457402499E-2</v>
      </c>
      <c r="AP332" s="128">
        <f t="shared" ref="AP332" si="5323">L332/L343</f>
        <v>9.9280575539568344E-2</v>
      </c>
      <c r="AQ332" s="126">
        <f t="shared" ref="AQ332" si="5324">M332/M343</f>
        <v>6.4432408034303765E-2</v>
      </c>
      <c r="AR332" s="130">
        <f t="shared" ref="AR332" si="5325">N332/N343</f>
        <v>7.9939450731636996E-2</v>
      </c>
      <c r="AS332" s="131">
        <f t="shared" ref="AS332" si="5326">O332/O343</f>
        <v>6.4488876372852721E-2</v>
      </c>
      <c r="AT332" s="126">
        <f t="shared" ref="AT332" si="5327">P332/P343</f>
        <v>7.7033150488910088E-2</v>
      </c>
      <c r="AU332" s="127">
        <f t="shared" ref="AU332" si="5328">Q332/Q343</f>
        <v>6.5583087065242102E-2</v>
      </c>
      <c r="AV332" s="128">
        <f t="shared" ref="AV332" si="5329">R332/R343</f>
        <v>7.7069966391689587E-2</v>
      </c>
      <c r="AW332" s="129">
        <f t="shared" ref="AW332" si="5330">S332/S343</f>
        <v>7.804046542651745E-2</v>
      </c>
      <c r="AX332" s="126">
        <f t="shared" ref="AX332" si="5331">T332/T343</f>
        <v>0.11006114508060033</v>
      </c>
      <c r="AY332" s="127">
        <f t="shared" ref="AY332" si="5332">U332/U343</f>
        <v>5.6239015817223195E-2</v>
      </c>
      <c r="AZ332" s="128">
        <f t="shared" ref="AZ332" si="5333">V332/V343</f>
        <v>7.804659498207886E-2</v>
      </c>
      <c r="BA332" s="129">
        <f t="shared" ref="BA332" si="5334">W332/W343</f>
        <v>6.4003597391890876E-2</v>
      </c>
      <c r="BB332" s="126">
        <f t="shared" ref="BB332" si="5335">X332/X343</f>
        <v>8.1114705150534955E-2</v>
      </c>
      <c r="BC332" s="127">
        <f t="shared" ref="BC332" si="5336">Y332/Y343</f>
        <v>5.2523364485981307E-2</v>
      </c>
      <c r="BD332" s="128">
        <f t="shared" ref="BD332" si="5337">Z332/Z343</f>
        <v>8.4639919422528118E-2</v>
      </c>
      <c r="BE332" s="126">
        <f t="shared" ref="BE332" si="5338">AA332/AA343</f>
        <v>7.1060579143720021E-2</v>
      </c>
      <c r="BF332" s="132">
        <f t="shared" ref="BF332" si="5339">AB332/AB343</f>
        <v>7.6263003398908236E-2</v>
      </c>
      <c r="BG332" s="133">
        <f t="shared" ref="BG332" si="5340">AC332/AC343</f>
        <v>7.3137714978212101E-2</v>
      </c>
    </row>
    <row r="333" spans="1:59">
      <c r="A333" s="143" t="s">
        <v>32</v>
      </c>
      <c r="B333" s="200">
        <v>2002</v>
      </c>
      <c r="C333" s="194">
        <v>1551</v>
      </c>
      <c r="D333" s="195">
        <v>638</v>
      </c>
      <c r="E333" s="196">
        <v>680</v>
      </c>
      <c r="F333" s="193">
        <v>319</v>
      </c>
      <c r="G333" s="197">
        <v>255</v>
      </c>
      <c r="H333" s="195">
        <v>1465</v>
      </c>
      <c r="I333" s="196">
        <v>2324</v>
      </c>
      <c r="J333" s="193">
        <v>168</v>
      </c>
      <c r="K333" s="194">
        <v>165</v>
      </c>
      <c r="L333" s="195">
        <v>380</v>
      </c>
      <c r="M333" s="193">
        <v>542</v>
      </c>
      <c r="N333" s="198">
        <v>1096</v>
      </c>
      <c r="O333" s="201">
        <v>1235</v>
      </c>
      <c r="P333" s="193">
        <v>655</v>
      </c>
      <c r="Q333" s="194">
        <v>676</v>
      </c>
      <c r="R333" s="195">
        <v>805</v>
      </c>
      <c r="S333" s="196">
        <v>1230</v>
      </c>
      <c r="T333" s="193">
        <v>124</v>
      </c>
      <c r="U333" s="197">
        <v>188</v>
      </c>
      <c r="V333" s="195">
        <v>908</v>
      </c>
      <c r="W333" s="202">
        <v>908</v>
      </c>
      <c r="X333" s="193">
        <v>568</v>
      </c>
      <c r="Y333" s="197">
        <v>376</v>
      </c>
      <c r="Z333" s="195">
        <v>2265</v>
      </c>
      <c r="AA333" s="193">
        <v>1897</v>
      </c>
      <c r="AB333" s="169">
        <f t="shared" si="5070"/>
        <v>11393</v>
      </c>
      <c r="AC333" s="170">
        <f t="shared" si="4988"/>
        <v>12027</v>
      </c>
      <c r="AE333" s="143" t="s">
        <v>32</v>
      </c>
      <c r="AF333" s="126">
        <f>B333/B343</f>
        <v>6.8726398901476138E-2</v>
      </c>
      <c r="AG333" s="127">
        <f t="shared" ref="AG333" si="5341">C333/C343</f>
        <v>8.2133022664689678E-2</v>
      </c>
      <c r="AH333" s="128">
        <f t="shared" ref="AH333" si="5342">D333/D343</f>
        <v>6.7908461947844598E-2</v>
      </c>
      <c r="AI333" s="129">
        <f t="shared" ref="AI333" si="5343">E333/E343</f>
        <v>8.8888888888888892E-2</v>
      </c>
      <c r="AJ333" s="126">
        <f t="shared" ref="AJ333" si="5344">F333/F343</f>
        <v>8.1005586592178769E-2</v>
      </c>
      <c r="AK333" s="127">
        <f t="shared" ref="AK333" si="5345">G333/G343</f>
        <v>8.2152061855670103E-2</v>
      </c>
      <c r="AL333" s="128">
        <f t="shared" ref="AL333" si="5346">H333/H343</f>
        <v>6.8782571951734817E-2</v>
      </c>
      <c r="AM333" s="129">
        <f t="shared" ref="AM333" si="5347">I333/I343</f>
        <v>9.3592686561153396E-2</v>
      </c>
      <c r="AN333" s="126">
        <f t="shared" ref="AN333" si="5348">J333/J343</f>
        <v>8.5106382978723402E-2</v>
      </c>
      <c r="AO333" s="127">
        <f t="shared" ref="AO333" si="5349">K333/K343</f>
        <v>6.2476334721696329E-2</v>
      </c>
      <c r="AP333" s="128">
        <f t="shared" ref="AP333" si="5350">L333/L343</f>
        <v>0.10935251798561151</v>
      </c>
      <c r="AQ333" s="126">
        <f t="shared" ref="AQ333" si="5351">M333/M343</f>
        <v>6.1160009027307609E-2</v>
      </c>
      <c r="AR333" s="130">
        <f t="shared" ref="AR333" si="5352">N333/N343</f>
        <v>7.9002378721257122E-2</v>
      </c>
      <c r="AS333" s="131">
        <f t="shared" ref="AS333" si="5353">O333/O343</f>
        <v>6.9557871022247253E-2</v>
      </c>
      <c r="AT333" s="126">
        <f t="shared" ref="AT333" si="5354">P333/P343</f>
        <v>7.8106367755783446E-2</v>
      </c>
      <c r="AU333" s="127">
        <f t="shared" ref="AU333" si="5355">Q333/Q343</f>
        <v>7.6835644464651062E-2</v>
      </c>
      <c r="AV333" s="128">
        <f t="shared" ref="AV333" si="5356">R333/R343</f>
        <v>6.1487931561258785E-2</v>
      </c>
      <c r="AW333" s="129">
        <f t="shared" ref="AW333" si="5357">S333/S343</f>
        <v>9.1158378418439184E-2</v>
      </c>
      <c r="AX333" s="126">
        <f t="shared" ref="AX333" si="5358">T333/T343</f>
        <v>6.8927181767648699E-2</v>
      </c>
      <c r="AY333" s="127">
        <f t="shared" ref="AY333" si="5359">U333/U343</f>
        <v>8.2601054481546574E-2</v>
      </c>
      <c r="AZ333" s="128">
        <f t="shared" ref="AZ333" si="5360">V333/V343</f>
        <v>8.1362007168458775E-2</v>
      </c>
      <c r="BA333" s="129">
        <f t="shared" ref="BA333" si="5361">W333/W343</f>
        <v>6.8050663269129882E-2</v>
      </c>
      <c r="BB333" s="126">
        <f t="shared" ref="BB333" si="5362">X333/X343</f>
        <v>7.0664344364269716E-2</v>
      </c>
      <c r="BC333" s="127">
        <f t="shared" ref="BC333" si="5363">Y333/Y343</f>
        <v>7.0280373831775697E-2</v>
      </c>
      <c r="BD333" s="128">
        <f t="shared" ref="BD333" si="5364">Z333/Z343</f>
        <v>7.6044989088467352E-2</v>
      </c>
      <c r="BE333" s="126">
        <f t="shared" ref="BE333" si="5365">AA333/AA343</f>
        <v>6.7400959317818435E-2</v>
      </c>
      <c r="BF333" s="132">
        <f t="shared" ref="BF333" si="5366">AB333/AB343</f>
        <v>7.3340457307652693E-2</v>
      </c>
      <c r="BG333" s="133">
        <f t="shared" ref="BG333" si="5367">AC333/AC343</f>
        <v>7.7527524946497173E-2</v>
      </c>
    </row>
    <row r="334" spans="1:59">
      <c r="A334" s="134" t="s">
        <v>33</v>
      </c>
      <c r="B334" s="203">
        <v>1875</v>
      </c>
      <c r="C334" s="187">
        <v>1375</v>
      </c>
      <c r="D334" s="188">
        <v>508</v>
      </c>
      <c r="E334" s="189">
        <v>651</v>
      </c>
      <c r="F334" s="186">
        <v>218</v>
      </c>
      <c r="G334" s="190">
        <v>228</v>
      </c>
      <c r="H334" s="188">
        <v>1537</v>
      </c>
      <c r="I334" s="189">
        <v>2037</v>
      </c>
      <c r="J334" s="186">
        <v>156</v>
      </c>
      <c r="K334" s="187">
        <v>112</v>
      </c>
      <c r="L334" s="188">
        <v>355</v>
      </c>
      <c r="M334" s="186">
        <v>501</v>
      </c>
      <c r="N334" s="191">
        <v>1159</v>
      </c>
      <c r="O334" s="204">
        <v>1194</v>
      </c>
      <c r="P334" s="186">
        <v>568</v>
      </c>
      <c r="Q334" s="187">
        <v>714</v>
      </c>
      <c r="R334" s="188">
        <v>724</v>
      </c>
      <c r="S334" s="189">
        <v>1167</v>
      </c>
      <c r="T334" s="186">
        <v>155</v>
      </c>
      <c r="U334" s="190">
        <v>144</v>
      </c>
      <c r="V334" s="188">
        <v>1016</v>
      </c>
      <c r="W334" s="205">
        <v>792</v>
      </c>
      <c r="X334" s="186">
        <v>540</v>
      </c>
      <c r="Y334" s="190">
        <v>402</v>
      </c>
      <c r="Z334" s="188">
        <v>1791</v>
      </c>
      <c r="AA334" s="186">
        <v>1901</v>
      </c>
      <c r="AB334" s="169">
        <f t="shared" si="5070"/>
        <v>10602</v>
      </c>
      <c r="AC334" s="170">
        <f t="shared" si="4988"/>
        <v>11218</v>
      </c>
      <c r="AE334" s="134" t="s">
        <v>33</v>
      </c>
      <c r="AF334" s="126">
        <f>B334/B343</f>
        <v>6.436663233779609E-2</v>
      </c>
      <c r="AG334" s="127">
        <f t="shared" ref="AG334" si="5368">C334/C343</f>
        <v>7.2812963355221347E-2</v>
      </c>
      <c r="AH334" s="128">
        <f t="shared" ref="AH334" si="5369">D334/D343</f>
        <v>5.4071314529004787E-2</v>
      </c>
      <c r="AI334" s="129">
        <f t="shared" ref="AI334" si="5370">E334/E343</f>
        <v>8.5098039215686275E-2</v>
      </c>
      <c r="AJ334" s="126">
        <f t="shared" ref="AJ334" si="5371">F334/F343</f>
        <v>5.5358049771457592E-2</v>
      </c>
      <c r="AK334" s="127">
        <f t="shared" ref="AK334" si="5372">G334/G343</f>
        <v>7.3453608247422683E-2</v>
      </c>
      <c r="AL334" s="128">
        <f t="shared" ref="AL334" si="5373">H334/H343</f>
        <v>7.216301234799756E-2</v>
      </c>
      <c r="AM334" s="129">
        <f t="shared" ref="AM334" si="5374">I334/I343</f>
        <v>8.2034553582215772E-2</v>
      </c>
      <c r="AN334" s="126">
        <f t="shared" ref="AN334" si="5375">J334/J343</f>
        <v>7.9027355623100301E-2</v>
      </c>
      <c r="AO334" s="127">
        <f t="shared" ref="AO334" si="5376">K334/K343</f>
        <v>4.2408178720181752E-2</v>
      </c>
      <c r="AP334" s="128">
        <f t="shared" ref="AP334" si="5377">L334/L343</f>
        <v>0.10215827338129496</v>
      </c>
      <c r="AQ334" s="126">
        <f t="shared" ref="AQ334" si="5378">M334/M343</f>
        <v>5.6533513879485443E-2</v>
      </c>
      <c r="AR334" s="130">
        <f t="shared" ref="AR334" si="5379">N334/N343</f>
        <v>8.3543573848482669E-2</v>
      </c>
      <c r="AS334" s="131">
        <f t="shared" ref="AS334" si="5380">O334/O343</f>
        <v>6.7248662348634192E-2</v>
      </c>
      <c r="AT334" s="126">
        <f t="shared" ref="AT334" si="5381">P334/P343</f>
        <v>6.7731934176007633E-2</v>
      </c>
      <c r="AU334" s="127">
        <f t="shared" ref="AU334" si="5382">Q334/Q343</f>
        <v>8.1154807910888832E-2</v>
      </c>
      <c r="AV334" s="128">
        <f t="shared" ref="AV334" si="5383">R334/R343</f>
        <v>5.5300947143293616E-2</v>
      </c>
      <c r="AW334" s="129">
        <f t="shared" ref="AW334" si="5384">S334/S343</f>
        <v>8.6489290743348407E-2</v>
      </c>
      <c r="AX334" s="126">
        <f t="shared" ref="AX334" si="5385">T334/T343</f>
        <v>8.6158977209560866E-2</v>
      </c>
      <c r="AY334" s="127">
        <f t="shared" ref="AY334" si="5386">U334/U343</f>
        <v>6.32688927943761E-2</v>
      </c>
      <c r="AZ334" s="128">
        <f t="shared" ref="AZ334" si="5387">V334/V343</f>
        <v>9.1039426523297495E-2</v>
      </c>
      <c r="BA334" s="129">
        <f t="shared" ref="BA334" si="5388">W334/W343</f>
        <v>5.9356966199505361E-2</v>
      </c>
      <c r="BB334" s="126">
        <f t="shared" ref="BB334" si="5389">X334/X343</f>
        <v>6.7180890768847978E-2</v>
      </c>
      <c r="BC334" s="127">
        <f t="shared" ref="BC334" si="5390">Y334/Y343</f>
        <v>7.5140186915887849E-2</v>
      </c>
      <c r="BD334" s="128">
        <f t="shared" ref="BD334" si="5391">Z334/Z343</f>
        <v>6.0130938391807956E-2</v>
      </c>
      <c r="BE334" s="126">
        <f t="shared" ref="BE334" si="5392">AA334/AA343</f>
        <v>6.7543080476105882E-2</v>
      </c>
      <c r="BF334" s="132">
        <f t="shared" ref="BF334" si="5393">AB334/AB343</f>
        <v>6.8248532289628183E-2</v>
      </c>
      <c r="BG334" s="133">
        <f t="shared" ref="BG334" si="5394">AC334/AC343</f>
        <v>7.2312611195626944E-2</v>
      </c>
    </row>
    <row r="335" spans="1:59">
      <c r="A335" s="143" t="s">
        <v>34</v>
      </c>
      <c r="B335" s="200">
        <v>1684</v>
      </c>
      <c r="C335" s="194">
        <v>1274</v>
      </c>
      <c r="D335" s="195">
        <v>432</v>
      </c>
      <c r="E335" s="196">
        <v>460</v>
      </c>
      <c r="F335" s="193">
        <v>177</v>
      </c>
      <c r="G335" s="197">
        <v>152</v>
      </c>
      <c r="H335" s="195">
        <v>1269</v>
      </c>
      <c r="I335" s="196">
        <v>1749</v>
      </c>
      <c r="J335" s="193">
        <v>148</v>
      </c>
      <c r="K335" s="194">
        <v>96</v>
      </c>
      <c r="L335" s="195">
        <v>322</v>
      </c>
      <c r="M335" s="193">
        <v>342</v>
      </c>
      <c r="N335" s="198">
        <v>922</v>
      </c>
      <c r="O335" s="201">
        <v>1103</v>
      </c>
      <c r="P335" s="193">
        <v>388</v>
      </c>
      <c r="Q335" s="194">
        <v>692</v>
      </c>
      <c r="R335" s="195">
        <v>555</v>
      </c>
      <c r="S335" s="196">
        <v>1170</v>
      </c>
      <c r="T335" s="193">
        <v>105</v>
      </c>
      <c r="U335" s="197">
        <v>153</v>
      </c>
      <c r="V335" s="195">
        <v>1170</v>
      </c>
      <c r="W335" s="202">
        <v>614</v>
      </c>
      <c r="X335" s="193">
        <v>536</v>
      </c>
      <c r="Y335" s="197">
        <v>320</v>
      </c>
      <c r="Z335" s="195">
        <v>1687</v>
      </c>
      <c r="AA335" s="193">
        <v>1919</v>
      </c>
      <c r="AB335" s="169">
        <f t="shared" si="5070"/>
        <v>9395</v>
      </c>
      <c r="AC335" s="170">
        <f t="shared" si="4988"/>
        <v>10044</v>
      </c>
      <c r="AE335" s="143" t="s">
        <v>34</v>
      </c>
      <c r="AF335" s="126">
        <f>B335/B343</f>
        <v>5.7809818056985922E-2</v>
      </c>
      <c r="AG335" s="127">
        <f t="shared" ref="AG335" si="5395">C335/C343</f>
        <v>6.746452022876509E-2</v>
      </c>
      <c r="AH335" s="128">
        <f t="shared" ref="AH335" si="5396">D335/D343</f>
        <v>4.5981905268759976E-2</v>
      </c>
      <c r="AI335" s="129">
        <f t="shared" ref="AI335" si="5397">E335/E343</f>
        <v>6.0130718954248367E-2</v>
      </c>
      <c r="AJ335" s="126">
        <f t="shared" ref="AJ335" si="5398">F335/F343</f>
        <v>4.4946673438293547E-2</v>
      </c>
      <c r="AK335" s="127">
        <f t="shared" ref="AK335" si="5399">G335/G343</f>
        <v>4.8969072164948453E-2</v>
      </c>
      <c r="AL335" s="128">
        <f t="shared" ref="AL335" si="5400">H335/H343</f>
        <v>5.958026198413071E-2</v>
      </c>
      <c r="AM335" s="129">
        <f t="shared" ref="AM335" si="5401">I335/I343</f>
        <v>7.0436148362933423E-2</v>
      </c>
      <c r="AN335" s="126">
        <f t="shared" ref="AN335" si="5402">J335/J343</f>
        <v>7.4974670719351572E-2</v>
      </c>
      <c r="AO335" s="127">
        <f t="shared" ref="AO335" si="5403">K335/K343</f>
        <v>3.6349867474441501E-2</v>
      </c>
      <c r="AP335" s="128">
        <f t="shared" ref="AP335" si="5404">L335/L343</f>
        <v>9.2661870503597116E-2</v>
      </c>
      <c r="AQ335" s="126">
        <f t="shared" ref="AQ335" si="5405">M335/M343</f>
        <v>3.8591740013540959E-2</v>
      </c>
      <c r="AR335" s="130">
        <f t="shared" ref="AR335" si="5406">N335/N343</f>
        <v>6.646003027463418E-2</v>
      </c>
      <c r="AS335" s="131">
        <f t="shared" ref="AS335" si="5407">O335/O343</f>
        <v>6.2123345536468602E-2</v>
      </c>
      <c r="AT335" s="126">
        <f t="shared" ref="AT335" si="5408">P335/P343</f>
        <v>4.6267588838540423E-2</v>
      </c>
      <c r="AU335" s="127">
        <f t="shared" ref="AU335" si="5409">Q335/Q343</f>
        <v>7.8654239599909068E-2</v>
      </c>
      <c r="AV335" s="128">
        <f t="shared" ref="AV335" si="5410">R335/R343</f>
        <v>4.2392300641613201E-2</v>
      </c>
      <c r="AW335" s="129">
        <f t="shared" ref="AW335" si="5411">S335/S343</f>
        <v>8.671162825168606E-2</v>
      </c>
      <c r="AX335" s="126">
        <f t="shared" ref="AX335" si="5412">T335/T343</f>
        <v>5.8365758754863814E-2</v>
      </c>
      <c r="AY335" s="127">
        <f t="shared" ref="AY335" si="5413">U335/U343</f>
        <v>6.7223198594024605E-2</v>
      </c>
      <c r="AZ335" s="128">
        <f t="shared" ref="AZ335" si="5414">V335/V343</f>
        <v>0.10483870967741936</v>
      </c>
      <c r="BA335" s="129">
        <f t="shared" ref="BA335" si="5415">W335/W343</f>
        <v>4.6016637937495317E-2</v>
      </c>
      <c r="BB335" s="126">
        <f t="shared" ref="BB335" si="5416">X335/X343</f>
        <v>6.6683254540930575E-2</v>
      </c>
      <c r="BC335" s="127">
        <f t="shared" ref="BC335" si="5417">Y335/Y343</f>
        <v>5.9813084112149535E-2</v>
      </c>
      <c r="BD335" s="128">
        <f t="shared" ref="BD335" si="5418">Z335/Z343</f>
        <v>5.6639247943595768E-2</v>
      </c>
      <c r="BE335" s="126">
        <f t="shared" ref="BE335" si="5419">AA335/AA343</f>
        <v>6.8182625688399362E-2</v>
      </c>
      <c r="BF335" s="132">
        <f t="shared" ref="BF335" si="5420">AB335/AB343</f>
        <v>6.0478679575651458E-2</v>
      </c>
      <c r="BG335" s="133">
        <f t="shared" ref="BG335" si="5421">AC335/AC343</f>
        <v>6.4744862439728754E-2</v>
      </c>
    </row>
    <row r="336" spans="1:59">
      <c r="A336" s="134" t="s">
        <v>35</v>
      </c>
      <c r="B336" s="203">
        <v>1385</v>
      </c>
      <c r="C336" s="187">
        <v>1123</v>
      </c>
      <c r="D336" s="188">
        <v>345</v>
      </c>
      <c r="E336" s="189">
        <v>494</v>
      </c>
      <c r="F336" s="186">
        <v>122</v>
      </c>
      <c r="G336" s="190">
        <v>171</v>
      </c>
      <c r="H336" s="188">
        <v>1083</v>
      </c>
      <c r="I336" s="189">
        <v>1560</v>
      </c>
      <c r="J336" s="186">
        <v>131</v>
      </c>
      <c r="K336" s="187">
        <v>102</v>
      </c>
      <c r="L336" s="188">
        <v>275</v>
      </c>
      <c r="M336" s="186">
        <v>303</v>
      </c>
      <c r="N336" s="191">
        <v>815</v>
      </c>
      <c r="O336" s="204">
        <v>834</v>
      </c>
      <c r="P336" s="186">
        <v>296</v>
      </c>
      <c r="Q336" s="187">
        <v>670</v>
      </c>
      <c r="R336" s="188">
        <v>514</v>
      </c>
      <c r="S336" s="189">
        <v>961</v>
      </c>
      <c r="T336" s="186">
        <v>74</v>
      </c>
      <c r="U336" s="190">
        <v>167</v>
      </c>
      <c r="V336" s="188">
        <v>1117</v>
      </c>
      <c r="W336" s="205">
        <v>504</v>
      </c>
      <c r="X336" s="186">
        <v>429</v>
      </c>
      <c r="Y336" s="190">
        <v>371</v>
      </c>
      <c r="Z336" s="188">
        <v>1328</v>
      </c>
      <c r="AA336" s="186">
        <v>1815</v>
      </c>
      <c r="AB336" s="169">
        <f t="shared" si="5070"/>
        <v>7914</v>
      </c>
      <c r="AC336" s="170">
        <f t="shared" si="4988"/>
        <v>9075</v>
      </c>
      <c r="AE336" s="134" t="s">
        <v>35</v>
      </c>
      <c r="AF336" s="126">
        <f>B336/B343</f>
        <v>4.7545485753518711E-2</v>
      </c>
      <c r="AG336" s="127">
        <f t="shared" ref="AG336" si="5422">C336/C343</f>
        <v>5.9468332980300784E-2</v>
      </c>
      <c r="AH336" s="128">
        <f t="shared" ref="AH336" si="5423">D336/D343</f>
        <v>3.6721660457690264E-2</v>
      </c>
      <c r="AI336" s="129">
        <f t="shared" ref="AI336" si="5424">E336/E343</f>
        <v>6.4575163398692806E-2</v>
      </c>
      <c r="AJ336" s="126">
        <f t="shared" ref="AJ336" si="5425">F336/F343</f>
        <v>3.0980192991366177E-2</v>
      </c>
      <c r="AK336" s="127">
        <f t="shared" ref="AK336" si="5426">G336/G343</f>
        <v>5.5090206185567009E-2</v>
      </c>
      <c r="AL336" s="128">
        <f t="shared" ref="AL336" si="5427">H336/H343</f>
        <v>5.0847457627118647E-2</v>
      </c>
      <c r="AM336" s="129">
        <f t="shared" ref="AM336" si="5428">I336/I343</f>
        <v>6.2824694937779382E-2</v>
      </c>
      <c r="AN336" s="126">
        <f t="shared" ref="AN336" si="5429">J336/J343</f>
        <v>6.6362715298885516E-2</v>
      </c>
      <c r="AO336" s="127">
        <f t="shared" ref="AO336" si="5430">K336/K343</f>
        <v>3.8621734191594093E-2</v>
      </c>
      <c r="AP336" s="128">
        <f t="shared" ref="AP336" si="5431">L336/L343</f>
        <v>7.9136690647482008E-2</v>
      </c>
      <c r="AQ336" s="126">
        <f t="shared" ref="AQ336" si="5432">M336/M343</f>
        <v>3.4190927555856468E-2</v>
      </c>
      <c r="AR336" s="130">
        <f t="shared" ref="AR336" si="5433">N336/N343</f>
        <v>5.8747206804584444E-2</v>
      </c>
      <c r="AS336" s="131">
        <f t="shared" ref="AS336" si="5434">O336/O343</f>
        <v>4.6972683751056038E-2</v>
      </c>
      <c r="AT336" s="126">
        <f t="shared" ref="AT336" si="5435">P336/P343</f>
        <v>3.5296923443834963E-2</v>
      </c>
      <c r="AU336" s="127">
        <f t="shared" ref="AU336" si="5436">Q336/Q343</f>
        <v>7.6153671288929303E-2</v>
      </c>
      <c r="AV336" s="128">
        <f t="shared" ref="AV336" si="5437">R336/R343</f>
        <v>3.9260617170791323E-2</v>
      </c>
      <c r="AW336" s="129">
        <f t="shared" ref="AW336" si="5438">S336/S343</f>
        <v>7.1222115170829325E-2</v>
      </c>
      <c r="AX336" s="126">
        <f t="shared" ref="AX336" si="5439">T336/T343</f>
        <v>4.1133963312951639E-2</v>
      </c>
      <c r="AY336" s="127">
        <f t="shared" ref="AY336" si="5440">U336/U343</f>
        <v>7.337434094903339E-2</v>
      </c>
      <c r="AZ336" s="128">
        <f t="shared" ref="AZ336" si="5441">V336/V343</f>
        <v>0.10008960573476702</v>
      </c>
      <c r="BA336" s="129">
        <f t="shared" ref="BA336" si="5442">W336/W343</f>
        <v>3.7772614854230682E-2</v>
      </c>
      <c r="BB336" s="126">
        <f t="shared" ref="BB336" si="5443">X336/X343</f>
        <v>5.3371485444140332E-2</v>
      </c>
      <c r="BC336" s="127">
        <f t="shared" ref="BC336" si="5444">Y336/Y343</f>
        <v>6.9345794392523363E-2</v>
      </c>
      <c r="BD336" s="128">
        <f t="shared" ref="BD336" si="5445">Z336/Z343</f>
        <v>4.4586201107940239E-2</v>
      </c>
      <c r="BE336" s="126">
        <f t="shared" ref="BE336" si="5446">AA336/AA343</f>
        <v>6.4487475572925917E-2</v>
      </c>
      <c r="BF336" s="132">
        <f t="shared" ref="BF336" si="5447">AB336/AB343</f>
        <v>5.0944999485013902E-2</v>
      </c>
      <c r="BG336" s="133">
        <f t="shared" ref="BG336" si="5448">AC336/AC343</f>
        <v>5.8498568960627079E-2</v>
      </c>
    </row>
    <row r="337" spans="1:59">
      <c r="A337" s="143" t="s">
        <v>36</v>
      </c>
      <c r="B337" s="200">
        <v>205</v>
      </c>
      <c r="C337" s="194">
        <v>1022</v>
      </c>
      <c r="D337" s="195">
        <v>91</v>
      </c>
      <c r="E337" s="196">
        <v>413</v>
      </c>
      <c r="F337" s="193">
        <v>24</v>
      </c>
      <c r="G337" s="197">
        <v>182</v>
      </c>
      <c r="H337" s="195">
        <v>770</v>
      </c>
      <c r="I337" s="196">
        <v>1184</v>
      </c>
      <c r="J337" s="193">
        <v>97</v>
      </c>
      <c r="K337" s="194">
        <v>67</v>
      </c>
      <c r="L337" s="195">
        <v>158</v>
      </c>
      <c r="M337" s="193">
        <v>126</v>
      </c>
      <c r="N337" s="198">
        <v>598</v>
      </c>
      <c r="O337" s="201">
        <v>697</v>
      </c>
      <c r="P337" s="193">
        <v>226</v>
      </c>
      <c r="Q337" s="194">
        <v>565</v>
      </c>
      <c r="R337" s="195">
        <v>345</v>
      </c>
      <c r="S337" s="196">
        <v>722</v>
      </c>
      <c r="T337" s="193">
        <v>64</v>
      </c>
      <c r="U337" s="197">
        <v>135</v>
      </c>
      <c r="V337" s="195">
        <v>1271</v>
      </c>
      <c r="W337" s="202">
        <v>353</v>
      </c>
      <c r="X337" s="193">
        <v>321</v>
      </c>
      <c r="Y337" s="197">
        <v>288</v>
      </c>
      <c r="Z337" s="195">
        <v>783</v>
      </c>
      <c r="AA337" s="193">
        <v>1376</v>
      </c>
      <c r="AB337" s="169">
        <f t="shared" si="5070"/>
        <v>4953</v>
      </c>
      <c r="AC337" s="170">
        <f t="shared" si="4988"/>
        <v>7130</v>
      </c>
      <c r="AE337" s="143" t="s">
        <v>36</v>
      </c>
      <c r="AF337" s="126">
        <f>B337/B343</f>
        <v>7.0374184689323722E-3</v>
      </c>
      <c r="AG337" s="127">
        <f t="shared" ref="AG337" si="5449">C337/C343</f>
        <v>5.4119889853844527E-2</v>
      </c>
      <c r="AH337" s="128">
        <f t="shared" ref="AH337" si="5450">D337/D343</f>
        <v>9.6860031931878653E-3</v>
      </c>
      <c r="AI337" s="129">
        <f t="shared" ref="AI337" si="5451">E337/E343</f>
        <v>5.3986928104575164E-2</v>
      </c>
      <c r="AJ337" s="126">
        <f t="shared" ref="AJ337" si="5452">F337/F343</f>
        <v>6.0944641950228546E-3</v>
      </c>
      <c r="AK337" s="127">
        <f t="shared" ref="AK337" si="5453">G337/G343</f>
        <v>5.8634020618556701E-2</v>
      </c>
      <c r="AL337" s="128">
        <f t="shared" ref="AL337" si="5454">H337/H343</f>
        <v>3.6151932015587585E-2</v>
      </c>
      <c r="AM337" s="129">
        <f t="shared" ref="AM337" si="5455">I337/I343</f>
        <v>4.7682332568160769E-2</v>
      </c>
      <c r="AN337" s="126">
        <f t="shared" ref="AN337" si="5456">J337/J343</f>
        <v>4.9138804457953392E-2</v>
      </c>
      <c r="AO337" s="127">
        <f t="shared" ref="AO337" si="5457">K337/K343</f>
        <v>2.5369178341537298E-2</v>
      </c>
      <c r="AP337" s="128">
        <f t="shared" ref="AP337" si="5458">L337/L343</f>
        <v>4.5467625899280578E-2</v>
      </c>
      <c r="AQ337" s="126">
        <f t="shared" ref="AQ337" si="5459">M337/M343</f>
        <v>1.4218009478672985E-2</v>
      </c>
      <c r="AR337" s="130">
        <f t="shared" ref="AR337" si="5460">N337/N343</f>
        <v>4.3105312477474234E-2</v>
      </c>
      <c r="AS337" s="131">
        <f t="shared" ref="AS337" si="5461">O337/O343</f>
        <v>3.9256547451422132E-2</v>
      </c>
      <c r="AT337" s="126">
        <f t="shared" ref="AT337" si="5462">P337/P343</f>
        <v>2.6949678034819936E-2</v>
      </c>
      <c r="AU337" s="127">
        <f t="shared" ref="AU337" si="5463">Q337/Q343</f>
        <v>6.4219140713798584E-2</v>
      </c>
      <c r="AV337" s="128">
        <f t="shared" ref="AV337" si="5464">R337/R343</f>
        <v>2.6351970669110908E-2</v>
      </c>
      <c r="AW337" s="129">
        <f t="shared" ref="AW337" si="5465">S337/S343</f>
        <v>5.3509227006596015E-2</v>
      </c>
      <c r="AX337" s="126">
        <f t="shared" ref="AX337" si="5466">T337/T343</f>
        <v>3.5575319622012228E-2</v>
      </c>
      <c r="AY337" s="127">
        <f t="shared" ref="AY337" si="5467">U337/U343</f>
        <v>5.9314586994727594E-2</v>
      </c>
      <c r="AZ337" s="128">
        <f t="shared" ref="AZ337" si="5468">V337/V343</f>
        <v>0.11388888888888889</v>
      </c>
      <c r="BA337" s="129">
        <f t="shared" ref="BA337" si="5469">W337/W343</f>
        <v>2.6455819530840141E-2</v>
      </c>
      <c r="BB337" s="126">
        <f t="shared" ref="BB337" si="5470">X337/X343</f>
        <v>3.9935307290370738E-2</v>
      </c>
      <c r="BC337" s="127">
        <f t="shared" ref="BC337" si="5471">Y337/Y343</f>
        <v>5.383177570093458E-2</v>
      </c>
      <c r="BD337" s="128">
        <f t="shared" ref="BD337" si="5472">Z337/Z343</f>
        <v>2.6288400201443681E-2</v>
      </c>
      <c r="BE337" s="126">
        <f t="shared" ref="BE337" si="5473">AA337/AA343</f>
        <v>4.8889678450879374E-2</v>
      </c>
      <c r="BF337" s="132">
        <f t="shared" ref="BF337" si="5474">AB337/AB343</f>
        <v>3.1884076629930994E-2</v>
      </c>
      <c r="BG337" s="133">
        <f t="shared" ref="BG337" si="5475">AC337/AC343</f>
        <v>4.5960859139313616E-2</v>
      </c>
    </row>
    <row r="338" spans="1:59">
      <c r="A338" s="134" t="s">
        <v>37</v>
      </c>
      <c r="B338" s="203">
        <v>0</v>
      </c>
      <c r="C338" s="187">
        <v>543</v>
      </c>
      <c r="D338" s="188">
        <v>1</v>
      </c>
      <c r="E338" s="189">
        <v>260</v>
      </c>
      <c r="F338" s="186">
        <v>2</v>
      </c>
      <c r="G338" s="190">
        <v>88</v>
      </c>
      <c r="H338" s="188">
        <v>7</v>
      </c>
      <c r="I338" s="189">
        <v>500</v>
      </c>
      <c r="J338" s="186">
        <v>14</v>
      </c>
      <c r="K338" s="187">
        <v>32</v>
      </c>
      <c r="L338" s="188">
        <v>34</v>
      </c>
      <c r="M338" s="186">
        <v>17</v>
      </c>
      <c r="N338" s="191">
        <v>54</v>
      </c>
      <c r="O338" s="204">
        <v>79</v>
      </c>
      <c r="P338" s="186">
        <v>39</v>
      </c>
      <c r="Q338" s="187">
        <v>53</v>
      </c>
      <c r="R338" s="188">
        <v>39</v>
      </c>
      <c r="S338" s="189">
        <v>58</v>
      </c>
      <c r="T338" s="186">
        <v>10</v>
      </c>
      <c r="U338" s="190">
        <v>7</v>
      </c>
      <c r="V338" s="188">
        <v>34</v>
      </c>
      <c r="W338" s="205">
        <v>26</v>
      </c>
      <c r="X338" s="186">
        <v>34</v>
      </c>
      <c r="Y338" s="190">
        <v>17</v>
      </c>
      <c r="Z338" s="188">
        <v>51</v>
      </c>
      <c r="AA338" s="186">
        <v>212</v>
      </c>
      <c r="AB338" s="169">
        <f t="shared" si="5070"/>
        <v>319</v>
      </c>
      <c r="AC338" s="170">
        <f t="shared" si="4988"/>
        <v>1892</v>
      </c>
      <c r="AE338" s="134" t="s">
        <v>37</v>
      </c>
      <c r="AF338" s="126">
        <f>B338/B343</f>
        <v>0</v>
      </c>
      <c r="AG338" s="127">
        <f t="shared" ref="AG338" si="5476">C338/C343</f>
        <v>2.8754501165007412E-2</v>
      </c>
      <c r="AH338" s="128">
        <f t="shared" ref="AH338" si="5477">D338/D343</f>
        <v>1.0643959552953698E-4</v>
      </c>
      <c r="AI338" s="129">
        <f t="shared" ref="AI338" si="5478">E338/E343</f>
        <v>3.3986928104575161E-2</v>
      </c>
      <c r="AJ338" s="126">
        <f t="shared" ref="AJ338" si="5479">F338/F343</f>
        <v>5.0787201625190448E-4</v>
      </c>
      <c r="AK338" s="127">
        <f t="shared" ref="AK338" si="5480">G338/G343</f>
        <v>2.8350515463917526E-2</v>
      </c>
      <c r="AL338" s="128">
        <f t="shared" ref="AL338" si="5481">H338/H343</f>
        <v>3.2865392741443262E-4</v>
      </c>
      <c r="AM338" s="129">
        <f t="shared" ref="AM338" si="5482">I338/I343</f>
        <v>2.0136120172365189E-2</v>
      </c>
      <c r="AN338" s="126">
        <f t="shared" ref="AN338" si="5483">J338/J343</f>
        <v>7.0921985815602835E-3</v>
      </c>
      <c r="AO338" s="127">
        <f t="shared" ref="AO338" si="5484">K338/K343</f>
        <v>1.2116622491480499E-2</v>
      </c>
      <c r="AP338" s="128">
        <f t="shared" ref="AP338" si="5485">L338/L343</f>
        <v>9.7841726618705036E-3</v>
      </c>
      <c r="AQ338" s="126">
        <f t="shared" ref="AQ338" si="5486">M338/M343</f>
        <v>1.9183028661701647E-3</v>
      </c>
      <c r="AR338" s="130">
        <f t="shared" ref="AR338" si="5487">N338/N343</f>
        <v>3.8924529661933252E-3</v>
      </c>
      <c r="AS338" s="131">
        <f t="shared" ref="AS338" si="5488">O338/O343</f>
        <v>4.4494508589129822E-3</v>
      </c>
      <c r="AT338" s="126">
        <f t="shared" ref="AT338" si="5489">P338/P343</f>
        <v>4.6506081564512284E-3</v>
      </c>
      <c r="AU338" s="127">
        <f t="shared" ref="AU338" si="5490">Q338/Q343</f>
        <v>6.024096385542169E-3</v>
      </c>
      <c r="AV338" s="128">
        <f t="shared" ref="AV338" si="5491">R338/R343</f>
        <v>2.9789184234647113E-3</v>
      </c>
      <c r="AW338" s="129">
        <f t="shared" ref="AW338" si="5492">S338/S343</f>
        <v>4.298525161194694E-3</v>
      </c>
      <c r="AX338" s="126">
        <f t="shared" ref="AX338" si="5493">T338/T343</f>
        <v>5.558643690939411E-3</v>
      </c>
      <c r="AY338" s="127">
        <f t="shared" ref="AY338" si="5494">U338/U343</f>
        <v>3.0755711775043936E-3</v>
      </c>
      <c r="AZ338" s="128">
        <f t="shared" ref="AZ338" si="5495">V338/V343</f>
        <v>3.0465949820788533E-3</v>
      </c>
      <c r="BA338" s="129">
        <f t="shared" ref="BA338" si="5496">W338/W343</f>
        <v>1.9485872742261859E-3</v>
      </c>
      <c r="BB338" s="126">
        <f t="shared" ref="BB338" si="5497">X338/X343</f>
        <v>4.2299079372978355E-3</v>
      </c>
      <c r="BC338" s="127">
        <f t="shared" ref="BC338" si="5498">Y338/Y343</f>
        <v>3.1775700934579439E-3</v>
      </c>
      <c r="BD338" s="128">
        <f t="shared" ref="BD338" si="5499">Z338/Z343</f>
        <v>1.7122712774886688E-3</v>
      </c>
      <c r="BE338" s="126">
        <f t="shared" ref="BE338" si="5500">AA338/AA343</f>
        <v>7.5324213892343219E-3</v>
      </c>
      <c r="BF338" s="132">
        <f t="shared" ref="BF338" si="5501">AB338/AB343</f>
        <v>2.0535070553095065E-3</v>
      </c>
      <c r="BG338" s="133">
        <f t="shared" ref="BG338" si="5502">AC338/AC343</f>
        <v>1.2196065286336797E-2</v>
      </c>
    </row>
    <row r="339" spans="1:59">
      <c r="A339" s="143" t="s">
        <v>38</v>
      </c>
      <c r="B339" s="200">
        <v>0</v>
      </c>
      <c r="C339" s="194">
        <v>8</v>
      </c>
      <c r="D339" s="195">
        <v>0</v>
      </c>
      <c r="E339" s="196">
        <v>2</v>
      </c>
      <c r="F339" s="193">
        <v>0</v>
      </c>
      <c r="G339" s="197">
        <v>0</v>
      </c>
      <c r="H339" s="195">
        <v>0</v>
      </c>
      <c r="I339" s="196">
        <v>0</v>
      </c>
      <c r="J339" s="193">
        <v>0</v>
      </c>
      <c r="K339" s="197">
        <v>0</v>
      </c>
      <c r="L339" s="195">
        <v>0</v>
      </c>
      <c r="M339" s="193">
        <v>0</v>
      </c>
      <c r="N339" s="198">
        <v>0</v>
      </c>
      <c r="O339" s="201">
        <v>0</v>
      </c>
      <c r="P339" s="193">
        <v>0</v>
      </c>
      <c r="Q339" s="197">
        <v>0</v>
      </c>
      <c r="R339" s="195">
        <v>0</v>
      </c>
      <c r="S339" s="196">
        <v>0</v>
      </c>
      <c r="T339" s="193">
        <v>0</v>
      </c>
      <c r="U339" s="197">
        <v>0</v>
      </c>
      <c r="V339" s="195">
        <v>0</v>
      </c>
      <c r="W339" s="196">
        <v>0</v>
      </c>
      <c r="X339" s="193">
        <v>0</v>
      </c>
      <c r="Y339" s="197">
        <v>0</v>
      </c>
      <c r="Z339" s="195">
        <v>0</v>
      </c>
      <c r="AA339" s="193">
        <v>0</v>
      </c>
      <c r="AB339" s="169">
        <f t="shared" si="5070"/>
        <v>0</v>
      </c>
      <c r="AC339" s="170">
        <f t="shared" si="4988"/>
        <v>10</v>
      </c>
      <c r="AE339" s="143" t="s">
        <v>38</v>
      </c>
      <c r="AF339" s="126">
        <f>B339/B343</f>
        <v>0</v>
      </c>
      <c r="AG339" s="127">
        <f t="shared" ref="AG339" si="5503">C339/C343</f>
        <v>4.2363905952128787E-4</v>
      </c>
      <c r="AH339" s="128">
        <f t="shared" ref="AH339" si="5504">D339/D343</f>
        <v>0</v>
      </c>
      <c r="AI339" s="129">
        <f t="shared" ref="AI339" si="5505">E339/E343</f>
        <v>2.6143790849673205E-4</v>
      </c>
      <c r="AJ339" s="126">
        <f t="shared" ref="AJ339" si="5506">F339/F343</f>
        <v>0</v>
      </c>
      <c r="AK339" s="127">
        <f t="shared" ref="AK339" si="5507">G339/G343</f>
        <v>0</v>
      </c>
      <c r="AL339" s="128">
        <f t="shared" ref="AL339" si="5508">H339/H343</f>
        <v>0</v>
      </c>
      <c r="AM339" s="129">
        <f t="shared" ref="AM339" si="5509">I339/I343</f>
        <v>0</v>
      </c>
      <c r="AN339" s="126">
        <f t="shared" ref="AN339" si="5510">J339/J343</f>
        <v>0</v>
      </c>
      <c r="AO339" s="127">
        <f t="shared" ref="AO339" si="5511">K339/K343</f>
        <v>0</v>
      </c>
      <c r="AP339" s="128">
        <f t="shared" ref="AP339" si="5512">L339/L343</f>
        <v>0</v>
      </c>
      <c r="AQ339" s="126">
        <f t="shared" ref="AQ339" si="5513">M339/M343</f>
        <v>0</v>
      </c>
      <c r="AR339" s="130">
        <f t="shared" ref="AR339" si="5514">N339/N343</f>
        <v>0</v>
      </c>
      <c r="AS339" s="131">
        <f t="shared" ref="AS339" si="5515">O339/O343</f>
        <v>0</v>
      </c>
      <c r="AT339" s="126">
        <f t="shared" ref="AT339" si="5516">P339/P343</f>
        <v>0</v>
      </c>
      <c r="AU339" s="127">
        <f t="shared" ref="AU339" si="5517">Q339/Q343</f>
        <v>0</v>
      </c>
      <c r="AV339" s="128">
        <f t="shared" ref="AV339" si="5518">R339/R343</f>
        <v>0</v>
      </c>
      <c r="AW339" s="129">
        <f t="shared" ref="AW339" si="5519">S339/S343</f>
        <v>0</v>
      </c>
      <c r="AX339" s="126">
        <f t="shared" ref="AX339" si="5520">T339/T343</f>
        <v>0</v>
      </c>
      <c r="AY339" s="127">
        <f t="shared" ref="AY339" si="5521">U339/U343</f>
        <v>0</v>
      </c>
      <c r="AZ339" s="128">
        <f t="shared" ref="AZ339" si="5522">V339/V343</f>
        <v>0</v>
      </c>
      <c r="BA339" s="129">
        <f t="shared" ref="BA339" si="5523">W339/W343</f>
        <v>0</v>
      </c>
      <c r="BB339" s="126">
        <f t="shared" ref="BB339" si="5524">X339/X343</f>
        <v>0</v>
      </c>
      <c r="BC339" s="127">
        <f t="shared" ref="BC339" si="5525">Y339/Y343</f>
        <v>0</v>
      </c>
      <c r="BD339" s="128">
        <f t="shared" ref="BD339" si="5526">Z339/Z343</f>
        <v>0</v>
      </c>
      <c r="BE339" s="126">
        <f t="shared" ref="BE339" si="5527">AA339/AA343</f>
        <v>0</v>
      </c>
      <c r="BF339" s="132">
        <f t="shared" ref="BF339" si="5528">AB339/AB343</f>
        <v>0</v>
      </c>
      <c r="BG339" s="133">
        <f t="shared" ref="BG339" si="5529">AC339/AC343</f>
        <v>6.4461233014465096E-5</v>
      </c>
    </row>
    <row r="340" spans="1:59">
      <c r="A340" s="134" t="s">
        <v>39</v>
      </c>
      <c r="B340" s="58">
        <v>0</v>
      </c>
      <c r="C340" s="59">
        <v>0</v>
      </c>
      <c r="D340" s="136">
        <v>0</v>
      </c>
      <c r="E340" s="137">
        <v>0</v>
      </c>
      <c r="F340" s="135">
        <v>0</v>
      </c>
      <c r="G340" s="138">
        <v>0</v>
      </c>
      <c r="H340" s="136">
        <v>0</v>
      </c>
      <c r="I340" s="137">
        <v>0</v>
      </c>
      <c r="J340" s="135">
        <v>0</v>
      </c>
      <c r="K340" s="138">
        <v>0</v>
      </c>
      <c r="L340" s="136">
        <v>0</v>
      </c>
      <c r="M340" s="135">
        <v>0</v>
      </c>
      <c r="N340" s="139">
        <v>0</v>
      </c>
      <c r="O340" s="140">
        <v>0</v>
      </c>
      <c r="P340" s="135">
        <v>0</v>
      </c>
      <c r="Q340" s="138">
        <v>0</v>
      </c>
      <c r="R340" s="136">
        <v>0</v>
      </c>
      <c r="S340" s="137">
        <v>0</v>
      </c>
      <c r="T340" s="135">
        <v>0</v>
      </c>
      <c r="U340" s="138">
        <v>0</v>
      </c>
      <c r="V340" s="136">
        <v>0</v>
      </c>
      <c r="W340" s="137">
        <v>0</v>
      </c>
      <c r="X340" s="135">
        <v>0</v>
      </c>
      <c r="Y340" s="138">
        <v>0</v>
      </c>
      <c r="Z340" s="141">
        <v>0</v>
      </c>
      <c r="AA340" s="142">
        <v>0</v>
      </c>
      <c r="AB340" s="169"/>
      <c r="AC340" s="170">
        <f t="shared" si="4988"/>
        <v>0</v>
      </c>
      <c r="AE340" s="134" t="s">
        <v>39</v>
      </c>
      <c r="AF340" s="126">
        <f>B340/B343</f>
        <v>0</v>
      </c>
      <c r="AG340" s="127">
        <f t="shared" ref="AG340" si="5530">C340/C343</f>
        <v>0</v>
      </c>
      <c r="AH340" s="128">
        <f t="shared" ref="AH340" si="5531">D340/D343</f>
        <v>0</v>
      </c>
      <c r="AI340" s="129">
        <f t="shared" ref="AI340" si="5532">E340/E343</f>
        <v>0</v>
      </c>
      <c r="AJ340" s="126">
        <f t="shared" ref="AJ340" si="5533">F340/F343</f>
        <v>0</v>
      </c>
      <c r="AK340" s="127">
        <f t="shared" ref="AK340" si="5534">G340/G343</f>
        <v>0</v>
      </c>
      <c r="AL340" s="128">
        <f t="shared" ref="AL340" si="5535">H340/H343</f>
        <v>0</v>
      </c>
      <c r="AM340" s="129">
        <f t="shared" ref="AM340" si="5536">I340/I343</f>
        <v>0</v>
      </c>
      <c r="AN340" s="126">
        <f t="shared" ref="AN340" si="5537">J340/J343</f>
        <v>0</v>
      </c>
      <c r="AO340" s="127">
        <f t="shared" ref="AO340" si="5538">K340/K343</f>
        <v>0</v>
      </c>
      <c r="AP340" s="128">
        <f t="shared" ref="AP340" si="5539">L340/L343</f>
        <v>0</v>
      </c>
      <c r="AQ340" s="126">
        <f t="shared" ref="AQ340" si="5540">M340/M343</f>
        <v>0</v>
      </c>
      <c r="AR340" s="130">
        <f t="shared" ref="AR340" si="5541">N340/N343</f>
        <v>0</v>
      </c>
      <c r="AS340" s="131">
        <f t="shared" ref="AS340" si="5542">O340/O343</f>
        <v>0</v>
      </c>
      <c r="AT340" s="126">
        <f t="shared" ref="AT340" si="5543">P340/P343</f>
        <v>0</v>
      </c>
      <c r="AU340" s="127">
        <f t="shared" ref="AU340" si="5544">Q340/Q343</f>
        <v>0</v>
      </c>
      <c r="AV340" s="128">
        <f t="shared" ref="AV340" si="5545">R340/R343</f>
        <v>0</v>
      </c>
      <c r="AW340" s="129">
        <f t="shared" ref="AW340" si="5546">S340/S343</f>
        <v>0</v>
      </c>
      <c r="AX340" s="126">
        <f t="shared" ref="AX340" si="5547">T340/T343</f>
        <v>0</v>
      </c>
      <c r="AY340" s="127">
        <f t="shared" ref="AY340" si="5548">U340/U343</f>
        <v>0</v>
      </c>
      <c r="AZ340" s="128">
        <f t="shared" ref="AZ340" si="5549">V340/V343</f>
        <v>0</v>
      </c>
      <c r="BA340" s="129">
        <f t="shared" ref="BA340" si="5550">W340/W343</f>
        <v>0</v>
      </c>
      <c r="BB340" s="126">
        <f t="shared" ref="BB340" si="5551">X340/X343</f>
        <v>0</v>
      </c>
      <c r="BC340" s="127">
        <f t="shared" ref="BC340" si="5552">Y340/Y343</f>
        <v>0</v>
      </c>
      <c r="BD340" s="128">
        <f t="shared" ref="BD340" si="5553">Z340/Z343</f>
        <v>0</v>
      </c>
      <c r="BE340" s="126">
        <f t="shared" ref="BE340" si="5554">AA340/AA343</f>
        <v>0</v>
      </c>
      <c r="BF340" s="132">
        <f t="shared" ref="BF340" si="5555">AB340/AB343</f>
        <v>0</v>
      </c>
      <c r="BG340" s="133">
        <f t="shared" ref="BG340" si="5556">AC340/AC343</f>
        <v>0</v>
      </c>
    </row>
    <row r="341" spans="1:59">
      <c r="A341" s="143" t="s">
        <v>40</v>
      </c>
      <c r="B341" s="56"/>
      <c r="C341" s="57"/>
      <c r="D341" s="149"/>
      <c r="E341" s="146"/>
      <c r="F341" s="147"/>
      <c r="G341" s="148"/>
      <c r="H341" s="149"/>
      <c r="I341" s="146"/>
      <c r="J341" s="147"/>
      <c r="K341" s="148"/>
      <c r="L341" s="149"/>
      <c r="M341" s="147"/>
      <c r="N341" s="151"/>
      <c r="O341" s="150"/>
      <c r="P341" s="147"/>
      <c r="Q341" s="148"/>
      <c r="R341" s="149"/>
      <c r="S341" s="146"/>
      <c r="T341" s="147"/>
      <c r="U341" s="148"/>
      <c r="V341" s="149"/>
      <c r="W341" s="146"/>
      <c r="X341" s="147"/>
      <c r="Y341" s="148"/>
      <c r="Z341" s="145"/>
      <c r="AA341" s="144"/>
      <c r="AB341" s="169"/>
      <c r="AC341" s="170"/>
      <c r="AE341" s="143" t="s">
        <v>40</v>
      </c>
      <c r="AF341" s="126">
        <f>B341/B343</f>
        <v>0</v>
      </c>
      <c r="AG341" s="127">
        <f t="shared" ref="AG341" si="5557">C341/C343</f>
        <v>0</v>
      </c>
      <c r="AH341" s="128">
        <f t="shared" ref="AH341" si="5558">D341/D343</f>
        <v>0</v>
      </c>
      <c r="AI341" s="129">
        <f t="shared" ref="AI341" si="5559">E341/E343</f>
        <v>0</v>
      </c>
      <c r="AJ341" s="126">
        <f t="shared" ref="AJ341" si="5560">F341/F343</f>
        <v>0</v>
      </c>
      <c r="AK341" s="127">
        <f t="shared" ref="AK341" si="5561">G341/G343</f>
        <v>0</v>
      </c>
      <c r="AL341" s="128">
        <f t="shared" ref="AL341" si="5562">H341/H343</f>
        <v>0</v>
      </c>
      <c r="AM341" s="129">
        <f t="shared" ref="AM341" si="5563">I341/I343</f>
        <v>0</v>
      </c>
      <c r="AN341" s="126">
        <f t="shared" ref="AN341" si="5564">J341/J343</f>
        <v>0</v>
      </c>
      <c r="AO341" s="127">
        <f t="shared" ref="AO341" si="5565">K341/K343</f>
        <v>0</v>
      </c>
      <c r="AP341" s="128">
        <f t="shared" ref="AP341" si="5566">L341/L343</f>
        <v>0</v>
      </c>
      <c r="AQ341" s="126">
        <f t="shared" ref="AQ341" si="5567">M341/M343</f>
        <v>0</v>
      </c>
      <c r="AR341" s="130">
        <f t="shared" ref="AR341" si="5568">N341/N343</f>
        <v>0</v>
      </c>
      <c r="AS341" s="131">
        <f t="shared" ref="AS341" si="5569">O341/O343</f>
        <v>0</v>
      </c>
      <c r="AT341" s="126">
        <f t="shared" ref="AT341" si="5570">P341/P343</f>
        <v>0</v>
      </c>
      <c r="AU341" s="127">
        <f t="shared" ref="AU341" si="5571">Q341/Q343</f>
        <v>0</v>
      </c>
      <c r="AV341" s="128">
        <f t="shared" ref="AV341" si="5572">R341/R343</f>
        <v>0</v>
      </c>
      <c r="AW341" s="129">
        <f t="shared" ref="AW341" si="5573">S341/S343</f>
        <v>0</v>
      </c>
      <c r="AX341" s="126">
        <f t="shared" ref="AX341" si="5574">T341/T343</f>
        <v>0</v>
      </c>
      <c r="AY341" s="127">
        <f t="shared" ref="AY341" si="5575">U341/U343</f>
        <v>0</v>
      </c>
      <c r="AZ341" s="128">
        <f t="shared" ref="AZ341" si="5576">V341/V343</f>
        <v>0</v>
      </c>
      <c r="BA341" s="129">
        <f t="shared" ref="BA341" si="5577">W341/W343</f>
        <v>0</v>
      </c>
      <c r="BB341" s="126">
        <f t="shared" ref="BB341" si="5578">X341/X343</f>
        <v>0</v>
      </c>
      <c r="BC341" s="127">
        <f t="shared" ref="BC341" si="5579">Y341/Y343</f>
        <v>0</v>
      </c>
      <c r="BD341" s="128">
        <f t="shared" ref="BD341" si="5580">Z341/Z343</f>
        <v>0</v>
      </c>
      <c r="BE341" s="126">
        <f t="shared" ref="BE341" si="5581">AA341/AA343</f>
        <v>0</v>
      </c>
      <c r="BF341" s="132">
        <f t="shared" ref="BF341" si="5582">AB341/AB343</f>
        <v>0</v>
      </c>
      <c r="BG341" s="133">
        <f t="shared" ref="BG341" si="5583">AC341/AC343</f>
        <v>0</v>
      </c>
    </row>
    <row r="342" spans="1:59" ht="14.1" thickBot="1">
      <c r="A342" s="134" t="s">
        <v>41</v>
      </c>
      <c r="B342" s="58"/>
      <c r="C342" s="59"/>
      <c r="D342" s="136"/>
      <c r="E342" s="137"/>
      <c r="F342" s="135"/>
      <c r="G342" s="138"/>
      <c r="H342" s="136"/>
      <c r="I342" s="137"/>
      <c r="J342" s="135"/>
      <c r="K342" s="138"/>
      <c r="L342" s="136"/>
      <c r="M342" s="135"/>
      <c r="N342" s="139"/>
      <c r="O342" s="140"/>
      <c r="P342" s="135"/>
      <c r="Q342" s="138"/>
      <c r="R342" s="136"/>
      <c r="S342" s="137"/>
      <c r="T342" s="135"/>
      <c r="U342" s="138"/>
      <c r="V342" s="136"/>
      <c r="W342" s="137"/>
      <c r="X342" s="135"/>
      <c r="Y342" s="138"/>
      <c r="Z342" s="141"/>
      <c r="AA342" s="142"/>
      <c r="AB342" s="169"/>
      <c r="AC342" s="170"/>
      <c r="AE342" s="134" t="s">
        <v>41</v>
      </c>
      <c r="AF342" s="126">
        <f>B342/B343</f>
        <v>0</v>
      </c>
      <c r="AG342" s="127">
        <f t="shared" ref="AG342" si="5584">C342/C343</f>
        <v>0</v>
      </c>
      <c r="AH342" s="128">
        <f t="shared" ref="AH342" si="5585">D342/D343</f>
        <v>0</v>
      </c>
      <c r="AI342" s="129">
        <f t="shared" ref="AI342" si="5586">E342/E343</f>
        <v>0</v>
      </c>
      <c r="AJ342" s="126">
        <f t="shared" ref="AJ342" si="5587">F342/F343</f>
        <v>0</v>
      </c>
      <c r="AK342" s="127">
        <f t="shared" ref="AK342" si="5588">G342/G343</f>
        <v>0</v>
      </c>
      <c r="AL342" s="128">
        <f t="shared" ref="AL342" si="5589">H342/H343</f>
        <v>0</v>
      </c>
      <c r="AM342" s="129">
        <f t="shared" ref="AM342" si="5590">I342/I343</f>
        <v>0</v>
      </c>
      <c r="AN342" s="126">
        <f t="shared" ref="AN342" si="5591">J342/J343</f>
        <v>0</v>
      </c>
      <c r="AO342" s="127">
        <f t="shared" ref="AO342" si="5592">K342/K343</f>
        <v>0</v>
      </c>
      <c r="AP342" s="128">
        <f t="shared" ref="AP342" si="5593">L342/L343</f>
        <v>0</v>
      </c>
      <c r="AQ342" s="126">
        <f t="shared" ref="AQ342" si="5594">M342/M343</f>
        <v>0</v>
      </c>
      <c r="AR342" s="130">
        <f t="shared" ref="AR342" si="5595">N342/N343</f>
        <v>0</v>
      </c>
      <c r="AS342" s="131">
        <f t="shared" ref="AS342" si="5596">O342/O343</f>
        <v>0</v>
      </c>
      <c r="AT342" s="126">
        <f t="shared" ref="AT342" si="5597">P342/P343</f>
        <v>0</v>
      </c>
      <c r="AU342" s="127">
        <f t="shared" ref="AU342" si="5598">Q342/Q343</f>
        <v>0</v>
      </c>
      <c r="AV342" s="128">
        <f t="shared" ref="AV342" si="5599">R342/R343</f>
        <v>0</v>
      </c>
      <c r="AW342" s="129">
        <f t="shared" ref="AW342" si="5600">S342/S343</f>
        <v>0</v>
      </c>
      <c r="AX342" s="126">
        <f t="shared" ref="AX342" si="5601">T342/T343</f>
        <v>0</v>
      </c>
      <c r="AY342" s="127">
        <f t="shared" ref="AY342" si="5602">U342/U343</f>
        <v>0</v>
      </c>
      <c r="AZ342" s="128">
        <f t="shared" ref="AZ342" si="5603">V342/V343</f>
        <v>0</v>
      </c>
      <c r="BA342" s="129">
        <f t="shared" ref="BA342" si="5604">W342/W343</f>
        <v>0</v>
      </c>
      <c r="BB342" s="126">
        <f t="shared" ref="BB342" si="5605">X342/X343</f>
        <v>0</v>
      </c>
      <c r="BC342" s="127">
        <f t="shared" ref="BC342" si="5606">Y342/Y343</f>
        <v>0</v>
      </c>
      <c r="BD342" s="128">
        <f t="shared" ref="BD342" si="5607">Z342/Z343</f>
        <v>0</v>
      </c>
      <c r="BE342" s="126">
        <f t="shared" ref="BE342" si="5608">AA342/AA343</f>
        <v>0</v>
      </c>
      <c r="BF342" s="132">
        <f t="shared" ref="BF342" si="5609">AB342/AB343</f>
        <v>0</v>
      </c>
      <c r="BG342" s="133">
        <f t="shared" ref="BG342" si="5610">AC342/AC343</f>
        <v>0</v>
      </c>
    </row>
    <row r="343" spans="1:59" ht="15" thickTop="1" thickBot="1">
      <c r="A343" s="241" t="s">
        <v>42</v>
      </c>
      <c r="B343" s="18">
        <f t="shared" ref="B343" si="5611">SUM(B320:B342)</f>
        <v>29130</v>
      </c>
      <c r="C343" s="19">
        <f t="shared" ref="C343" si="5612">SUM(C320:C342)</f>
        <v>18884</v>
      </c>
      <c r="D343" s="18">
        <f t="shared" ref="D343" si="5613">SUM(D320:D342)</f>
        <v>9395</v>
      </c>
      <c r="E343" s="19">
        <f t="shared" ref="E343" si="5614">SUM(E320:E342)</f>
        <v>7650</v>
      </c>
      <c r="F343" s="18">
        <f t="shared" ref="F343" si="5615">SUM(F320:F342)</f>
        <v>3938</v>
      </c>
      <c r="G343" s="19">
        <f t="shared" ref="G343" si="5616">SUM(G320:G342)</f>
        <v>3104</v>
      </c>
      <c r="H343" s="18">
        <f t="shared" ref="H343" si="5617">SUM(H320:H342)</f>
        <v>21299</v>
      </c>
      <c r="I343" s="19">
        <f t="shared" ref="I343" si="5618">SUM(I320:I342)</f>
        <v>24831</v>
      </c>
      <c r="J343" s="18">
        <f t="shared" ref="J343" si="5619">SUM(J320:J342)</f>
        <v>1974</v>
      </c>
      <c r="K343" s="19">
        <f t="shared" ref="K343" si="5620">SUM(K320:K342)</f>
        <v>2641</v>
      </c>
      <c r="L343" s="18">
        <f t="shared" ref="L343" si="5621">SUM(L320:L342)</f>
        <v>3475</v>
      </c>
      <c r="M343" s="19">
        <f t="shared" ref="M343" si="5622">SUM(M320:M342)</f>
        <v>8862</v>
      </c>
      <c r="N343" s="18">
        <f t="shared" ref="N343" si="5623">SUM(N320:N342)</f>
        <v>13873</v>
      </c>
      <c r="O343" s="19">
        <f t="shared" ref="O343" si="5624">SUM(O320:O342)</f>
        <v>17755</v>
      </c>
      <c r="P343" s="18">
        <f t="shared" ref="P343" si="5625">SUM(P320:P342)</f>
        <v>8386</v>
      </c>
      <c r="Q343" s="19">
        <f t="shared" ref="Q343" si="5626">SUM(Q320:Q342)</f>
        <v>8798</v>
      </c>
      <c r="R343" s="18">
        <f t="shared" ref="R343" si="5627">SUM(R320:R342)</f>
        <v>13092</v>
      </c>
      <c r="S343" s="19">
        <f t="shared" ref="S343" si="5628">SUM(S320:S342)</f>
        <v>13493</v>
      </c>
      <c r="T343" s="18">
        <f t="shared" ref="T343" si="5629">SUM(T320:T342)</f>
        <v>1799</v>
      </c>
      <c r="U343" s="19">
        <f t="shared" ref="U343" si="5630">SUM(U320:U342)</f>
        <v>2276</v>
      </c>
      <c r="V343" s="18">
        <f t="shared" ref="V343" si="5631">SUM(V320:V342)</f>
        <v>11160</v>
      </c>
      <c r="W343" s="19">
        <f t="shared" ref="W343" si="5632">SUM(W320:W342)</f>
        <v>13343</v>
      </c>
      <c r="X343" s="18">
        <f t="shared" ref="X343" si="5633">SUM(X320:X342)</f>
        <v>8038</v>
      </c>
      <c r="Y343" s="19">
        <f t="shared" ref="Y343" si="5634">SUM(Y320:Y342)</f>
        <v>5350</v>
      </c>
      <c r="Z343" s="18">
        <f t="shared" ref="Z343" si="5635">SUM(Z320:Z342)</f>
        <v>29785</v>
      </c>
      <c r="AA343" s="19">
        <f t="shared" ref="AA343" si="5636">SUM(AA320:AA342)</f>
        <v>28145</v>
      </c>
      <c r="AB343" s="171">
        <f t="shared" ref="AB343:AC343" si="5637">SUM(AB319:AB342)</f>
        <v>155344</v>
      </c>
      <c r="AC343" s="172">
        <f t="shared" si="5637"/>
        <v>155132</v>
      </c>
      <c r="AE343" s="241" t="s">
        <v>42</v>
      </c>
      <c r="AF343" s="152">
        <f>SUM(AF319:AF342)</f>
        <v>1</v>
      </c>
      <c r="AG343" s="153">
        <f t="shared" ref="AG343:BG343" si="5638">SUM(AG319:AG342)</f>
        <v>1</v>
      </c>
      <c r="AH343" s="152">
        <f t="shared" si="5638"/>
        <v>1.0000000000000002</v>
      </c>
      <c r="AI343" s="153">
        <f t="shared" si="5638"/>
        <v>1</v>
      </c>
      <c r="AJ343" s="152">
        <f t="shared" si="5638"/>
        <v>1.0000000000000002</v>
      </c>
      <c r="AK343" s="153">
        <f t="shared" si="5638"/>
        <v>1</v>
      </c>
      <c r="AL343" s="152">
        <f t="shared" si="5638"/>
        <v>0.99999999999999989</v>
      </c>
      <c r="AM343" s="153">
        <f t="shared" si="5638"/>
        <v>1</v>
      </c>
      <c r="AN343" s="152">
        <f t="shared" si="5638"/>
        <v>1</v>
      </c>
      <c r="AO343" s="153">
        <f t="shared" si="5638"/>
        <v>1.0000000000000002</v>
      </c>
      <c r="AP343" s="152">
        <f t="shared" si="5638"/>
        <v>0.99999999999999989</v>
      </c>
      <c r="AQ343" s="153">
        <f t="shared" si="5638"/>
        <v>1</v>
      </c>
      <c r="AR343" s="152">
        <f t="shared" si="5638"/>
        <v>1</v>
      </c>
      <c r="AS343" s="153">
        <f t="shared" si="5638"/>
        <v>0.99999999999999989</v>
      </c>
      <c r="AT343" s="152">
        <f t="shared" si="5638"/>
        <v>1</v>
      </c>
      <c r="AU343" s="153">
        <f t="shared" si="5638"/>
        <v>0.99999999999999989</v>
      </c>
      <c r="AV343" s="152">
        <f t="shared" si="5638"/>
        <v>0.99999999999999989</v>
      </c>
      <c r="AW343" s="153">
        <f t="shared" si="5638"/>
        <v>1</v>
      </c>
      <c r="AX343" s="152">
        <f t="shared" si="5638"/>
        <v>0.99999999999999989</v>
      </c>
      <c r="AY343" s="153">
        <f t="shared" si="5638"/>
        <v>0.99999999999999989</v>
      </c>
      <c r="AZ343" s="152">
        <f t="shared" si="5638"/>
        <v>1</v>
      </c>
      <c r="BA343" s="153">
        <f t="shared" si="5638"/>
        <v>1</v>
      </c>
      <c r="BB343" s="152">
        <f t="shared" si="5638"/>
        <v>1</v>
      </c>
      <c r="BC343" s="153">
        <f t="shared" si="5638"/>
        <v>1</v>
      </c>
      <c r="BD343" s="152">
        <f t="shared" si="5638"/>
        <v>0.99999999999999989</v>
      </c>
      <c r="BE343" s="153">
        <f t="shared" si="5638"/>
        <v>0.99999999999999978</v>
      </c>
      <c r="BF343" s="152">
        <f t="shared" si="5638"/>
        <v>0.99999999999999978</v>
      </c>
      <c r="BG343" s="153">
        <f t="shared" si="5638"/>
        <v>1</v>
      </c>
    </row>
    <row r="344" spans="1:59" ht="14.1" thickTop="1">
      <c r="A344" s="184"/>
    </row>
    <row r="346" spans="1:59">
      <c r="A346" s="252">
        <f>+A315+1</f>
        <v>43689</v>
      </c>
      <c r="B346" s="252"/>
      <c r="C346" s="252"/>
      <c r="D346" s="252"/>
      <c r="AE346" s="249">
        <f>+AE315+1</f>
        <v>43689</v>
      </c>
      <c r="AF346" s="249"/>
      <c r="AG346" s="249"/>
      <c r="AH346" s="249"/>
    </row>
    <row r="347" spans="1:59" ht="14.1" thickBot="1"/>
    <row r="348" spans="1:59" ht="15" thickTop="1" thickBot="1">
      <c r="A348" s="247" t="s">
        <v>1</v>
      </c>
      <c r="B348" s="243" t="s">
        <v>2</v>
      </c>
      <c r="C348" s="244"/>
      <c r="D348" s="243" t="s">
        <v>3</v>
      </c>
      <c r="E348" s="244"/>
      <c r="F348" s="243" t="s">
        <v>4</v>
      </c>
      <c r="G348" s="244"/>
      <c r="H348" s="243" t="s">
        <v>5</v>
      </c>
      <c r="I348" s="244"/>
      <c r="J348" s="243" t="s">
        <v>6</v>
      </c>
      <c r="K348" s="244"/>
      <c r="L348" s="243" t="s">
        <v>7</v>
      </c>
      <c r="M348" s="244"/>
      <c r="N348" s="243" t="s">
        <v>8</v>
      </c>
      <c r="O348" s="244"/>
      <c r="P348" s="243" t="s">
        <v>9</v>
      </c>
      <c r="Q348" s="244"/>
      <c r="R348" s="243" t="s">
        <v>10</v>
      </c>
      <c r="S348" s="244"/>
      <c r="T348" s="243" t="s">
        <v>11</v>
      </c>
      <c r="U348" s="244"/>
      <c r="V348" s="243" t="s">
        <v>12</v>
      </c>
      <c r="W348" s="244"/>
      <c r="X348" s="243" t="s">
        <v>13</v>
      </c>
      <c r="Y348" s="244"/>
      <c r="Z348" s="245" t="s">
        <v>14</v>
      </c>
      <c r="AA348" s="246"/>
      <c r="AB348" s="250" t="s">
        <v>15</v>
      </c>
      <c r="AC348" s="251"/>
      <c r="AE348" s="247" t="s">
        <v>1</v>
      </c>
      <c r="AF348" s="243" t="s">
        <v>2</v>
      </c>
      <c r="AG348" s="244"/>
      <c r="AH348" s="243" t="s">
        <v>3</v>
      </c>
      <c r="AI348" s="244"/>
      <c r="AJ348" s="243" t="s">
        <v>4</v>
      </c>
      <c r="AK348" s="244"/>
      <c r="AL348" s="243" t="s">
        <v>5</v>
      </c>
      <c r="AM348" s="244"/>
      <c r="AN348" s="243" t="s">
        <v>6</v>
      </c>
      <c r="AO348" s="244"/>
      <c r="AP348" s="243" t="s">
        <v>7</v>
      </c>
      <c r="AQ348" s="244"/>
      <c r="AR348" s="243" t="s">
        <v>8</v>
      </c>
      <c r="AS348" s="244"/>
      <c r="AT348" s="243" t="s">
        <v>9</v>
      </c>
      <c r="AU348" s="244"/>
      <c r="AV348" s="243" t="s">
        <v>10</v>
      </c>
      <c r="AW348" s="244"/>
      <c r="AX348" s="243" t="s">
        <v>11</v>
      </c>
      <c r="AY348" s="244"/>
      <c r="AZ348" s="243" t="s">
        <v>12</v>
      </c>
      <c r="BA348" s="244"/>
      <c r="BB348" s="243" t="s">
        <v>13</v>
      </c>
      <c r="BC348" s="244"/>
      <c r="BD348" s="245" t="s">
        <v>14</v>
      </c>
      <c r="BE348" s="246"/>
      <c r="BF348" s="243" t="s">
        <v>15</v>
      </c>
      <c r="BG348" s="244"/>
    </row>
    <row r="349" spans="1:59" ht="15" thickTop="1" thickBot="1">
      <c r="A349" s="248"/>
      <c r="B349" s="113" t="s">
        <v>16</v>
      </c>
      <c r="C349" s="114" t="s">
        <v>17</v>
      </c>
      <c r="D349" s="115" t="s">
        <v>16</v>
      </c>
      <c r="E349" s="116" t="s">
        <v>17</v>
      </c>
      <c r="F349" s="113" t="s">
        <v>16</v>
      </c>
      <c r="G349" s="114" t="s">
        <v>17</v>
      </c>
      <c r="H349" s="115" t="s">
        <v>16</v>
      </c>
      <c r="I349" s="116" t="s">
        <v>17</v>
      </c>
      <c r="J349" s="113" t="s">
        <v>16</v>
      </c>
      <c r="K349" s="114" t="s">
        <v>17</v>
      </c>
      <c r="L349" s="115" t="s">
        <v>16</v>
      </c>
      <c r="M349" s="113" t="s">
        <v>17</v>
      </c>
      <c r="N349" s="117" t="s">
        <v>16</v>
      </c>
      <c r="O349" s="118" t="s">
        <v>17</v>
      </c>
      <c r="P349" s="113" t="s">
        <v>16</v>
      </c>
      <c r="Q349" s="114" t="s">
        <v>17</v>
      </c>
      <c r="R349" s="115" t="s">
        <v>16</v>
      </c>
      <c r="S349" s="116" t="s">
        <v>17</v>
      </c>
      <c r="T349" s="113" t="s">
        <v>16</v>
      </c>
      <c r="U349" s="114" t="s">
        <v>17</v>
      </c>
      <c r="V349" s="115" t="s">
        <v>16</v>
      </c>
      <c r="W349" s="116" t="s">
        <v>17</v>
      </c>
      <c r="X349" s="113" t="s">
        <v>16</v>
      </c>
      <c r="Y349" s="114" t="s">
        <v>17</v>
      </c>
      <c r="Z349" s="26" t="s">
        <v>16</v>
      </c>
      <c r="AA349" s="119" t="s">
        <v>17</v>
      </c>
      <c r="AB349" s="173" t="s">
        <v>16</v>
      </c>
      <c r="AC349" s="174" t="s">
        <v>17</v>
      </c>
      <c r="AE349" s="248"/>
      <c r="AF349" s="113" t="s">
        <v>16</v>
      </c>
      <c r="AG349" s="114" t="s">
        <v>17</v>
      </c>
      <c r="AH349" s="115" t="s">
        <v>16</v>
      </c>
      <c r="AI349" s="116" t="s">
        <v>17</v>
      </c>
      <c r="AJ349" s="113" t="s">
        <v>16</v>
      </c>
      <c r="AK349" s="114" t="s">
        <v>17</v>
      </c>
      <c r="AL349" s="115" t="s">
        <v>16</v>
      </c>
      <c r="AM349" s="116" t="s">
        <v>17</v>
      </c>
      <c r="AN349" s="113" t="s">
        <v>16</v>
      </c>
      <c r="AO349" s="114" t="s">
        <v>17</v>
      </c>
      <c r="AP349" s="115" t="s">
        <v>16</v>
      </c>
      <c r="AQ349" s="113" t="s">
        <v>17</v>
      </c>
      <c r="AR349" s="117" t="s">
        <v>16</v>
      </c>
      <c r="AS349" s="118" t="s">
        <v>17</v>
      </c>
      <c r="AT349" s="113" t="s">
        <v>16</v>
      </c>
      <c r="AU349" s="114" t="s">
        <v>17</v>
      </c>
      <c r="AV349" s="115" t="s">
        <v>16</v>
      </c>
      <c r="AW349" s="116" t="s">
        <v>17</v>
      </c>
      <c r="AX349" s="113" t="s">
        <v>16</v>
      </c>
      <c r="AY349" s="114" t="s">
        <v>17</v>
      </c>
      <c r="AZ349" s="115" t="s">
        <v>16</v>
      </c>
      <c r="BA349" s="116" t="s">
        <v>17</v>
      </c>
      <c r="BB349" s="113" t="s">
        <v>16</v>
      </c>
      <c r="BC349" s="114" t="s">
        <v>17</v>
      </c>
      <c r="BD349" s="26" t="s">
        <v>16</v>
      </c>
      <c r="BE349" s="119" t="s">
        <v>17</v>
      </c>
      <c r="BF349" s="117" t="s">
        <v>16</v>
      </c>
      <c r="BG349" s="118" t="s">
        <v>17</v>
      </c>
    </row>
    <row r="350" spans="1:59" ht="14.1" thickTop="1">
      <c r="A350" s="122" t="s">
        <v>18</v>
      </c>
      <c r="B350" s="123"/>
      <c r="C350" s="183"/>
      <c r="D350" s="124"/>
      <c r="E350" s="177"/>
      <c r="F350" s="123"/>
      <c r="G350" s="125"/>
      <c r="H350" s="124"/>
      <c r="I350" s="177"/>
      <c r="J350" s="123"/>
      <c r="K350" s="125"/>
      <c r="L350" s="124"/>
      <c r="M350" s="123"/>
      <c r="N350" s="176"/>
      <c r="O350" s="178"/>
      <c r="P350" s="123"/>
      <c r="Q350" s="125"/>
      <c r="R350" s="124"/>
      <c r="S350" s="177"/>
      <c r="T350" s="123"/>
      <c r="U350" s="125"/>
      <c r="V350" s="124"/>
      <c r="W350" s="177"/>
      <c r="X350" s="123"/>
      <c r="Y350" s="125"/>
      <c r="Z350" s="181"/>
      <c r="AA350" s="182"/>
      <c r="AB350" s="167">
        <f>B350+D350+F350+H350+J350+L350+N350+P350+R350+T350+V350+X350+Z350</f>
        <v>0</v>
      </c>
      <c r="AC350" s="168">
        <f>C350+E350+G350+I350+K350+M350+O350+Q350+S350+U350+W350+Y350+AA350</f>
        <v>0</v>
      </c>
      <c r="AE350" s="122" t="s">
        <v>18</v>
      </c>
      <c r="AF350" s="126">
        <f>B350/B374</f>
        <v>0</v>
      </c>
      <c r="AG350" s="127">
        <f t="shared" ref="AG350" si="5639">C350/C374</f>
        <v>0</v>
      </c>
      <c r="AH350" s="128">
        <f t="shared" ref="AH350" si="5640">D350/D374</f>
        <v>0</v>
      </c>
      <c r="AI350" s="129">
        <f t="shared" ref="AI350" si="5641">E350/E374</f>
        <v>0</v>
      </c>
      <c r="AJ350" s="126">
        <f t="shared" ref="AJ350" si="5642">F350/F374</f>
        <v>0</v>
      </c>
      <c r="AK350" s="127">
        <f t="shared" ref="AK350" si="5643">G350/G374</f>
        <v>0</v>
      </c>
      <c r="AL350" s="128">
        <f t="shared" ref="AL350" si="5644">H350/H374</f>
        <v>0</v>
      </c>
      <c r="AM350" s="129">
        <f t="shared" ref="AM350" si="5645">I350/I374</f>
        <v>0</v>
      </c>
      <c r="AN350" s="126">
        <f t="shared" ref="AN350" si="5646">J350/J374</f>
        <v>0</v>
      </c>
      <c r="AO350" s="127">
        <f t="shared" ref="AO350" si="5647">K350/K374</f>
        <v>0</v>
      </c>
      <c r="AP350" s="128">
        <f t="shared" ref="AP350" si="5648">L350/L374</f>
        <v>0</v>
      </c>
      <c r="AQ350" s="126">
        <f t="shared" ref="AQ350" si="5649">M350/M374</f>
        <v>0</v>
      </c>
      <c r="AR350" s="130">
        <f t="shared" ref="AR350" si="5650">N350/N374</f>
        <v>0</v>
      </c>
      <c r="AS350" s="131">
        <f t="shared" ref="AS350" si="5651">O350/O374</f>
        <v>0</v>
      </c>
      <c r="AT350" s="126">
        <f t="shared" ref="AT350" si="5652">P350/P374</f>
        <v>0</v>
      </c>
      <c r="AU350" s="127">
        <f t="shared" ref="AU350" si="5653">Q350/Q374</f>
        <v>0</v>
      </c>
      <c r="AV350" s="128">
        <f t="shared" ref="AV350" si="5654">R350/R374</f>
        <v>0</v>
      </c>
      <c r="AW350" s="129">
        <f t="shared" ref="AW350" si="5655">S350/S374</f>
        <v>0</v>
      </c>
      <c r="AX350" s="126">
        <f t="shared" ref="AX350" si="5656">T350/T374</f>
        <v>0</v>
      </c>
      <c r="AY350" s="127">
        <f t="shared" ref="AY350" si="5657">U350/U374</f>
        <v>0</v>
      </c>
      <c r="AZ350" s="128">
        <f t="shared" ref="AZ350" si="5658">V350/V374</f>
        <v>0</v>
      </c>
      <c r="BA350" s="129">
        <f t="shared" ref="BA350" si="5659">W350/W374</f>
        <v>0</v>
      </c>
      <c r="BB350" s="126">
        <f t="shared" ref="BB350" si="5660">X350/X374</f>
        <v>0</v>
      </c>
      <c r="BC350" s="127">
        <f t="shared" ref="BC350" si="5661">Y350/Y374</f>
        <v>0</v>
      </c>
      <c r="BD350" s="128">
        <f t="shared" ref="BD350" si="5662">Z350/Z374</f>
        <v>0</v>
      </c>
      <c r="BE350" s="126">
        <f t="shared" ref="BE350" si="5663">AA350/AA374</f>
        <v>0</v>
      </c>
      <c r="BF350" s="132">
        <f t="shared" ref="BF350" si="5664">AB350/AB374</f>
        <v>0</v>
      </c>
      <c r="BG350" s="133">
        <f t="shared" ref="BG350" si="5665">AC350/AC374</f>
        <v>0</v>
      </c>
    </row>
    <row r="351" spans="1:59">
      <c r="A351" s="134" t="s">
        <v>19</v>
      </c>
      <c r="B351" s="186">
        <v>283</v>
      </c>
      <c r="C351" s="187">
        <v>0</v>
      </c>
      <c r="D351" s="188">
        <v>95</v>
      </c>
      <c r="E351" s="189">
        <v>0</v>
      </c>
      <c r="F351" s="186">
        <v>24</v>
      </c>
      <c r="G351" s="190">
        <v>1</v>
      </c>
      <c r="H351" s="188">
        <v>158</v>
      </c>
      <c r="I351" s="189">
        <v>1</v>
      </c>
      <c r="J351" s="186">
        <v>4</v>
      </c>
      <c r="K351" s="190">
        <v>1</v>
      </c>
      <c r="L351" s="188">
        <v>0</v>
      </c>
      <c r="M351" s="186">
        <v>9</v>
      </c>
      <c r="N351" s="191">
        <v>6</v>
      </c>
      <c r="O351" s="192">
        <v>0</v>
      </c>
      <c r="P351" s="186">
        <v>0</v>
      </c>
      <c r="Q351" s="190">
        <v>0</v>
      </c>
      <c r="R351" s="188">
        <v>0</v>
      </c>
      <c r="S351" s="189">
        <v>0</v>
      </c>
      <c r="T351" s="186">
        <v>0</v>
      </c>
      <c r="U351" s="190">
        <v>0</v>
      </c>
      <c r="V351" s="188">
        <v>0</v>
      </c>
      <c r="W351" s="189">
        <v>0</v>
      </c>
      <c r="X351" s="186">
        <v>0</v>
      </c>
      <c r="Y351" s="190">
        <v>0</v>
      </c>
      <c r="Z351" s="188">
        <v>0</v>
      </c>
      <c r="AA351" s="186">
        <v>0</v>
      </c>
      <c r="AB351" s="169">
        <f t="shared" ref="AB351:AB352" si="5666">B351+D351+F351+H351+J351+L351+N351+P351+R351+T351+V351+X351+Z351</f>
        <v>570</v>
      </c>
      <c r="AC351" s="170">
        <f t="shared" ref="AC351:AC369" si="5667">C351+E351+G351+I351+K351+M351+O351+Q351+S351+U351+W351+Y351+AA351</f>
        <v>12</v>
      </c>
      <c r="AE351" s="134" t="s">
        <v>19</v>
      </c>
      <c r="AF351" s="126">
        <f>B351/B374</f>
        <v>7.3504584296511782E-3</v>
      </c>
      <c r="AG351" s="127">
        <f t="shared" ref="AG351" si="5668">C351/C374</f>
        <v>0</v>
      </c>
      <c r="AH351" s="128">
        <f t="shared" ref="AH351" si="5669">D351/D374</f>
        <v>7.9179863310551764E-3</v>
      </c>
      <c r="AI351" s="129">
        <f t="shared" ref="AI351" si="5670">E351/E374</f>
        <v>0</v>
      </c>
      <c r="AJ351" s="126">
        <f t="shared" ref="AJ351" si="5671">F351/F374</f>
        <v>5.5465680610122491E-3</v>
      </c>
      <c r="AK351" s="127">
        <f t="shared" ref="AK351" si="5672">G351/G374</f>
        <v>3.4542314335060447E-4</v>
      </c>
      <c r="AL351" s="128">
        <f t="shared" ref="AL351" si="5673">H351/H374</f>
        <v>7.4314472508348623E-3</v>
      </c>
      <c r="AM351" s="129">
        <f t="shared" ref="AM351" si="5674">I351/I374</f>
        <v>4.2475470415834855E-5</v>
      </c>
      <c r="AN351" s="126">
        <f t="shared" ref="AN351" si="5675">J351/J374</f>
        <v>1.9743336623889436E-3</v>
      </c>
      <c r="AO351" s="127">
        <f t="shared" ref="AO351" si="5676">K351/K374</f>
        <v>3.2446463335496429E-4</v>
      </c>
      <c r="AP351" s="128">
        <f t="shared" ref="AP351" si="5677">L351/L374</f>
        <v>0</v>
      </c>
      <c r="AQ351" s="126">
        <f t="shared" ref="AQ351" si="5678">M351/M374</f>
        <v>7.7008642080944644E-4</v>
      </c>
      <c r="AR351" s="130">
        <f t="shared" ref="AR351" si="5679">N351/N374</f>
        <v>4.3109642189969824E-4</v>
      </c>
      <c r="AS351" s="131">
        <f t="shared" ref="AS351" si="5680">O351/O374</f>
        <v>0</v>
      </c>
      <c r="AT351" s="126">
        <f t="shared" ref="AT351" si="5681">P351/P374</f>
        <v>0</v>
      </c>
      <c r="AU351" s="127">
        <f t="shared" ref="AU351" si="5682">Q351/Q374</f>
        <v>0</v>
      </c>
      <c r="AV351" s="128">
        <f t="shared" ref="AV351" si="5683">R351/R374</f>
        <v>0</v>
      </c>
      <c r="AW351" s="129">
        <f t="shared" ref="AW351" si="5684">S351/S374</f>
        <v>0</v>
      </c>
      <c r="AX351" s="126">
        <f t="shared" ref="AX351" si="5685">T351/T374</f>
        <v>0</v>
      </c>
      <c r="AY351" s="127">
        <f t="shared" ref="AY351" si="5686">U351/U374</f>
        <v>0</v>
      </c>
      <c r="AZ351" s="128">
        <f t="shared" ref="AZ351" si="5687">V351/V374</f>
        <v>0</v>
      </c>
      <c r="BA351" s="129">
        <f t="shared" ref="BA351" si="5688">W351/W374</f>
        <v>0</v>
      </c>
      <c r="BB351" s="126">
        <f t="shared" ref="BB351" si="5689">X351/X374</f>
        <v>0</v>
      </c>
      <c r="BC351" s="127">
        <f t="shared" ref="BC351" si="5690">Y351/Y374</f>
        <v>0</v>
      </c>
      <c r="BD351" s="128">
        <f t="shared" ref="BD351" si="5691">Z351/Z374</f>
        <v>0</v>
      </c>
      <c r="BE351" s="126">
        <f t="shared" ref="BE351" si="5692">AA351/AA374</f>
        <v>0</v>
      </c>
      <c r="BF351" s="132">
        <f t="shared" ref="BF351" si="5693">AB351/AB374</f>
        <v>3.3091436865021772E-3</v>
      </c>
      <c r="BG351" s="133">
        <f t="shared" ref="BG351" si="5694">AC351/AC374</f>
        <v>6.974068090151454E-5</v>
      </c>
    </row>
    <row r="352" spans="1:59">
      <c r="A352" s="143" t="s">
        <v>20</v>
      </c>
      <c r="B352" s="193">
        <v>1559</v>
      </c>
      <c r="C352" s="194">
        <v>1</v>
      </c>
      <c r="D352" s="195">
        <v>454</v>
      </c>
      <c r="E352" s="196">
        <v>2</v>
      </c>
      <c r="F352" s="193">
        <v>117</v>
      </c>
      <c r="G352" s="197">
        <v>4</v>
      </c>
      <c r="H352" s="195">
        <v>688</v>
      </c>
      <c r="I352" s="196">
        <v>56</v>
      </c>
      <c r="J352" s="193">
        <v>31</v>
      </c>
      <c r="K352" s="197">
        <v>17</v>
      </c>
      <c r="L352" s="195">
        <v>32</v>
      </c>
      <c r="M352" s="193">
        <v>158</v>
      </c>
      <c r="N352" s="198">
        <v>229</v>
      </c>
      <c r="O352" s="199">
        <v>254</v>
      </c>
      <c r="P352" s="193">
        <v>124</v>
      </c>
      <c r="Q352" s="197">
        <v>142</v>
      </c>
      <c r="R352" s="195">
        <v>196</v>
      </c>
      <c r="S352" s="196">
        <v>247</v>
      </c>
      <c r="T352" s="193">
        <v>33</v>
      </c>
      <c r="U352" s="197">
        <v>85</v>
      </c>
      <c r="V352" s="195">
        <v>66</v>
      </c>
      <c r="W352" s="196">
        <v>283</v>
      </c>
      <c r="X352" s="193">
        <v>134</v>
      </c>
      <c r="Y352" s="197">
        <v>250</v>
      </c>
      <c r="Z352" s="195">
        <v>702</v>
      </c>
      <c r="AA352" s="193">
        <v>321</v>
      </c>
      <c r="AB352" s="169">
        <f t="shared" si="5666"/>
        <v>4365</v>
      </c>
      <c r="AC352" s="170">
        <f t="shared" si="5667"/>
        <v>1820</v>
      </c>
      <c r="AE352" s="143" t="s">
        <v>20</v>
      </c>
      <c r="AF352" s="126">
        <f>B352/B374</f>
        <v>4.0492454741435285E-2</v>
      </c>
      <c r="AG352" s="127">
        <f t="shared" ref="AG352" si="5695">C352/C374</f>
        <v>5.4878718033146747E-5</v>
      </c>
      <c r="AH352" s="128">
        <f t="shared" ref="AH352" si="5696">D352/D374</f>
        <v>3.7839639939989997E-2</v>
      </c>
      <c r="AI352" s="129">
        <f t="shared" ref="AI352" si="5697">E352/E374</f>
        <v>2.3185717597959656E-4</v>
      </c>
      <c r="AJ352" s="126">
        <f t="shared" ref="AJ352" si="5698">F352/F374</f>
        <v>2.7039519297434714E-2</v>
      </c>
      <c r="AK352" s="127">
        <f t="shared" ref="AK352" si="5699">G352/G374</f>
        <v>1.3816925734024179E-3</v>
      </c>
      <c r="AL352" s="128">
        <f t="shared" ref="AL352" si="5700">H352/H374</f>
        <v>3.2359719674521427E-2</v>
      </c>
      <c r="AM352" s="129">
        <f t="shared" ref="AM352" si="5701">I352/I374</f>
        <v>2.3786263432867519E-3</v>
      </c>
      <c r="AN352" s="126">
        <f t="shared" ref="AN352" si="5702">J352/J374</f>
        <v>1.5301085883514315E-2</v>
      </c>
      <c r="AO352" s="127">
        <f t="shared" ref="AO352" si="5703">K352/K374</f>
        <v>5.5158987670343934E-3</v>
      </c>
      <c r="AP352" s="128">
        <f t="shared" ref="AP352" si="5704">L352/L374</f>
        <v>7.5241006348459915E-3</v>
      </c>
      <c r="AQ352" s="126">
        <f t="shared" ref="AQ352" si="5705">M352/M374</f>
        <v>1.3519294943099169E-2</v>
      </c>
      <c r="AR352" s="130">
        <f t="shared" ref="AR352" si="5706">N352/N374</f>
        <v>1.6453513435838483E-2</v>
      </c>
      <c r="AS352" s="131">
        <f t="shared" ref="AS352" si="5707">O352/O374</f>
        <v>1.2195707495078504E-2</v>
      </c>
      <c r="AT352" s="126">
        <f t="shared" ref="AT352" si="5708">P352/P374</f>
        <v>1.482544237207078E-2</v>
      </c>
      <c r="AU352" s="127">
        <f t="shared" ref="AU352" si="5709">Q352/Q374</f>
        <v>1.2294372294372295E-2</v>
      </c>
      <c r="AV352" s="128">
        <f t="shared" ref="AV352" si="5710">R352/R374</f>
        <v>1.6308870028290897E-2</v>
      </c>
      <c r="AW352" s="129">
        <f t="shared" ref="AW352" si="5711">S352/S374</f>
        <v>1.5965354534289961E-2</v>
      </c>
      <c r="AX352" s="126">
        <f t="shared" ref="AX352" si="5712">T352/T374</f>
        <v>1.4999999999999999E-2</v>
      </c>
      <c r="AY352" s="127">
        <f t="shared" ref="AY352" si="5713">U352/U374</f>
        <v>2.1935483870967741E-2</v>
      </c>
      <c r="AZ352" s="128">
        <f t="shared" ref="AZ352" si="5714">V352/V374</f>
        <v>5.7227087488077692E-3</v>
      </c>
      <c r="BA352" s="129">
        <f t="shared" ref="BA352" si="5715">W352/W374</f>
        <v>1.6377314814814813E-2</v>
      </c>
      <c r="BB352" s="126">
        <f t="shared" ref="BB352" si="5716">X352/X374</f>
        <v>1.385299286674248E-2</v>
      </c>
      <c r="BC352" s="127">
        <f t="shared" ref="BC352" si="5717">Y352/Y374</f>
        <v>3.1246094238220223E-2</v>
      </c>
      <c r="BD352" s="128">
        <f t="shared" ref="BD352" si="5718">Z352/Z374</f>
        <v>2.1816147678538133E-2</v>
      </c>
      <c r="BE352" s="126">
        <f t="shared" ref="BE352" si="5719">AA352/AA374</f>
        <v>1.1885807383271003E-2</v>
      </c>
      <c r="BF352" s="132">
        <f t="shared" ref="BF352" si="5720">AB352/AB374</f>
        <v>2.5341074020319303E-2</v>
      </c>
      <c r="BG352" s="133">
        <f t="shared" ref="BG352" si="5721">AC352/AC374</f>
        <v>1.0577336603396371E-2</v>
      </c>
    </row>
    <row r="353" spans="1:59">
      <c r="A353" s="134" t="s">
        <v>21</v>
      </c>
      <c r="B353" s="186">
        <v>2057</v>
      </c>
      <c r="C353" s="187">
        <v>205</v>
      </c>
      <c r="D353" s="188">
        <v>676</v>
      </c>
      <c r="E353" s="189">
        <v>196</v>
      </c>
      <c r="F353" s="186">
        <v>229</v>
      </c>
      <c r="G353" s="190">
        <v>70</v>
      </c>
      <c r="H353" s="188">
        <v>772</v>
      </c>
      <c r="I353" s="189">
        <v>586</v>
      </c>
      <c r="J353" s="186">
        <v>57</v>
      </c>
      <c r="K353" s="190">
        <v>133</v>
      </c>
      <c r="L353" s="188">
        <v>85</v>
      </c>
      <c r="M353" s="186">
        <v>628</v>
      </c>
      <c r="N353" s="191">
        <v>442</v>
      </c>
      <c r="O353" s="192">
        <v>880</v>
      </c>
      <c r="P353" s="186">
        <v>345</v>
      </c>
      <c r="Q353" s="190">
        <v>424</v>
      </c>
      <c r="R353" s="188">
        <v>448</v>
      </c>
      <c r="S353" s="189">
        <v>529</v>
      </c>
      <c r="T353" s="186">
        <v>83</v>
      </c>
      <c r="U353" s="190">
        <v>242</v>
      </c>
      <c r="V353" s="188">
        <v>231</v>
      </c>
      <c r="W353" s="189">
        <v>754</v>
      </c>
      <c r="X353" s="186">
        <v>409</v>
      </c>
      <c r="Y353" s="190">
        <v>525</v>
      </c>
      <c r="Z353" s="188">
        <v>1310</v>
      </c>
      <c r="AA353" s="186">
        <v>747</v>
      </c>
      <c r="AB353" s="169">
        <f>B353+D353+F353+H353+J353+L353+N353+P353+R353+T353+V353+X353+Z353</f>
        <v>7144</v>
      </c>
      <c r="AC353" s="170">
        <f t="shared" si="5667"/>
        <v>5919</v>
      </c>
      <c r="AE353" s="134" t="s">
        <v>21</v>
      </c>
      <c r="AF353" s="126">
        <f>B353/B374</f>
        <v>5.3427183709514041E-2</v>
      </c>
      <c r="AG353" s="127">
        <f t="shared" ref="AG353" si="5722">C353/C374</f>
        <v>1.1250137196795082E-2</v>
      </c>
      <c r="AH353" s="128">
        <f t="shared" ref="AH353" si="5723">D353/D374</f>
        <v>5.6342723787297884E-2</v>
      </c>
      <c r="AI353" s="129">
        <f t="shared" ref="AI353" si="5724">E353/E374</f>
        <v>2.2722003246000464E-2</v>
      </c>
      <c r="AJ353" s="126">
        <f t="shared" ref="AJ353" si="5725">F353/F374</f>
        <v>5.292350358215854E-2</v>
      </c>
      <c r="AK353" s="127">
        <f t="shared" ref="AK353" si="5726">G353/G374</f>
        <v>2.4179620034542316E-2</v>
      </c>
      <c r="AL353" s="128">
        <f t="shared" ref="AL353" si="5727">H353/H374</f>
        <v>3.6310615681294386E-2</v>
      </c>
      <c r="AM353" s="129">
        <f t="shared" ref="AM353" si="5728">I353/I374</f>
        <v>2.4890625663679226E-2</v>
      </c>
      <c r="AN353" s="126">
        <f t="shared" ref="AN353" si="5729">J353/J374</f>
        <v>2.8134254689042449E-2</v>
      </c>
      <c r="AO353" s="127">
        <f t="shared" ref="AO353" si="5730">K353/K374</f>
        <v>4.3153796236210254E-2</v>
      </c>
      <c r="AP353" s="128">
        <f t="shared" ref="AP353" si="5731">L353/L374</f>
        <v>1.9985892311309664E-2</v>
      </c>
      <c r="AQ353" s="126">
        <f t="shared" ref="AQ353" si="5732">M353/M374</f>
        <v>5.3734919140925812E-2</v>
      </c>
      <c r="AR353" s="130">
        <f t="shared" ref="AR353" si="5733">N353/N374</f>
        <v>3.1757436413277773E-2</v>
      </c>
      <c r="AS353" s="131">
        <f t="shared" ref="AS353" si="5734">O353/O374</f>
        <v>4.2252844864838913E-2</v>
      </c>
      <c r="AT353" s="126">
        <f t="shared" ref="AT353" si="5735">P353/P374</f>
        <v>4.1248206599713053E-2</v>
      </c>
      <c r="AU353" s="127">
        <f t="shared" ref="AU353" si="5736">Q353/Q374</f>
        <v>3.6709956709956713E-2</v>
      </c>
      <c r="AV353" s="128">
        <f t="shared" ref="AV353" si="5737">R353/R374</f>
        <v>3.7277417207522048E-2</v>
      </c>
      <c r="AW353" s="129">
        <f t="shared" ref="AW353" si="5738">S353/S374</f>
        <v>3.4193006269795101E-2</v>
      </c>
      <c r="AX353" s="126">
        <f t="shared" ref="AX353" si="5739">T353/T374</f>
        <v>3.7727272727272727E-2</v>
      </c>
      <c r="AY353" s="127">
        <f t="shared" ref="AY353" si="5740">U353/U374</f>
        <v>6.2451612903225803E-2</v>
      </c>
      <c r="AZ353" s="128">
        <f t="shared" ref="AZ353" si="5741">V353/V374</f>
        <v>2.0029480620827191E-2</v>
      </c>
      <c r="BA353" s="129">
        <f t="shared" ref="BA353" si="5742">W353/W374</f>
        <v>4.3634259259259262E-2</v>
      </c>
      <c r="BB353" s="126">
        <f t="shared" ref="BB353" si="5743">X353/X374</f>
        <v>4.2282642406699059E-2</v>
      </c>
      <c r="BC353" s="127">
        <f t="shared" ref="BC353" si="5744">Y353/Y374</f>
        <v>6.5616797900262466E-2</v>
      </c>
      <c r="BD353" s="128">
        <f t="shared" ref="BD353" si="5745">Z353/Z374</f>
        <v>4.0711044813226425E-2</v>
      </c>
      <c r="BE353" s="126">
        <f t="shared" ref="BE353" si="5746">AA353/AA374</f>
        <v>2.7659495686303551E-2</v>
      </c>
      <c r="BF353" s="132">
        <f t="shared" ref="BF353" si="5747">AB353/AB374</f>
        <v>4.1474600870827286E-2</v>
      </c>
      <c r="BG353" s="133">
        <f t="shared" ref="BG353" si="5748">AC353/AC374</f>
        <v>3.4399590854672042E-2</v>
      </c>
    </row>
    <row r="354" spans="1:59">
      <c r="A354" s="143" t="s">
        <v>22</v>
      </c>
      <c r="B354" s="193">
        <v>1940</v>
      </c>
      <c r="C354" s="194">
        <v>395</v>
      </c>
      <c r="D354" s="195">
        <v>646</v>
      </c>
      <c r="E354" s="196">
        <v>363</v>
      </c>
      <c r="F354" s="193">
        <v>186</v>
      </c>
      <c r="G354" s="197">
        <v>161</v>
      </c>
      <c r="H354" s="195">
        <v>772</v>
      </c>
      <c r="I354" s="196">
        <v>638</v>
      </c>
      <c r="J354" s="193">
        <v>78</v>
      </c>
      <c r="K354" s="197">
        <v>175</v>
      </c>
      <c r="L354" s="195">
        <v>85</v>
      </c>
      <c r="M354" s="193">
        <v>750</v>
      </c>
      <c r="N354" s="198">
        <v>539</v>
      </c>
      <c r="O354" s="199">
        <v>887</v>
      </c>
      <c r="P354" s="193">
        <v>363</v>
      </c>
      <c r="Q354" s="197">
        <v>456</v>
      </c>
      <c r="R354" s="195">
        <v>534</v>
      </c>
      <c r="S354" s="196">
        <v>552</v>
      </c>
      <c r="T354" s="193">
        <v>98</v>
      </c>
      <c r="U354" s="197">
        <v>247</v>
      </c>
      <c r="V354" s="195">
        <v>269</v>
      </c>
      <c r="W354" s="196">
        <v>767</v>
      </c>
      <c r="X354" s="193">
        <v>497</v>
      </c>
      <c r="Y354" s="197">
        <v>374</v>
      </c>
      <c r="Z354" s="195">
        <v>1551</v>
      </c>
      <c r="AA354" s="193">
        <v>899</v>
      </c>
      <c r="AB354" s="169">
        <f t="shared" ref="AB354:AB369" si="5749">B354+D354+F354+H354+J354+L354+N354+P354+R354+T354+V354+X354+Z354</f>
        <v>7558</v>
      </c>
      <c r="AC354" s="170">
        <f t="shared" si="5667"/>
        <v>6664</v>
      </c>
      <c r="AE354" s="143" t="s">
        <v>22</v>
      </c>
      <c r="AF354" s="126">
        <f>B354/B374</f>
        <v>5.038830160255578E-2</v>
      </c>
      <c r="AG354" s="127">
        <f t="shared" ref="AG354" si="5750">C354/C374</f>
        <v>2.1677093623092964E-2</v>
      </c>
      <c r="AH354" s="128">
        <f t="shared" ref="AH354" si="5751">D354/D374</f>
        <v>5.3842307051175195E-2</v>
      </c>
      <c r="AI354" s="129">
        <f t="shared" ref="AI354" si="5752">E354/E374</f>
        <v>4.2082077440296774E-2</v>
      </c>
      <c r="AJ354" s="126">
        <f t="shared" ref="AJ354" si="5753">F354/F374</f>
        <v>4.2985902472844929E-2</v>
      </c>
      <c r="AK354" s="127">
        <f t="shared" ref="AK354" si="5754">G354/G374</f>
        <v>5.5613126079447323E-2</v>
      </c>
      <c r="AL354" s="128">
        <f t="shared" ref="AL354" si="5755">H354/H374</f>
        <v>3.6310615681294386E-2</v>
      </c>
      <c r="AM354" s="129">
        <f t="shared" ref="AM354" si="5756">I354/I374</f>
        <v>2.7099350125302638E-2</v>
      </c>
      <c r="AN354" s="126">
        <f t="shared" ref="AN354" si="5757">J354/J374</f>
        <v>3.8499506416584402E-2</v>
      </c>
      <c r="AO354" s="127">
        <f t="shared" ref="AO354" si="5758">K354/K374</f>
        <v>5.6781310837118751E-2</v>
      </c>
      <c r="AP354" s="128">
        <f t="shared" ref="AP354" si="5759">L354/L374</f>
        <v>1.9985892311309664E-2</v>
      </c>
      <c r="AQ354" s="126">
        <f t="shared" ref="AQ354" si="5760">M354/M374</f>
        <v>6.4173868400787204E-2</v>
      </c>
      <c r="AR354" s="130">
        <f t="shared" ref="AR354" si="5761">N354/N374</f>
        <v>3.8726828567322888E-2</v>
      </c>
      <c r="AS354" s="131">
        <f t="shared" ref="AS354" si="5762">O354/O374</f>
        <v>4.2588947039900127E-2</v>
      </c>
      <c r="AT354" s="126">
        <f t="shared" ref="AT354" si="5763">P354/P374</f>
        <v>4.3400286944045914E-2</v>
      </c>
      <c r="AU354" s="127">
        <f t="shared" ref="AU354" si="5764">Q354/Q374</f>
        <v>3.9480519480519484E-2</v>
      </c>
      <c r="AV354" s="128">
        <f t="shared" ref="AV354" si="5765">R354/R374</f>
        <v>4.4433349975037444E-2</v>
      </c>
      <c r="AW354" s="129">
        <f t="shared" ref="AW354" si="5766">S354/S374</f>
        <v>3.5679658716307933E-2</v>
      </c>
      <c r="AX354" s="126">
        <f t="shared" ref="AX354" si="5767">T354/T374</f>
        <v>4.4545454545454548E-2</v>
      </c>
      <c r="AY354" s="127">
        <f t="shared" ref="AY354" si="5768">U354/U374</f>
        <v>6.3741935483870971E-2</v>
      </c>
      <c r="AZ354" s="128">
        <f t="shared" ref="AZ354" si="5769">V354/V374</f>
        <v>2.3324373536807424E-2</v>
      </c>
      <c r="BA354" s="129">
        <f t="shared" ref="BA354" si="5770">W354/W374</f>
        <v>4.4386574074074071E-2</v>
      </c>
      <c r="BB354" s="126">
        <f t="shared" ref="BB354" si="5771">X354/X374</f>
        <v>5.1380130259485166E-2</v>
      </c>
      <c r="BC354" s="127">
        <f t="shared" ref="BC354" si="5772">Y354/Y374</f>
        <v>4.6744156980377455E-2</v>
      </c>
      <c r="BD354" s="128">
        <f t="shared" ref="BD354" si="5773">Z354/Z374</f>
        <v>4.8200633973522283E-2</v>
      </c>
      <c r="BE354" s="126">
        <f t="shared" ref="BE354" si="5774">AA354/AA374</f>
        <v>3.3287666160625021E-2</v>
      </c>
      <c r="BF354" s="132">
        <f t="shared" ref="BF354" si="5775">AB354/AB374</f>
        <v>4.3878084179970973E-2</v>
      </c>
      <c r="BG354" s="133">
        <f t="shared" ref="BG354" si="5776">AC354/AC374</f>
        <v>3.8729324793974403E-2</v>
      </c>
    </row>
    <row r="355" spans="1:59">
      <c r="A355" s="134" t="s">
        <v>23</v>
      </c>
      <c r="B355" s="186">
        <v>2184</v>
      </c>
      <c r="C355" s="187">
        <v>608</v>
      </c>
      <c r="D355" s="188">
        <v>709</v>
      </c>
      <c r="E355" s="189">
        <v>372</v>
      </c>
      <c r="F355" s="186">
        <v>234</v>
      </c>
      <c r="G355" s="190">
        <v>150</v>
      </c>
      <c r="H355" s="188">
        <v>901</v>
      </c>
      <c r="I355" s="189">
        <v>1005</v>
      </c>
      <c r="J355" s="186">
        <v>84</v>
      </c>
      <c r="K355" s="190">
        <v>199</v>
      </c>
      <c r="L355" s="188">
        <v>84</v>
      </c>
      <c r="M355" s="186">
        <v>737</v>
      </c>
      <c r="N355" s="191">
        <v>632</v>
      </c>
      <c r="O355" s="192">
        <v>1261</v>
      </c>
      <c r="P355" s="186">
        <v>417</v>
      </c>
      <c r="Q355" s="190">
        <v>454</v>
      </c>
      <c r="R355" s="188">
        <v>724</v>
      </c>
      <c r="S355" s="189">
        <v>623</v>
      </c>
      <c r="T355" s="186">
        <v>63</v>
      </c>
      <c r="U355" s="190">
        <v>264</v>
      </c>
      <c r="V355" s="188">
        <v>293</v>
      </c>
      <c r="W355" s="189">
        <v>882</v>
      </c>
      <c r="X355" s="186">
        <v>386</v>
      </c>
      <c r="Y355" s="190">
        <v>478</v>
      </c>
      <c r="Z355" s="188">
        <v>1676</v>
      </c>
      <c r="AA355" s="186">
        <v>1495</v>
      </c>
      <c r="AB355" s="169">
        <f t="shared" si="5749"/>
        <v>8387</v>
      </c>
      <c r="AC355" s="170">
        <f t="shared" si="5667"/>
        <v>8528</v>
      </c>
      <c r="AE355" s="134" t="s">
        <v>23</v>
      </c>
      <c r="AF355" s="126">
        <f>B355/B374</f>
        <v>5.6725799329887534E-2</v>
      </c>
      <c r="AG355" s="127">
        <f t="shared" ref="AG355" si="5777">C355/C374</f>
        <v>3.3366260564153219E-2</v>
      </c>
      <c r="AH355" s="128">
        <f t="shared" ref="AH355" si="5778">D355/D374</f>
        <v>5.9093182197032836E-2</v>
      </c>
      <c r="AI355" s="129">
        <f t="shared" ref="AI355" si="5779">E355/E374</f>
        <v>4.3125434732204961E-2</v>
      </c>
      <c r="AJ355" s="126">
        <f t="shared" ref="AJ355" si="5780">F355/F374</f>
        <v>5.4079038594869427E-2</v>
      </c>
      <c r="AK355" s="127">
        <f t="shared" ref="AK355" si="5781">G355/G374</f>
        <v>5.181347150259067E-2</v>
      </c>
      <c r="AL355" s="128">
        <f t="shared" ref="AL355" si="5782">H355/H374</f>
        <v>4.2378063120267158E-2</v>
      </c>
      <c r="AM355" s="129">
        <f t="shared" ref="AM355" si="5783">I355/I374</f>
        <v>4.2687847767914032E-2</v>
      </c>
      <c r="AN355" s="126">
        <f t="shared" ref="AN355" si="5784">J355/J374</f>
        <v>4.1461006910167818E-2</v>
      </c>
      <c r="AO355" s="127">
        <f t="shared" ref="AO355" si="5785">K355/K374</f>
        <v>6.45684620376379E-2</v>
      </c>
      <c r="AP355" s="128">
        <f t="shared" ref="AP355" si="5786">L355/L374</f>
        <v>1.9750764166470727E-2</v>
      </c>
      <c r="AQ355" s="126">
        <f t="shared" ref="AQ355" si="5787">M355/M374</f>
        <v>6.3061521348506885E-2</v>
      </c>
      <c r="AR355" s="130">
        <f t="shared" ref="AR355" si="5788">N355/N374</f>
        <v>4.5408823106768213E-2</v>
      </c>
      <c r="AS355" s="131">
        <f t="shared" ref="AS355" si="5789">O355/O374</f>
        <v>6.0546406107456666E-2</v>
      </c>
      <c r="AT355" s="126">
        <f t="shared" ref="AT355" si="5790">P355/P374</f>
        <v>4.9856527977044478E-2</v>
      </c>
      <c r="AU355" s="127">
        <f t="shared" ref="AU355" si="5791">Q355/Q374</f>
        <v>3.9307359307359305E-2</v>
      </c>
      <c r="AV355" s="128">
        <f t="shared" ref="AV355" si="5792">R355/R374</f>
        <v>6.0242968880013313E-2</v>
      </c>
      <c r="AW355" s="129">
        <f t="shared" ref="AW355" si="5793">S355/S374</f>
        <v>4.026889018163015E-2</v>
      </c>
      <c r="AX355" s="126">
        <f t="shared" ref="AX355" si="5794">T355/T374</f>
        <v>2.8636363636363637E-2</v>
      </c>
      <c r="AY355" s="127">
        <f t="shared" ref="AY355" si="5795">U355/U374</f>
        <v>6.812903225806452E-2</v>
      </c>
      <c r="AZ355" s="128">
        <f t="shared" ref="AZ355" si="5796">V355/V374</f>
        <v>2.5405358536373882E-2</v>
      </c>
      <c r="BA355" s="129">
        <f t="shared" ref="BA355" si="5797">W355/W374</f>
        <v>5.1041666666666666E-2</v>
      </c>
      <c r="BB355" s="126">
        <f t="shared" ref="BB355" si="5798">X355/X374</f>
        <v>3.9904889899720873E-2</v>
      </c>
      <c r="BC355" s="127">
        <f t="shared" ref="BC355" si="5799">Y355/Y374</f>
        <v>5.9742532183477068E-2</v>
      </c>
      <c r="BD355" s="128">
        <f t="shared" ref="BD355" si="5800">Z355/Z374</f>
        <v>5.208527565417366E-2</v>
      </c>
      <c r="BE355" s="126">
        <f t="shared" ref="BE355" si="5801">AA355/AA374</f>
        <v>5.5356018809938165E-2</v>
      </c>
      <c r="BF355" s="132">
        <f t="shared" ref="BF355" si="5802">AB355/AB374</f>
        <v>4.8690856313497823E-2</v>
      </c>
      <c r="BG355" s="133">
        <f t="shared" ref="BG355" si="5803">AC355/AC374</f>
        <v>4.9562377227342996E-2</v>
      </c>
    </row>
    <row r="356" spans="1:59">
      <c r="A356" s="143" t="s">
        <v>24</v>
      </c>
      <c r="B356" s="193">
        <v>2370</v>
      </c>
      <c r="C356" s="194">
        <v>809</v>
      </c>
      <c r="D356" s="195">
        <v>720</v>
      </c>
      <c r="E356" s="196">
        <v>400</v>
      </c>
      <c r="F356" s="193">
        <v>279</v>
      </c>
      <c r="G356" s="197">
        <v>144</v>
      </c>
      <c r="H356" s="195">
        <v>1086</v>
      </c>
      <c r="I356" s="196">
        <v>1069</v>
      </c>
      <c r="J356" s="193">
        <v>94</v>
      </c>
      <c r="K356" s="197">
        <v>349</v>
      </c>
      <c r="L356" s="195">
        <v>83</v>
      </c>
      <c r="M356" s="193">
        <v>945</v>
      </c>
      <c r="N356" s="198">
        <v>700</v>
      </c>
      <c r="O356" s="199">
        <v>1270</v>
      </c>
      <c r="P356" s="193">
        <v>469</v>
      </c>
      <c r="Q356" s="197">
        <v>570</v>
      </c>
      <c r="R356" s="195">
        <v>825</v>
      </c>
      <c r="S356" s="196">
        <v>721</v>
      </c>
      <c r="T356" s="193">
        <v>86</v>
      </c>
      <c r="U356" s="197">
        <v>222</v>
      </c>
      <c r="V356" s="195">
        <v>276</v>
      </c>
      <c r="W356" s="196">
        <v>1197</v>
      </c>
      <c r="X356" s="193">
        <v>452</v>
      </c>
      <c r="Y356" s="197">
        <v>543</v>
      </c>
      <c r="Z356" s="195">
        <v>1968</v>
      </c>
      <c r="AA356" s="193">
        <v>1100</v>
      </c>
      <c r="AB356" s="169">
        <f t="shared" si="5749"/>
        <v>9408</v>
      </c>
      <c r="AC356" s="170">
        <f t="shared" si="5667"/>
        <v>9339</v>
      </c>
      <c r="AE356" s="143" t="s">
        <v>24</v>
      </c>
      <c r="AF356" s="126">
        <f>B356/B374</f>
        <v>6.1556842679410924E-2</v>
      </c>
      <c r="AG356" s="127">
        <f t="shared" ref="AG356" si="5804">C356/C374</f>
        <v>4.4396882888815714E-2</v>
      </c>
      <c r="AH356" s="128">
        <f t="shared" ref="AH356" si="5805">D356/D374</f>
        <v>6.0010001666944493E-2</v>
      </c>
      <c r="AI356" s="129">
        <f t="shared" ref="AI356" si="5806">E356/E374</f>
        <v>4.6371435195919311E-2</v>
      </c>
      <c r="AJ356" s="126">
        <f t="shared" ref="AJ356" si="5807">F356/F374</f>
        <v>6.4478853709267397E-2</v>
      </c>
      <c r="AK356" s="127">
        <f t="shared" ref="AK356" si="5808">G356/G374</f>
        <v>4.9740932642487044E-2</v>
      </c>
      <c r="AL356" s="128">
        <f t="shared" ref="AL356" si="5809">H356/H374</f>
        <v>5.10794412304219E-2</v>
      </c>
      <c r="AM356" s="129">
        <f t="shared" ref="AM356" si="5810">I356/I374</f>
        <v>4.5406277874527459E-2</v>
      </c>
      <c r="AN356" s="126">
        <f t="shared" ref="AN356" si="5811">J356/J374</f>
        <v>4.6396841066140178E-2</v>
      </c>
      <c r="AO356" s="127">
        <f t="shared" ref="AO356" si="5812">K356/K374</f>
        <v>0.11323815704088254</v>
      </c>
      <c r="AP356" s="128">
        <f t="shared" ref="AP356" si="5813">L356/L374</f>
        <v>1.951563602163179E-2</v>
      </c>
      <c r="AQ356" s="126">
        <f t="shared" ref="AQ356" si="5814">M356/M374</f>
        <v>8.0859074184991872E-2</v>
      </c>
      <c r="AR356" s="130">
        <f t="shared" ref="AR356" si="5815">N356/N374</f>
        <v>5.0294582554964794E-2</v>
      </c>
      <c r="AS356" s="131">
        <f t="shared" ref="AS356" si="5816">O356/O374</f>
        <v>6.0978537475392516E-2</v>
      </c>
      <c r="AT356" s="126">
        <f t="shared" ref="AT356" si="5817">P356/P374</f>
        <v>5.6073648971783838E-2</v>
      </c>
      <c r="AU356" s="127">
        <f t="shared" ref="AU356" si="5818">Q356/Q374</f>
        <v>4.9350649350649353E-2</v>
      </c>
      <c r="AV356" s="128">
        <f t="shared" ref="AV356" si="5819">R356/R374</f>
        <v>6.8647029455816272E-2</v>
      </c>
      <c r="AW356" s="129">
        <f t="shared" ref="AW356" si="5820">S356/S374</f>
        <v>4.6603322345032644E-2</v>
      </c>
      <c r="AX356" s="126">
        <f t="shared" ref="AX356" si="5821">T356/T374</f>
        <v>3.9090909090909093E-2</v>
      </c>
      <c r="AY356" s="127">
        <f t="shared" ref="AY356" si="5822">U356/U374</f>
        <v>5.7290322580645162E-2</v>
      </c>
      <c r="AZ356" s="128">
        <f t="shared" ref="AZ356" si="5823">V356/V374</f>
        <v>2.3931327495014306E-2</v>
      </c>
      <c r="BA356" s="129">
        <f t="shared" ref="BA356" si="5824">W356/W374</f>
        <v>6.9270833333333337E-2</v>
      </c>
      <c r="BB356" s="126">
        <f t="shared" ref="BB356" si="5825">X356/X374</f>
        <v>4.6728005789310453E-2</v>
      </c>
      <c r="BC356" s="127">
        <f t="shared" ref="BC356" si="5826">Y356/Y374</f>
        <v>6.7866516685414324E-2</v>
      </c>
      <c r="BD356" s="128">
        <f t="shared" ref="BD356" si="5827">Z356/Z374</f>
        <v>6.1159798620175274E-2</v>
      </c>
      <c r="BE356" s="126">
        <f t="shared" ref="BE356" si="5828">AA356/AA374</f>
        <v>4.073018106416855E-2</v>
      </c>
      <c r="BF356" s="132">
        <f t="shared" ref="BF356" si="5829">AB356/AB374</f>
        <v>5.4618287373004351E-2</v>
      </c>
      <c r="BG356" s="133">
        <f t="shared" ref="BG356" si="5830">AC356/AC374</f>
        <v>5.4275684911603686E-2</v>
      </c>
    </row>
    <row r="357" spans="1:59">
      <c r="A357" s="134" t="s">
        <v>25</v>
      </c>
      <c r="B357" s="186">
        <v>2399</v>
      </c>
      <c r="C357" s="187">
        <v>836</v>
      </c>
      <c r="D357" s="188">
        <v>853</v>
      </c>
      <c r="E357" s="189">
        <v>361</v>
      </c>
      <c r="F357" s="186">
        <v>268</v>
      </c>
      <c r="G357" s="190">
        <v>134</v>
      </c>
      <c r="H357" s="188">
        <v>1281</v>
      </c>
      <c r="I357" s="189">
        <v>1218</v>
      </c>
      <c r="J357" s="186">
        <v>108</v>
      </c>
      <c r="K357" s="190">
        <v>306</v>
      </c>
      <c r="L357" s="188">
        <v>105</v>
      </c>
      <c r="M357" s="186">
        <v>808</v>
      </c>
      <c r="N357" s="191">
        <v>740</v>
      </c>
      <c r="O357" s="192">
        <v>1307</v>
      </c>
      <c r="P357" s="186">
        <v>541</v>
      </c>
      <c r="Q357" s="190">
        <v>516</v>
      </c>
      <c r="R357" s="188">
        <v>889</v>
      </c>
      <c r="S357" s="189">
        <v>773</v>
      </c>
      <c r="T357" s="186">
        <v>114</v>
      </c>
      <c r="U357" s="190">
        <v>219</v>
      </c>
      <c r="V357" s="188">
        <v>351</v>
      </c>
      <c r="W357" s="189">
        <v>1288</v>
      </c>
      <c r="X357" s="186">
        <v>448</v>
      </c>
      <c r="Y357" s="190">
        <v>475</v>
      </c>
      <c r="Z357" s="188">
        <v>1997</v>
      </c>
      <c r="AA357" s="186">
        <v>1497</v>
      </c>
      <c r="AB357" s="169">
        <f t="shared" si="5749"/>
        <v>10094</v>
      </c>
      <c r="AC357" s="170">
        <f t="shared" si="5667"/>
        <v>9738</v>
      </c>
      <c r="AE357" s="134" t="s">
        <v>25</v>
      </c>
      <c r="AF357" s="126">
        <f>B357/B374</f>
        <v>6.231006986831511E-2</v>
      </c>
      <c r="AG357" s="127">
        <f t="shared" ref="AG357" si="5831">C357/C374</f>
        <v>4.5878608275710678E-2</v>
      </c>
      <c r="AH357" s="128">
        <f t="shared" ref="AH357" si="5832">D357/D374</f>
        <v>7.1095182530421741E-2</v>
      </c>
      <c r="AI357" s="129">
        <f t="shared" ref="AI357" si="5833">E357/E374</f>
        <v>4.185022026431718E-2</v>
      </c>
      <c r="AJ357" s="126">
        <f t="shared" ref="AJ357" si="5834">F357/F374</f>
        <v>6.193667668130344E-2</v>
      </c>
      <c r="AK357" s="127">
        <f t="shared" ref="AK357" si="5835">G357/G374</f>
        <v>4.6286701208980999E-2</v>
      </c>
      <c r="AL357" s="128">
        <f t="shared" ref="AL357" si="5836">H357/H374</f>
        <v>6.0251164103287708E-2</v>
      </c>
      <c r="AM357" s="129">
        <f t="shared" ref="AM357" si="5837">I357/I374</f>
        <v>5.1735122966486857E-2</v>
      </c>
      <c r="AN357" s="126">
        <f t="shared" ref="AN357" si="5838">J357/J374</f>
        <v>5.3307008884501482E-2</v>
      </c>
      <c r="AO357" s="127">
        <f t="shared" ref="AO357" si="5839">K357/K374</f>
        <v>9.928617780661908E-2</v>
      </c>
      <c r="AP357" s="128">
        <f t="shared" ref="AP357" si="5840">L357/L374</f>
        <v>2.4688455208088409E-2</v>
      </c>
      <c r="AQ357" s="126">
        <f t="shared" ref="AQ357" si="5841">M357/M374</f>
        <v>6.9136647557114739E-2</v>
      </c>
      <c r="AR357" s="130">
        <f t="shared" ref="AR357" si="5842">N357/N374</f>
        <v>5.3168558700962779E-2</v>
      </c>
      <c r="AS357" s="131">
        <f t="shared" ref="AS357" si="5843">O357/O374</f>
        <v>6.2755077543573248E-2</v>
      </c>
      <c r="AT357" s="126">
        <f t="shared" ref="AT357" si="5844">P357/P374</f>
        <v>6.4681970349115256E-2</v>
      </c>
      <c r="AU357" s="127">
        <f t="shared" ref="AU357" si="5845">Q357/Q374</f>
        <v>4.4675324675324674E-2</v>
      </c>
      <c r="AV357" s="128">
        <f t="shared" ref="AV357" si="5846">R357/R374</f>
        <v>7.3972374771176574E-2</v>
      </c>
      <c r="AW357" s="129">
        <f t="shared" ref="AW357" si="5847">S357/S374</f>
        <v>4.9964449615409474E-2</v>
      </c>
      <c r="AX357" s="126">
        <f t="shared" ref="AX357" si="5848">T357/T374</f>
        <v>5.1818181818181819E-2</v>
      </c>
      <c r="AY357" s="127">
        <f t="shared" ref="AY357" si="5849">U357/U374</f>
        <v>5.6516129032258063E-2</v>
      </c>
      <c r="AZ357" s="128">
        <f t="shared" ref="AZ357" si="5850">V357/V374</f>
        <v>3.04344056186595E-2</v>
      </c>
      <c r="BA357" s="129">
        <f t="shared" ref="BA357" si="5851">W357/W374</f>
        <v>7.4537037037037041E-2</v>
      </c>
      <c r="BB357" s="126">
        <f t="shared" ref="BB357" si="5852">X357/X374</f>
        <v>4.6314483614183811E-2</v>
      </c>
      <c r="BC357" s="127">
        <f t="shared" ref="BC357" si="5853">Y357/Y374</f>
        <v>5.936757905261842E-2</v>
      </c>
      <c r="BD357" s="128">
        <f t="shared" ref="BD357" si="5854">Z357/Z374</f>
        <v>6.2061035490086396E-2</v>
      </c>
      <c r="BE357" s="126">
        <f t="shared" ref="BE357" si="5855">AA357/AA374</f>
        <v>5.5430073684600289E-2</v>
      </c>
      <c r="BF357" s="132">
        <f t="shared" ref="BF357" si="5856">AB357/AB374</f>
        <v>5.860087082728592E-2</v>
      </c>
      <c r="BG357" s="133">
        <f t="shared" ref="BG357" si="5857">AC357/AC374</f>
        <v>5.6594562551579047E-2</v>
      </c>
    </row>
    <row r="358" spans="1:59">
      <c r="A358" s="143" t="s">
        <v>26</v>
      </c>
      <c r="B358" s="200">
        <v>2553</v>
      </c>
      <c r="C358" s="194">
        <v>964</v>
      </c>
      <c r="D358" s="195">
        <v>906</v>
      </c>
      <c r="E358" s="196">
        <v>399</v>
      </c>
      <c r="F358" s="193">
        <v>329</v>
      </c>
      <c r="G358" s="197">
        <v>163</v>
      </c>
      <c r="H358" s="195">
        <v>1467</v>
      </c>
      <c r="I358" s="196">
        <v>1286</v>
      </c>
      <c r="J358" s="193">
        <v>110</v>
      </c>
      <c r="K358" s="197">
        <v>273</v>
      </c>
      <c r="L358" s="195">
        <v>158</v>
      </c>
      <c r="M358" s="193">
        <v>932</v>
      </c>
      <c r="N358" s="198">
        <v>790</v>
      </c>
      <c r="O358" s="201">
        <v>1462</v>
      </c>
      <c r="P358" s="193">
        <v>579</v>
      </c>
      <c r="Q358" s="197">
        <v>507</v>
      </c>
      <c r="R358" s="195">
        <v>897</v>
      </c>
      <c r="S358" s="196">
        <v>688</v>
      </c>
      <c r="T358" s="193">
        <v>106</v>
      </c>
      <c r="U358" s="197">
        <v>182</v>
      </c>
      <c r="V358" s="195">
        <v>421</v>
      </c>
      <c r="W358" s="202">
        <v>1300</v>
      </c>
      <c r="X358" s="193">
        <v>498</v>
      </c>
      <c r="Y358" s="197">
        <v>361</v>
      </c>
      <c r="Z358" s="195">
        <v>2087</v>
      </c>
      <c r="AA358" s="193">
        <v>1708</v>
      </c>
      <c r="AB358" s="169">
        <f t="shared" si="5749"/>
        <v>10901</v>
      </c>
      <c r="AC358" s="170">
        <f t="shared" si="5667"/>
        <v>10225</v>
      </c>
      <c r="AE358" s="143" t="s">
        <v>26</v>
      </c>
      <c r="AF358" s="126">
        <f>B358/B374</f>
        <v>6.6309965974909749E-2</v>
      </c>
      <c r="AG358" s="127">
        <f t="shared" ref="AG358" si="5858">C358/C374</f>
        <v>5.290308418395346E-2</v>
      </c>
      <c r="AH358" s="128">
        <f t="shared" ref="AH358" si="5859">D358/D374</f>
        <v>7.5512585430905152E-2</v>
      </c>
      <c r="AI358" s="129">
        <f t="shared" ref="AI358" si="5860">E358/E374</f>
        <v>4.6255506607929514E-2</v>
      </c>
      <c r="AJ358" s="126">
        <f t="shared" ref="AJ358" si="5861">F358/F374</f>
        <v>7.6034203836376241E-2</v>
      </c>
      <c r="AK358" s="127">
        <f t="shared" ref="AK358" si="5862">G358/G374</f>
        <v>5.6303972366148529E-2</v>
      </c>
      <c r="AL358" s="128">
        <f t="shared" ref="AL358" si="5863">H358/H374</f>
        <v>6.8999576689713557E-2</v>
      </c>
      <c r="AM358" s="129">
        <f t="shared" ref="AM358" si="5864">I358/I374</f>
        <v>5.4623454954763624E-2</v>
      </c>
      <c r="AN358" s="126">
        <f t="shared" ref="AN358" si="5865">J358/J374</f>
        <v>5.4294175715695954E-2</v>
      </c>
      <c r="AO358" s="127">
        <f t="shared" ref="AO358" si="5866">K358/K374</f>
        <v>8.8578844905905257E-2</v>
      </c>
      <c r="AP358" s="128">
        <f t="shared" ref="AP358" si="5867">L358/L374</f>
        <v>3.7150246884552082E-2</v>
      </c>
      <c r="AQ358" s="126">
        <f t="shared" ref="AQ358" si="5868">M358/M374</f>
        <v>7.9746727132711553E-2</v>
      </c>
      <c r="AR358" s="130">
        <f t="shared" ref="AR358" si="5869">N358/N374</f>
        <v>5.6761028883460268E-2</v>
      </c>
      <c r="AS358" s="131">
        <f t="shared" ref="AS358" si="5870">O358/O374</f>
        <v>7.0197339991357369E-2</v>
      </c>
      <c r="AT358" s="126">
        <f t="shared" ref="AT358" si="5871">P358/P374</f>
        <v>6.9225251076040176E-2</v>
      </c>
      <c r="AU358" s="127">
        <f t="shared" ref="AU358" si="5872">Q358/Q374</f>
        <v>4.3896103896103898E-2</v>
      </c>
      <c r="AV358" s="128">
        <f t="shared" ref="AV358" si="5873">R358/R374</f>
        <v>7.4638042935596602E-2</v>
      </c>
      <c r="AW358" s="129">
        <f t="shared" ref="AW358" si="5874">S358/S374</f>
        <v>4.4470299269601186E-2</v>
      </c>
      <c r="AX358" s="126">
        <f t="shared" ref="AX358" si="5875">T358/T374</f>
        <v>4.818181818181818E-2</v>
      </c>
      <c r="AY358" s="127">
        <f t="shared" ref="AY358" si="5876">U358/U374</f>
        <v>4.6967741935483871E-2</v>
      </c>
      <c r="AZ358" s="128">
        <f t="shared" ref="AZ358" si="5877">V358/V374</f>
        <v>3.6503945200728347E-2</v>
      </c>
      <c r="BA358" s="129">
        <f t="shared" ref="BA358" si="5878">W358/W374</f>
        <v>7.5231481481481483E-2</v>
      </c>
      <c r="BB358" s="126">
        <f t="shared" ref="BB358" si="5879">X358/X374</f>
        <v>5.1483510803266824E-2</v>
      </c>
      <c r="BC358" s="127">
        <f t="shared" ref="BC358" si="5880">Y358/Y374</f>
        <v>4.5119360079989998E-2</v>
      </c>
      <c r="BD358" s="128">
        <f t="shared" ref="BD358" si="5881">Z358/Z374</f>
        <v>6.4857977500155387E-2</v>
      </c>
      <c r="BE358" s="126">
        <f t="shared" ref="BE358" si="5882">AA358/AA374</f>
        <v>6.3242862961454441E-2</v>
      </c>
      <c r="BF358" s="132">
        <f t="shared" ref="BF358" si="5883">AB358/AB374</f>
        <v>6.3285921625544264E-2</v>
      </c>
      <c r="BG358" s="133">
        <f t="shared" ref="BG358" si="5884">AC358/AC374</f>
        <v>5.9424871851498841E-2</v>
      </c>
    </row>
    <row r="359" spans="1:59">
      <c r="A359" s="134" t="s">
        <v>27</v>
      </c>
      <c r="B359" s="203">
        <v>2678</v>
      </c>
      <c r="C359" s="187">
        <v>1124</v>
      </c>
      <c r="D359" s="188">
        <v>926</v>
      </c>
      <c r="E359" s="189">
        <v>448</v>
      </c>
      <c r="F359" s="186">
        <v>340</v>
      </c>
      <c r="G359" s="190">
        <v>170</v>
      </c>
      <c r="H359" s="188">
        <v>1470</v>
      </c>
      <c r="I359" s="189">
        <v>1429</v>
      </c>
      <c r="J359" s="186">
        <v>113</v>
      </c>
      <c r="K359" s="187">
        <v>258</v>
      </c>
      <c r="L359" s="188">
        <v>182</v>
      </c>
      <c r="M359" s="186">
        <v>1020</v>
      </c>
      <c r="N359" s="191">
        <v>887</v>
      </c>
      <c r="O359" s="204">
        <v>1509</v>
      </c>
      <c r="P359" s="186">
        <v>496</v>
      </c>
      <c r="Q359" s="187">
        <v>576</v>
      </c>
      <c r="R359" s="188">
        <v>810</v>
      </c>
      <c r="S359" s="189">
        <v>1019</v>
      </c>
      <c r="T359" s="195">
        <v>128</v>
      </c>
      <c r="U359" s="186">
        <v>260</v>
      </c>
      <c r="V359" s="188">
        <v>403</v>
      </c>
      <c r="W359" s="205">
        <v>1346</v>
      </c>
      <c r="X359" s="186">
        <v>551</v>
      </c>
      <c r="Y359" s="190">
        <v>428</v>
      </c>
      <c r="Z359" s="188">
        <v>1978</v>
      </c>
      <c r="AA359" s="186">
        <v>1483</v>
      </c>
      <c r="AB359" s="169">
        <f t="shared" si="5749"/>
        <v>10962</v>
      </c>
      <c r="AC359" s="170">
        <f t="shared" si="5667"/>
        <v>11070</v>
      </c>
      <c r="AE359" s="134" t="s">
        <v>27</v>
      </c>
      <c r="AF359" s="126">
        <f>B359/B374</f>
        <v>6.9556634892600194E-2</v>
      </c>
      <c r="AG359" s="127">
        <f t="shared" ref="AG359" si="5885">C359/C374</f>
        <v>6.1683679069256946E-2</v>
      </c>
      <c r="AH359" s="128">
        <f t="shared" ref="AH359" si="5886">D359/D374</f>
        <v>7.7179529921653611E-2</v>
      </c>
      <c r="AI359" s="129">
        <f t="shared" ref="AI359" si="5887">E359/E374</f>
        <v>5.1936007419429629E-2</v>
      </c>
      <c r="AJ359" s="126">
        <f t="shared" ref="AJ359" si="5888">F359/F374</f>
        <v>7.8576380864340184E-2</v>
      </c>
      <c r="AK359" s="127">
        <f t="shared" ref="AK359" si="5889">G359/G374</f>
        <v>5.8721934369602762E-2</v>
      </c>
      <c r="AL359" s="128">
        <f t="shared" ref="AL359" si="5890">H359/H374</f>
        <v>6.9140680118526879E-2</v>
      </c>
      <c r="AM359" s="129">
        <f t="shared" ref="AM359" si="5891">I359/I374</f>
        <v>6.0697447224228006E-2</v>
      </c>
      <c r="AN359" s="126">
        <f t="shared" ref="AN359" si="5892">J359/J374</f>
        <v>5.5774925962487662E-2</v>
      </c>
      <c r="AO359" s="127">
        <f t="shared" ref="AO359" si="5893">K359/K374</f>
        <v>8.3711875405580796E-2</v>
      </c>
      <c r="AP359" s="128">
        <f t="shared" ref="AP359" si="5894">L359/L374</f>
        <v>4.2793322360686573E-2</v>
      </c>
      <c r="AQ359" s="126">
        <f t="shared" ref="AQ359" si="5895">M359/M374</f>
        <v>8.7276461025070598E-2</v>
      </c>
      <c r="AR359" s="130">
        <f t="shared" ref="AR359" si="5896">N359/N374</f>
        <v>6.3730421037505383E-2</v>
      </c>
      <c r="AS359" s="131">
        <f t="shared" ref="AS359" si="5897">O359/O374</f>
        <v>7.2454026023911267E-2</v>
      </c>
      <c r="AT359" s="126">
        <f t="shared" ref="AT359" si="5898">P359/P374</f>
        <v>5.930176948828312E-2</v>
      </c>
      <c r="AU359" s="127">
        <f t="shared" ref="AU359" si="5899">Q359/Q374</f>
        <v>4.987012987012987E-2</v>
      </c>
      <c r="AV359" s="128">
        <f t="shared" ref="AV359" si="5900">R359/R374</f>
        <v>6.7398901647528708E-2</v>
      </c>
      <c r="AW359" s="129">
        <f t="shared" ref="AW359" si="5901">S359/S374</f>
        <v>6.5865167086807577E-2</v>
      </c>
      <c r="AX359" s="126">
        <f t="shared" ref="AX359" si="5902">T359/T374</f>
        <v>5.8181818181818182E-2</v>
      </c>
      <c r="AY359" s="127">
        <f t="shared" ref="AY359" si="5903">U359/U374</f>
        <v>6.7096774193548384E-2</v>
      </c>
      <c r="AZ359" s="128">
        <f t="shared" ref="AZ359" si="5904">V359/V374</f>
        <v>3.4943206451053498E-2</v>
      </c>
      <c r="BA359" s="129">
        <f t="shared" ref="BA359" si="5905">W359/W374</f>
        <v>7.7893518518518515E-2</v>
      </c>
      <c r="BB359" s="126">
        <f t="shared" ref="BB359" si="5906">X359/X374</f>
        <v>5.696267962369482E-2</v>
      </c>
      <c r="BC359" s="127">
        <f t="shared" ref="BC359" si="5907">Y359/Y374</f>
        <v>5.3493313335833022E-2</v>
      </c>
      <c r="BD359" s="128">
        <f t="shared" ref="BD359" si="5908">Z359/Z374</f>
        <v>6.1470569954627387E-2</v>
      </c>
      <c r="BE359" s="126">
        <f t="shared" ref="BE359" si="5909">AA359/AA374</f>
        <v>5.4911689561965418E-2</v>
      </c>
      <c r="BF359" s="132">
        <f t="shared" ref="BF359" si="5910">AB359/AB374</f>
        <v>6.3640058055152396E-2</v>
      </c>
      <c r="BG359" s="133">
        <f t="shared" ref="BG359" si="5911">AC359/AC374</f>
        <v>6.4335778131647162E-2</v>
      </c>
    </row>
    <row r="360" spans="1:59">
      <c r="A360" s="143" t="s">
        <v>28</v>
      </c>
      <c r="B360" s="200">
        <v>2286</v>
      </c>
      <c r="C360" s="194">
        <v>1315</v>
      </c>
      <c r="D360" s="195">
        <v>816</v>
      </c>
      <c r="E360" s="196">
        <v>532</v>
      </c>
      <c r="F360" s="193">
        <v>312</v>
      </c>
      <c r="G360" s="197">
        <v>166</v>
      </c>
      <c r="H360" s="195">
        <v>1485</v>
      </c>
      <c r="I360" s="196">
        <v>1490</v>
      </c>
      <c r="J360" s="193">
        <v>118</v>
      </c>
      <c r="K360" s="194">
        <v>180</v>
      </c>
      <c r="L360" s="195">
        <v>224</v>
      </c>
      <c r="M360" s="193">
        <v>900</v>
      </c>
      <c r="N360" s="198">
        <v>904</v>
      </c>
      <c r="O360" s="201">
        <v>1256</v>
      </c>
      <c r="P360" s="193">
        <v>610</v>
      </c>
      <c r="Q360" s="194">
        <v>587</v>
      </c>
      <c r="R360" s="195">
        <v>948</v>
      </c>
      <c r="S360" s="196">
        <v>871</v>
      </c>
      <c r="T360" s="193">
        <v>125</v>
      </c>
      <c r="U360" s="197">
        <v>240</v>
      </c>
      <c r="V360" s="195">
        <v>554</v>
      </c>
      <c r="W360" s="202">
        <v>1221</v>
      </c>
      <c r="X360" s="193">
        <v>538</v>
      </c>
      <c r="Y360" s="197">
        <v>373</v>
      </c>
      <c r="Z360" s="195">
        <v>2160</v>
      </c>
      <c r="AA360" s="193">
        <v>1979</v>
      </c>
      <c r="AB360" s="169">
        <f t="shared" si="5749"/>
        <v>11080</v>
      </c>
      <c r="AC360" s="170">
        <f t="shared" si="5667"/>
        <v>11110</v>
      </c>
      <c r="AE360" s="143" t="s">
        <v>28</v>
      </c>
      <c r="AF360" s="126">
        <f>B360/B374</f>
        <v>5.9375081166722944E-2</v>
      </c>
      <c r="AG360" s="127">
        <f t="shared" ref="AG360" si="5912">C360/C374</f>
        <v>7.2165514213587967E-2</v>
      </c>
      <c r="AH360" s="128">
        <f t="shared" ref="AH360" si="5913">D360/D374</f>
        <v>6.8011335222537092E-2</v>
      </c>
      <c r="AI360" s="129">
        <f t="shared" ref="AI360" si="5914">E360/E374</f>
        <v>6.1674008810572688E-2</v>
      </c>
      <c r="AJ360" s="126">
        <f t="shared" ref="AJ360" si="5915">F360/F374</f>
        <v>7.2105384793159227E-2</v>
      </c>
      <c r="AK360" s="127">
        <f t="shared" ref="AK360" si="5916">G360/G374</f>
        <v>5.7340241796200349E-2</v>
      </c>
      <c r="AL360" s="128">
        <f t="shared" ref="AL360" si="5917">H360/H374</f>
        <v>6.9846197262593487E-2</v>
      </c>
      <c r="AM360" s="129">
        <f t="shared" ref="AM360" si="5918">I360/I374</f>
        <v>6.3288450919593939E-2</v>
      </c>
      <c r="AN360" s="126">
        <f t="shared" ref="AN360" si="5919">J360/J374</f>
        <v>5.8242843040473842E-2</v>
      </c>
      <c r="AO360" s="127">
        <f t="shared" ref="AO360" si="5920">K360/K374</f>
        <v>5.8403634003893576E-2</v>
      </c>
      <c r="AP360" s="128">
        <f t="shared" ref="AP360" si="5921">L360/L374</f>
        <v>5.2668704443921938E-2</v>
      </c>
      <c r="AQ360" s="126">
        <f t="shared" ref="AQ360" si="5922">M360/M374</f>
        <v>7.7008642080944642E-2</v>
      </c>
      <c r="AR360" s="130">
        <f t="shared" ref="AR360" si="5923">N360/N374</f>
        <v>6.4951860899554528E-2</v>
      </c>
      <c r="AS360" s="131">
        <f t="shared" ref="AS360" si="5924">O360/O374</f>
        <v>6.0306333125270083E-2</v>
      </c>
      <c r="AT360" s="126">
        <f t="shared" ref="AT360" si="5925">P360/P374</f>
        <v>7.2931611669057872E-2</v>
      </c>
      <c r="AU360" s="127">
        <f t="shared" ref="AU360" si="5926">Q360/Q374</f>
        <v>5.0822510822510825E-2</v>
      </c>
      <c r="AV360" s="128">
        <f t="shared" ref="AV360" si="5927">R360/R374</f>
        <v>7.8881677483774337E-2</v>
      </c>
      <c r="AW360" s="129">
        <f t="shared" ref="AW360" si="5928">S360/S374</f>
        <v>5.6298881778811968E-2</v>
      </c>
      <c r="AX360" s="126">
        <f t="shared" ref="AX360" si="5929">T360/T374</f>
        <v>5.6818181818181816E-2</v>
      </c>
      <c r="AY360" s="127">
        <f t="shared" ref="AY360" si="5930">U360/U374</f>
        <v>6.1935483870967742E-2</v>
      </c>
      <c r="AZ360" s="128">
        <f t="shared" ref="AZ360" si="5931">V360/V374</f>
        <v>4.8036070406659151E-2</v>
      </c>
      <c r="BA360" s="129">
        <f t="shared" ref="BA360" si="5932">W360/W374</f>
        <v>7.0659722222222221E-2</v>
      </c>
      <c r="BB360" s="126">
        <f t="shared" ref="BB360" si="5933">X360/X374</f>
        <v>5.5618732554533236E-2</v>
      </c>
      <c r="BC360" s="127">
        <f t="shared" ref="BC360" si="5934">Y360/Y374</f>
        <v>4.6619172603424575E-2</v>
      </c>
      <c r="BD360" s="128">
        <f t="shared" ref="BD360" si="5935">Z360/Z374</f>
        <v>6.7126608241655783E-2</v>
      </c>
      <c r="BE360" s="126">
        <f t="shared" ref="BE360" si="5936">AA360/AA374</f>
        <v>7.3277298478172326E-2</v>
      </c>
      <c r="BF360" s="132">
        <f t="shared" ref="BF360" si="5937">AB360/AB374</f>
        <v>6.4325108853410737E-2</v>
      </c>
      <c r="BG360" s="133">
        <f t="shared" ref="BG360" si="5938">AC360/AC374</f>
        <v>6.4568247067985543E-2</v>
      </c>
    </row>
    <row r="361" spans="1:59">
      <c r="A361" s="134" t="s">
        <v>29</v>
      </c>
      <c r="B361" s="203">
        <v>2199</v>
      </c>
      <c r="C361" s="187">
        <v>1220</v>
      </c>
      <c r="D361" s="188">
        <v>710</v>
      </c>
      <c r="E361" s="189">
        <v>497</v>
      </c>
      <c r="F361" s="186">
        <v>232</v>
      </c>
      <c r="G361" s="190">
        <v>184</v>
      </c>
      <c r="H361" s="188">
        <v>1558</v>
      </c>
      <c r="I361" s="189">
        <v>1594</v>
      </c>
      <c r="J361" s="186">
        <v>126</v>
      </c>
      <c r="K361" s="187">
        <v>166</v>
      </c>
      <c r="L361" s="188">
        <v>274</v>
      </c>
      <c r="M361" s="186">
        <v>720</v>
      </c>
      <c r="N361" s="191">
        <v>963</v>
      </c>
      <c r="O361" s="204">
        <v>1426</v>
      </c>
      <c r="P361" s="186">
        <v>607</v>
      </c>
      <c r="Q361" s="187">
        <v>835</v>
      </c>
      <c r="R361" s="188">
        <v>838</v>
      </c>
      <c r="S361" s="189">
        <v>1034</v>
      </c>
      <c r="T361" s="186">
        <v>167</v>
      </c>
      <c r="U361" s="190">
        <v>227</v>
      </c>
      <c r="V361" s="188">
        <v>774</v>
      </c>
      <c r="W361" s="205">
        <v>1172</v>
      </c>
      <c r="X361" s="186">
        <v>570</v>
      </c>
      <c r="Y361" s="190">
        <v>411</v>
      </c>
      <c r="Z361" s="188">
        <v>2174</v>
      </c>
      <c r="AA361" s="186">
        <v>1631</v>
      </c>
      <c r="AB361" s="169">
        <f t="shared" si="5749"/>
        <v>11192</v>
      </c>
      <c r="AC361" s="170">
        <f t="shared" si="5667"/>
        <v>11117</v>
      </c>
      <c r="AE361" s="134" t="s">
        <v>29</v>
      </c>
      <c r="AF361" s="126">
        <f>B361/B374</f>
        <v>5.7115399600010393E-2</v>
      </c>
      <c r="AG361" s="127">
        <f t="shared" ref="AG361" si="5939">C361/C374</f>
        <v>6.695203600043903E-2</v>
      </c>
      <c r="AH361" s="128">
        <f t="shared" ref="AH361" si="5940">D361/D374</f>
        <v>5.9176529421570263E-2</v>
      </c>
      <c r="AI361" s="129">
        <f t="shared" ref="AI361" si="5941">E361/E374</f>
        <v>5.7616508230929744E-2</v>
      </c>
      <c r="AJ361" s="126">
        <f t="shared" ref="AJ361" si="5942">F361/F374</f>
        <v>5.3616824589785068E-2</v>
      </c>
      <c r="AK361" s="127">
        <f t="shared" ref="AK361" si="5943">G361/G374</f>
        <v>6.355785837651122E-2</v>
      </c>
      <c r="AL361" s="128">
        <f t="shared" ref="AL361" si="5944">H361/H374</f>
        <v>7.3279714030384274E-2</v>
      </c>
      <c r="AM361" s="129">
        <f t="shared" ref="AM361" si="5945">I361/I374</f>
        <v>6.7705899842840755E-2</v>
      </c>
      <c r="AN361" s="126">
        <f t="shared" ref="AN361" si="5946">J361/J374</f>
        <v>6.219151036525173E-2</v>
      </c>
      <c r="AO361" s="127">
        <f t="shared" ref="AO361" si="5947">K361/K374</f>
        <v>5.3861129136924077E-2</v>
      </c>
      <c r="AP361" s="128">
        <f t="shared" ref="AP361" si="5948">L361/L374</f>
        <v>6.4425111685868799E-2</v>
      </c>
      <c r="AQ361" s="126">
        <f t="shared" ref="AQ361" si="5949">M361/M374</f>
        <v>6.1606913664755708E-2</v>
      </c>
      <c r="AR361" s="130">
        <f t="shared" ref="AR361" si="5950">N361/N374</f>
        <v>6.919097571490157E-2</v>
      </c>
      <c r="AS361" s="131">
        <f t="shared" ref="AS361" si="5951">O361/O374</f>
        <v>6.8468814519613966E-2</v>
      </c>
      <c r="AT361" s="126">
        <f t="shared" ref="AT361" si="5952">P361/P374</f>
        <v>7.2572931611669056E-2</v>
      </c>
      <c r="AU361" s="127">
        <f t="shared" ref="AU361" si="5953">Q361/Q374</f>
        <v>7.22943722943723E-2</v>
      </c>
      <c r="AV361" s="128">
        <f t="shared" ref="AV361" si="5954">R361/R374</f>
        <v>6.9728740222998839E-2</v>
      </c>
      <c r="AW361" s="129">
        <f t="shared" ref="AW361" si="5955">S361/S374</f>
        <v>6.6834723030185506E-2</v>
      </c>
      <c r="AX361" s="126">
        <f t="shared" ref="AX361" si="5956">T361/T374</f>
        <v>7.5909090909090912E-2</v>
      </c>
      <c r="AY361" s="127">
        <f t="shared" ref="AY361" si="5957">U361/U374</f>
        <v>5.8580645161290322E-2</v>
      </c>
      <c r="AZ361" s="128">
        <f t="shared" ref="AZ361" si="5958">V361/V374</f>
        <v>6.7111766236018389E-2</v>
      </c>
      <c r="BA361" s="129">
        <f t="shared" ref="BA361" si="5959">W361/W374</f>
        <v>6.7824074074074078E-2</v>
      </c>
      <c r="BB361" s="126">
        <f t="shared" ref="BB361" si="5960">X361/X374</f>
        <v>5.8926909955546364E-2</v>
      </c>
      <c r="BC361" s="127">
        <f t="shared" ref="BC361" si="5961">Y361/Y374</f>
        <v>5.1368578927634044E-2</v>
      </c>
      <c r="BD361" s="128">
        <f t="shared" ref="BD361" si="5962">Z361/Z374</f>
        <v>6.7561688109888746E-2</v>
      </c>
      <c r="BE361" s="126">
        <f t="shared" ref="BE361" si="5963">AA361/AA374</f>
        <v>6.0391750286962642E-2</v>
      </c>
      <c r="BF361" s="132">
        <f t="shared" ref="BF361" si="5964">AB361/AB374</f>
        <v>6.4975326560232222E-2</v>
      </c>
      <c r="BG361" s="133">
        <f t="shared" ref="BG361" si="5965">AC361/AC374</f>
        <v>6.4608929131844753E-2</v>
      </c>
    </row>
    <row r="362" spans="1:59">
      <c r="A362" s="143" t="s">
        <v>30</v>
      </c>
      <c r="B362" s="200">
        <v>2216</v>
      </c>
      <c r="C362" s="194">
        <v>1499</v>
      </c>
      <c r="D362" s="195">
        <v>773</v>
      </c>
      <c r="E362" s="196">
        <v>615</v>
      </c>
      <c r="F362" s="193">
        <v>302</v>
      </c>
      <c r="G362" s="197">
        <v>170</v>
      </c>
      <c r="H362" s="195">
        <v>1563</v>
      </c>
      <c r="I362" s="196">
        <v>1723</v>
      </c>
      <c r="J362" s="193">
        <v>161</v>
      </c>
      <c r="K362" s="194">
        <v>184</v>
      </c>
      <c r="L362" s="195">
        <v>412</v>
      </c>
      <c r="M362" s="193">
        <v>653</v>
      </c>
      <c r="N362" s="198">
        <v>1159</v>
      </c>
      <c r="O362" s="201">
        <v>1238</v>
      </c>
      <c r="P362" s="193">
        <v>646</v>
      </c>
      <c r="Q362" s="194">
        <v>798</v>
      </c>
      <c r="R362" s="195">
        <v>856</v>
      </c>
      <c r="S362" s="196">
        <v>1072</v>
      </c>
      <c r="T362" s="193">
        <v>158</v>
      </c>
      <c r="U362" s="197">
        <v>170</v>
      </c>
      <c r="V362" s="195">
        <v>1124</v>
      </c>
      <c r="W362" s="202">
        <v>1029</v>
      </c>
      <c r="X362" s="193">
        <v>767</v>
      </c>
      <c r="Y362" s="197">
        <v>376</v>
      </c>
      <c r="Z362" s="195">
        <v>2190</v>
      </c>
      <c r="AA362" s="193">
        <v>1889</v>
      </c>
      <c r="AB362" s="169">
        <f t="shared" si="5749"/>
        <v>12327</v>
      </c>
      <c r="AC362" s="170">
        <f t="shared" si="5667"/>
        <v>11416</v>
      </c>
      <c r="AE362" s="143" t="s">
        <v>30</v>
      </c>
      <c r="AF362" s="126">
        <f>B362/B374</f>
        <v>5.7556946572816292E-2</v>
      </c>
      <c r="AG362" s="127">
        <f t="shared" ref="AG362" si="5966">C362/C374</f>
        <v>8.2263198331686965E-2</v>
      </c>
      <c r="AH362" s="128">
        <f t="shared" ref="AH362" si="5967">D362/D374</f>
        <v>6.4427404567427904E-2</v>
      </c>
      <c r="AI362" s="129">
        <f t="shared" ref="AI362" si="5968">E362/E374</f>
        <v>7.1296081613725942E-2</v>
      </c>
      <c r="AJ362" s="126">
        <f t="shared" ref="AJ362" si="5969">F362/F374</f>
        <v>6.9794314767737467E-2</v>
      </c>
      <c r="AK362" s="127">
        <f t="shared" ref="AK362" si="5970">G362/G374</f>
        <v>5.8721934369602762E-2</v>
      </c>
      <c r="AL362" s="128">
        <f t="shared" ref="AL362" si="5971">H362/H374</f>
        <v>7.351488641173981E-2</v>
      </c>
      <c r="AM362" s="129">
        <f t="shared" ref="AM362" si="5972">I362/I374</f>
        <v>7.3185235526483455E-2</v>
      </c>
      <c r="AN362" s="126">
        <f t="shared" ref="AN362" si="5973">J362/J374</f>
        <v>7.946692991115499E-2</v>
      </c>
      <c r="AO362" s="127">
        <f t="shared" ref="AO362" si="5974">K362/K374</f>
        <v>5.9701492537313432E-2</v>
      </c>
      <c r="AP362" s="128">
        <f t="shared" ref="AP362" si="5975">L362/L374</f>
        <v>9.687279567364214E-2</v>
      </c>
      <c r="AQ362" s="126">
        <f t="shared" ref="AQ362" si="5976">M362/M374</f>
        <v>5.587404808761872E-2</v>
      </c>
      <c r="AR362" s="130">
        <f t="shared" ref="AR362" si="5977">N362/N374</f>
        <v>8.3273458830291705E-2</v>
      </c>
      <c r="AS362" s="131">
        <f t="shared" ref="AS362" si="5978">O362/O374</f>
        <v>5.9442070389398374E-2</v>
      </c>
      <c r="AT362" s="126">
        <f t="shared" ref="AT362" si="5979">P362/P374</f>
        <v>7.7235772357723581E-2</v>
      </c>
      <c r="AU362" s="127">
        <f t="shared" ref="AU362" si="5980">Q362/Q374</f>
        <v>6.9090909090909092E-2</v>
      </c>
      <c r="AV362" s="128">
        <f t="shared" ref="AV362" si="5981">R362/R374</f>
        <v>7.1226493592943918E-2</v>
      </c>
      <c r="AW362" s="129">
        <f t="shared" ref="AW362" si="5982">S362/S374</f>
        <v>6.9290931420076265E-2</v>
      </c>
      <c r="AX362" s="126">
        <f t="shared" ref="AX362" si="5983">T362/T374</f>
        <v>7.1818181818181823E-2</v>
      </c>
      <c r="AY362" s="127">
        <f t="shared" ref="AY362" si="5984">U362/U374</f>
        <v>4.3870967741935482E-2</v>
      </c>
      <c r="AZ362" s="128">
        <f t="shared" ref="AZ362" si="5985">V362/V374</f>
        <v>9.7459464146362612E-2</v>
      </c>
      <c r="BA362" s="129">
        <f t="shared" ref="BA362" si="5986">W362/W374</f>
        <v>5.9548611111111108E-2</v>
      </c>
      <c r="BB362" s="126">
        <f t="shared" ref="BB362" si="5987">X362/X374</f>
        <v>7.9292877080533439E-2</v>
      </c>
      <c r="BC362" s="127">
        <f t="shared" ref="BC362" si="5988">Y362/Y374</f>
        <v>4.6994125734283215E-2</v>
      </c>
      <c r="BD362" s="128">
        <f t="shared" ref="BD362" si="5989">Z362/Z374</f>
        <v>6.8058922245012116E-2</v>
      </c>
      <c r="BE362" s="126">
        <f t="shared" ref="BE362" si="5990">AA362/AA374</f>
        <v>6.9944829118376711E-2</v>
      </c>
      <c r="BF362" s="132">
        <f t="shared" ref="BF362" si="5991">AB362/AB374</f>
        <v>7.1564586357039189E-2</v>
      </c>
      <c r="BG362" s="133">
        <f t="shared" ref="BG362" si="5992">AC362/AC374</f>
        <v>6.6346634430974161E-2</v>
      </c>
    </row>
    <row r="363" spans="1:59">
      <c r="A363" s="134" t="s">
        <v>31</v>
      </c>
      <c r="B363" s="203">
        <v>2388</v>
      </c>
      <c r="C363" s="187">
        <v>1697</v>
      </c>
      <c r="D363" s="188">
        <v>775</v>
      </c>
      <c r="E363" s="189">
        <v>691</v>
      </c>
      <c r="F363" s="186">
        <v>316</v>
      </c>
      <c r="G363" s="190">
        <v>233</v>
      </c>
      <c r="H363" s="188">
        <v>1594</v>
      </c>
      <c r="I363" s="189">
        <v>1930</v>
      </c>
      <c r="J363" s="186">
        <v>191</v>
      </c>
      <c r="K363" s="187">
        <v>166</v>
      </c>
      <c r="L363" s="188">
        <v>552</v>
      </c>
      <c r="M363" s="186">
        <v>718</v>
      </c>
      <c r="N363" s="191">
        <v>1171</v>
      </c>
      <c r="O363" s="204">
        <v>1359</v>
      </c>
      <c r="P363" s="186">
        <v>638</v>
      </c>
      <c r="Q363" s="187">
        <v>859</v>
      </c>
      <c r="R363" s="188">
        <v>888</v>
      </c>
      <c r="S363" s="189">
        <v>1332</v>
      </c>
      <c r="T363" s="186">
        <v>243</v>
      </c>
      <c r="U363" s="190">
        <v>215</v>
      </c>
      <c r="V363" s="188">
        <v>1161</v>
      </c>
      <c r="W363" s="205">
        <v>987</v>
      </c>
      <c r="X363" s="186">
        <v>954</v>
      </c>
      <c r="Y363" s="190">
        <v>431</v>
      </c>
      <c r="Z363" s="188">
        <v>2463</v>
      </c>
      <c r="AA363" s="186">
        <v>2392</v>
      </c>
      <c r="AB363" s="169">
        <f t="shared" si="5749"/>
        <v>13334</v>
      </c>
      <c r="AC363" s="170">
        <f t="shared" si="5667"/>
        <v>13010</v>
      </c>
      <c r="AE363" s="134" t="s">
        <v>31</v>
      </c>
      <c r="AF363" s="126">
        <f>B363/B374</f>
        <v>6.2024363003558347E-2</v>
      </c>
      <c r="AG363" s="127">
        <f t="shared" ref="AG363" si="5993">C363/C374</f>
        <v>9.3129184502250023E-2</v>
      </c>
      <c r="AH363" s="128">
        <f t="shared" ref="AH363" si="5994">D363/D374</f>
        <v>6.4594099016502746E-2</v>
      </c>
      <c r="AI363" s="129">
        <f t="shared" ref="AI363" si="5995">E363/E374</f>
        <v>8.0106654300950611E-2</v>
      </c>
      <c r="AJ363" s="126">
        <f t="shared" ref="AJ363" si="5996">F363/F374</f>
        <v>7.3029812803327945E-2</v>
      </c>
      <c r="AK363" s="127">
        <f t="shared" ref="AK363" si="5997">G363/G374</f>
        <v>8.0483592400690848E-2</v>
      </c>
      <c r="AL363" s="128">
        <f t="shared" ref="AL363" si="5998">H363/H374</f>
        <v>7.4972955176144107E-2</v>
      </c>
      <c r="AM363" s="129">
        <f t="shared" ref="AM363" si="5999">I363/I374</f>
        <v>8.1977657902561271E-2</v>
      </c>
      <c r="AN363" s="126">
        <f t="shared" ref="AN363" si="6000">J363/J374</f>
        <v>9.4274432379072057E-2</v>
      </c>
      <c r="AO363" s="127">
        <f t="shared" ref="AO363" si="6001">K363/K374</f>
        <v>5.3861129136924077E-2</v>
      </c>
      <c r="AP363" s="128">
        <f t="shared" ref="AP363" si="6002">L363/L374</f>
        <v>0.12979073595109333</v>
      </c>
      <c r="AQ363" s="126">
        <f t="shared" ref="AQ363" si="6003">M363/M374</f>
        <v>6.1435783349020279E-2</v>
      </c>
      <c r="AR363" s="130">
        <f t="shared" ref="AR363" si="6004">N363/N374</f>
        <v>8.4135651674091108E-2</v>
      </c>
      <c r="AS363" s="131">
        <f t="shared" ref="AS363" si="6005">O363/O374</f>
        <v>6.5251836558313722E-2</v>
      </c>
      <c r="AT363" s="126">
        <f t="shared" ref="AT363" si="6006">P363/P374</f>
        <v>7.6279292204686752E-2</v>
      </c>
      <c r="AU363" s="127">
        <f t="shared" ref="AU363" si="6007">Q363/Q374</f>
        <v>7.4372294372294367E-2</v>
      </c>
      <c r="AV363" s="128">
        <f t="shared" ref="AV363" si="6008">R363/R374</f>
        <v>7.3889166250624069E-2</v>
      </c>
      <c r="AW363" s="129">
        <f t="shared" ref="AW363" si="6009">S363/S374</f>
        <v>8.6096567771960439E-2</v>
      </c>
      <c r="AX363" s="126">
        <f t="shared" ref="AX363" si="6010">T363/T374</f>
        <v>0.11045454545454546</v>
      </c>
      <c r="AY363" s="127">
        <f t="shared" ref="AY363" si="6011">U363/U374</f>
        <v>5.5483870967741933E-2</v>
      </c>
      <c r="AZ363" s="128">
        <f t="shared" ref="AZ363" si="6012">V363/V374</f>
        <v>0.10066764935402757</v>
      </c>
      <c r="BA363" s="129">
        <f t="shared" ref="BA363" si="6013">W363/W374</f>
        <v>5.7118055555555554E-2</v>
      </c>
      <c r="BB363" s="126">
        <f t="shared" ref="BB363" si="6014">X363/X374</f>
        <v>9.8625038767703913E-2</v>
      </c>
      <c r="BC363" s="127">
        <f t="shared" ref="BC363" si="6015">Y363/Y374</f>
        <v>5.3868266466691662E-2</v>
      </c>
      <c r="BD363" s="128">
        <f t="shared" ref="BD363" si="6016">Z363/Z374</f>
        <v>7.654297967555472E-2</v>
      </c>
      <c r="BE363" s="126">
        <f t="shared" ref="BE363" si="6017">AA363/AA374</f>
        <v>8.8569630095901061E-2</v>
      </c>
      <c r="BF363" s="132">
        <f t="shared" ref="BF363" si="6018">AB363/AB374</f>
        <v>7.7410740203193038E-2</v>
      </c>
      <c r="BG363" s="133">
        <f t="shared" ref="BG363" si="6019">AC363/AC374</f>
        <v>7.5610521544058673E-2</v>
      </c>
    </row>
    <row r="364" spans="1:59">
      <c r="A364" s="143" t="s">
        <v>32</v>
      </c>
      <c r="B364" s="200">
        <v>2798</v>
      </c>
      <c r="C364" s="194">
        <v>1930</v>
      </c>
      <c r="D364" s="195">
        <v>833</v>
      </c>
      <c r="E364" s="196">
        <v>914</v>
      </c>
      <c r="F364" s="193">
        <v>324</v>
      </c>
      <c r="G364" s="197">
        <v>243</v>
      </c>
      <c r="H364" s="195">
        <v>1635</v>
      </c>
      <c r="I364" s="196">
        <v>2298</v>
      </c>
      <c r="J364" s="193">
        <v>171</v>
      </c>
      <c r="K364" s="194">
        <v>168</v>
      </c>
      <c r="L364" s="195">
        <v>580</v>
      </c>
      <c r="M364" s="193">
        <v>682</v>
      </c>
      <c r="N364" s="198">
        <v>1172</v>
      </c>
      <c r="O364" s="201">
        <v>1453</v>
      </c>
      <c r="P364" s="193">
        <v>599</v>
      </c>
      <c r="Q364" s="194">
        <v>972</v>
      </c>
      <c r="R364" s="195">
        <v>872</v>
      </c>
      <c r="S364" s="196">
        <v>1275</v>
      </c>
      <c r="T364" s="193">
        <v>206</v>
      </c>
      <c r="U364" s="197">
        <v>177</v>
      </c>
      <c r="V364" s="195">
        <v>1027</v>
      </c>
      <c r="W364" s="202">
        <v>970</v>
      </c>
      <c r="X364" s="193">
        <v>878</v>
      </c>
      <c r="Y364" s="197">
        <v>446</v>
      </c>
      <c r="Z364" s="195">
        <v>2501</v>
      </c>
      <c r="AA364" s="193">
        <v>2123</v>
      </c>
      <c r="AB364" s="169">
        <f t="shared" si="5749"/>
        <v>13596</v>
      </c>
      <c r="AC364" s="170">
        <f t="shared" si="5667"/>
        <v>13651</v>
      </c>
      <c r="AE364" s="143" t="s">
        <v>32</v>
      </c>
      <c r="AF364" s="126">
        <f>B364/B374</f>
        <v>7.267343705358302E-2</v>
      </c>
      <c r="AG364" s="127">
        <f t="shared" ref="AG364" si="6020">C364/C374</f>
        <v>0.10591592580397322</v>
      </c>
      <c r="AH364" s="128">
        <f t="shared" ref="AH364" si="6021">D364/D374</f>
        <v>6.9428238039673282E-2</v>
      </c>
      <c r="AI364" s="129">
        <f t="shared" ref="AI364" si="6022">E364/E374</f>
        <v>0.10595872942267563</v>
      </c>
      <c r="AJ364" s="126">
        <f t="shared" ref="AJ364" si="6023">F364/F374</f>
        <v>7.4878668823665354E-2</v>
      </c>
      <c r="AK364" s="127">
        <f t="shared" ref="AK364" si="6024">G364/G374</f>
        <v>8.3937823834196887E-2</v>
      </c>
      <c r="AL364" s="128">
        <f t="shared" ref="AL364" si="6025">H364/H374</f>
        <v>7.690136870325949E-2</v>
      </c>
      <c r="AM364" s="129">
        <f t="shared" ref="AM364" si="6026">I364/I374</f>
        <v>9.7608631015588504E-2</v>
      </c>
      <c r="AN364" s="126">
        <f t="shared" ref="AN364" si="6027">J364/J374</f>
        <v>8.440276406712735E-2</v>
      </c>
      <c r="AO364" s="127">
        <f t="shared" ref="AO364" si="6028">K364/K374</f>
        <v>5.4510058403634001E-2</v>
      </c>
      <c r="AP364" s="128">
        <f t="shared" ref="AP364" si="6029">L364/L374</f>
        <v>0.13637432400658359</v>
      </c>
      <c r="AQ364" s="126">
        <f t="shared" ref="AQ364" si="6030">M364/M374</f>
        <v>5.8355437665782495E-2</v>
      </c>
      <c r="AR364" s="130">
        <f t="shared" ref="AR364" si="6031">N364/N374</f>
        <v>8.4207501077741054E-2</v>
      </c>
      <c r="AS364" s="131">
        <f t="shared" ref="AS364" si="6032">O364/O374</f>
        <v>6.9765208623421518E-2</v>
      </c>
      <c r="AT364" s="126">
        <f t="shared" ref="AT364" si="6033">P364/P374</f>
        <v>7.1616451458632227E-2</v>
      </c>
      <c r="AU364" s="127">
        <f t="shared" ref="AU364" si="6034">Q364/Q374</f>
        <v>8.4155844155844151E-2</v>
      </c>
      <c r="AV364" s="128">
        <f t="shared" ref="AV364" si="6035">R364/R374</f>
        <v>7.2557829921783987E-2</v>
      </c>
      <c r="AW364" s="129">
        <f t="shared" ref="AW364" si="6036">S364/S374</f>
        <v>8.2412255187124292E-2</v>
      </c>
      <c r="AX364" s="126">
        <f t="shared" ref="AX364" si="6037">T364/T374</f>
        <v>9.3636363636363643E-2</v>
      </c>
      <c r="AY364" s="127">
        <f t="shared" ref="AY364" si="6038">U364/U374</f>
        <v>4.5677419354838711E-2</v>
      </c>
      <c r="AZ364" s="128">
        <f t="shared" ref="AZ364" si="6039">V364/V374</f>
        <v>8.9048816439781492E-2</v>
      </c>
      <c r="BA364" s="129">
        <f t="shared" ref="BA364" si="6040">W364/W374</f>
        <v>5.6134259259259259E-2</v>
      </c>
      <c r="BB364" s="126">
        <f t="shared" ref="BB364" si="6041">X364/X374</f>
        <v>9.0768117440297738E-2</v>
      </c>
      <c r="BC364" s="127">
        <f t="shared" ref="BC364" si="6042">Y364/Y374</f>
        <v>5.574303212098488E-2</v>
      </c>
      <c r="BD364" s="128">
        <f t="shared" ref="BD364" si="6043">Z364/Z374</f>
        <v>7.7723910746472752E-2</v>
      </c>
      <c r="BE364" s="126">
        <f t="shared" ref="BE364" si="6044">AA364/AA374</f>
        <v>7.8609249453845301E-2</v>
      </c>
      <c r="BF364" s="132">
        <f t="shared" ref="BF364" si="6045">AB364/AB374</f>
        <v>7.8931785195936133E-2</v>
      </c>
      <c r="BG364" s="133">
        <f t="shared" ref="BG364" si="6046">AC364/AC374</f>
        <v>7.9335836248881242E-2</v>
      </c>
    </row>
    <row r="365" spans="1:59">
      <c r="A365" s="134" t="s">
        <v>33</v>
      </c>
      <c r="B365" s="203">
        <v>2613</v>
      </c>
      <c r="C365" s="187">
        <v>1556</v>
      </c>
      <c r="D365" s="188">
        <v>796</v>
      </c>
      <c r="E365" s="189">
        <v>708</v>
      </c>
      <c r="F365" s="186">
        <v>318</v>
      </c>
      <c r="G365" s="190">
        <v>223</v>
      </c>
      <c r="H365" s="188">
        <v>1538</v>
      </c>
      <c r="I365" s="189">
        <v>1813</v>
      </c>
      <c r="J365" s="186">
        <v>200</v>
      </c>
      <c r="K365" s="187">
        <v>136</v>
      </c>
      <c r="L365" s="188">
        <v>495</v>
      </c>
      <c r="M365" s="186">
        <v>478</v>
      </c>
      <c r="N365" s="191">
        <v>1026</v>
      </c>
      <c r="O365" s="204">
        <v>1001</v>
      </c>
      <c r="P365" s="186">
        <v>576</v>
      </c>
      <c r="Q365" s="187">
        <v>727</v>
      </c>
      <c r="R365" s="188">
        <v>713</v>
      </c>
      <c r="S365" s="189">
        <v>1039</v>
      </c>
      <c r="T365" s="186">
        <v>187</v>
      </c>
      <c r="U365" s="190">
        <v>214</v>
      </c>
      <c r="V365" s="188">
        <v>1035</v>
      </c>
      <c r="W365" s="205">
        <v>837</v>
      </c>
      <c r="X365" s="186">
        <v>824</v>
      </c>
      <c r="Y365" s="190">
        <v>402</v>
      </c>
      <c r="Z365" s="188">
        <v>2263</v>
      </c>
      <c r="AA365" s="186">
        <v>1872</v>
      </c>
      <c r="AB365" s="169">
        <f t="shared" si="5749"/>
        <v>12584</v>
      </c>
      <c r="AC365" s="170">
        <f t="shared" si="5667"/>
        <v>11006</v>
      </c>
      <c r="AE365" s="134" t="s">
        <v>33</v>
      </c>
      <c r="AF365" s="126">
        <f>B365/B374</f>
        <v>6.7868367055401155E-2</v>
      </c>
      <c r="AG365" s="127">
        <f t="shared" ref="AG365" si="6047">C365/C374</f>
        <v>8.539128525957633E-2</v>
      </c>
      <c r="AH365" s="128">
        <f t="shared" ref="AH365" si="6048">D365/D374</f>
        <v>6.6344390731788633E-2</v>
      </c>
      <c r="AI365" s="129">
        <f t="shared" ref="AI365" si="6049">E365/E374</f>
        <v>8.2077440296777188E-2</v>
      </c>
      <c r="AJ365" s="126">
        <f t="shared" ref="AJ365" si="6050">F365/F374</f>
        <v>7.3492026808412297E-2</v>
      </c>
      <c r="AK365" s="127">
        <f t="shared" ref="AK365" si="6051">G365/G374</f>
        <v>7.7029360967184796E-2</v>
      </c>
      <c r="AL365" s="128">
        <f t="shared" ref="AL365" si="6052">H365/H374</f>
        <v>7.2339024504962143E-2</v>
      </c>
      <c r="AM365" s="129">
        <f t="shared" ref="AM365" si="6053">I365/I374</f>
        <v>7.700802786390859E-2</v>
      </c>
      <c r="AN365" s="126">
        <f t="shared" ref="AN365" si="6054">J365/J374</f>
        <v>9.8716683119447188E-2</v>
      </c>
      <c r="AO365" s="127">
        <f t="shared" ref="AO365" si="6055">K365/K374</f>
        <v>4.4127190136275148E-2</v>
      </c>
      <c r="AP365" s="128">
        <f t="shared" ref="AP365" si="6056">L365/L374</f>
        <v>0.11638843169527392</v>
      </c>
      <c r="AQ365" s="126">
        <f t="shared" ref="AQ365" si="6057">M365/M374</f>
        <v>4.0900145460768374E-2</v>
      </c>
      <c r="AR365" s="130">
        <f t="shared" ref="AR365" si="6058">N365/N374</f>
        <v>7.3717488144848395E-2</v>
      </c>
      <c r="AS365" s="131">
        <f t="shared" ref="AS365" si="6059">O365/O374</f>
        <v>4.8062611033754261E-2</v>
      </c>
      <c r="AT365" s="126">
        <f t="shared" ref="AT365" si="6060">P365/P374</f>
        <v>6.886657101865136E-2</v>
      </c>
      <c r="AU365" s="127">
        <f t="shared" ref="AU365" si="6061">Q365/Q374</f>
        <v>6.2943722943722941E-2</v>
      </c>
      <c r="AV365" s="128">
        <f t="shared" ref="AV365" si="6062">R365/R374</f>
        <v>5.9327675153935763E-2</v>
      </c>
      <c r="AW365" s="129">
        <f t="shared" ref="AW365" si="6063">S365/S374</f>
        <v>6.7157908344644815E-2</v>
      </c>
      <c r="AX365" s="126">
        <f t="shared" ref="AX365" si="6064">T365/T374</f>
        <v>8.5000000000000006E-2</v>
      </c>
      <c r="AY365" s="127">
        <f t="shared" ref="AY365" si="6065">U365/U374</f>
        <v>5.5225806451612902E-2</v>
      </c>
      <c r="AZ365" s="128">
        <f t="shared" ref="AZ365" si="6066">V365/V374</f>
        <v>8.9742478106303647E-2</v>
      </c>
      <c r="BA365" s="129">
        <f t="shared" ref="BA365" si="6067">W365/W374</f>
        <v>4.8437500000000001E-2</v>
      </c>
      <c r="BB365" s="126">
        <f t="shared" ref="BB365" si="6068">X365/X374</f>
        <v>8.5185568076088083E-2</v>
      </c>
      <c r="BC365" s="127">
        <f t="shared" ref="BC365" si="6069">Y365/Y374</f>
        <v>5.0243719535058115E-2</v>
      </c>
      <c r="BD365" s="128">
        <f t="shared" ref="BD365" si="6070">Z365/Z374</f>
        <v>7.0327552986512526E-2</v>
      </c>
      <c r="BE365" s="126">
        <f t="shared" ref="BE365" si="6071">AA365/AA374</f>
        <v>6.931536268374866E-2</v>
      </c>
      <c r="BF365" s="132">
        <f t="shared" ref="BF365" si="6072">AB365/AB374</f>
        <v>7.3056603773584902E-2</v>
      </c>
      <c r="BG365" s="133">
        <f t="shared" ref="BG365" si="6073">AC365/AC374</f>
        <v>6.3963827833505751E-2</v>
      </c>
    </row>
    <row r="366" spans="1:59">
      <c r="A366" s="143" t="s">
        <v>34</v>
      </c>
      <c r="B366" s="200">
        <v>2844</v>
      </c>
      <c r="C366" s="194">
        <v>1286</v>
      </c>
      <c r="D366" s="195">
        <v>692</v>
      </c>
      <c r="E366" s="196">
        <v>562</v>
      </c>
      <c r="F366" s="193">
        <v>275</v>
      </c>
      <c r="G366" s="197">
        <v>182</v>
      </c>
      <c r="H366" s="195">
        <v>1553</v>
      </c>
      <c r="I366" s="196">
        <v>1759</v>
      </c>
      <c r="J366" s="193">
        <v>135</v>
      </c>
      <c r="K366" s="194">
        <v>120</v>
      </c>
      <c r="L366" s="195">
        <v>386</v>
      </c>
      <c r="M366" s="193">
        <v>673</v>
      </c>
      <c r="N366" s="198">
        <v>971</v>
      </c>
      <c r="O366" s="201">
        <v>1674</v>
      </c>
      <c r="P366" s="193">
        <v>505</v>
      </c>
      <c r="Q366" s="194">
        <v>1119</v>
      </c>
      <c r="R366" s="195">
        <v>639</v>
      </c>
      <c r="S366" s="196">
        <v>1387</v>
      </c>
      <c r="T366" s="193">
        <v>139</v>
      </c>
      <c r="U366" s="197">
        <v>333</v>
      </c>
      <c r="V366" s="195">
        <v>1106</v>
      </c>
      <c r="W366" s="202">
        <v>1327</v>
      </c>
      <c r="X366" s="193">
        <v>686</v>
      </c>
      <c r="Y366" s="197">
        <v>733</v>
      </c>
      <c r="Z366" s="195">
        <v>2123</v>
      </c>
      <c r="AA366" s="193">
        <v>2141</v>
      </c>
      <c r="AB366" s="169">
        <f t="shared" si="5749"/>
        <v>12054</v>
      </c>
      <c r="AC366" s="170">
        <f t="shared" si="5667"/>
        <v>13296</v>
      </c>
      <c r="AE366" s="143" t="s">
        <v>34</v>
      </c>
      <c r="AF366" s="126">
        <f>B366/B374</f>
        <v>7.3868211215293106E-2</v>
      </c>
      <c r="AG366" s="127">
        <f t="shared" ref="AG366" si="6074">C366/C374</f>
        <v>7.0574031390626721E-2</v>
      </c>
      <c r="AH366" s="128">
        <f t="shared" ref="AH366" si="6075">D366/D374</f>
        <v>5.7676279379896653E-2</v>
      </c>
      <c r="AI366" s="129">
        <f t="shared" ref="AI366" si="6076">E366/E374</f>
        <v>6.5151866450266632E-2</v>
      </c>
      <c r="AJ366" s="126">
        <f t="shared" ref="AJ366" si="6077">F366/F374</f>
        <v>6.3554425699098679E-2</v>
      </c>
      <c r="AK366" s="127">
        <f t="shared" ref="AK366" si="6078">G366/G374</f>
        <v>6.286701208981002E-2</v>
      </c>
      <c r="AL366" s="128">
        <f t="shared" ref="AL366" si="6079">H366/H374</f>
        <v>7.3044541649028738E-2</v>
      </c>
      <c r="AM366" s="129">
        <f t="shared" ref="AM366" si="6080">I366/I374</f>
        <v>7.4714352461453512E-2</v>
      </c>
      <c r="AN366" s="126">
        <f t="shared" ref="AN366" si="6081">J366/J374</f>
        <v>6.6633761105626854E-2</v>
      </c>
      <c r="AO366" s="127">
        <f t="shared" ref="AO366" si="6082">K366/K374</f>
        <v>3.8935756002595717E-2</v>
      </c>
      <c r="AP366" s="128">
        <f t="shared" ref="AP366" si="6083">L366/L374</f>
        <v>9.0759463907829768E-2</v>
      </c>
      <c r="AQ366" s="126">
        <f t="shared" ref="AQ366" si="6084">M366/M374</f>
        <v>5.7585351244973049E-2</v>
      </c>
      <c r="AR366" s="130">
        <f t="shared" ref="AR366" si="6085">N366/N374</f>
        <v>6.9765770944101163E-2</v>
      </c>
      <c r="AS366" s="131">
        <f t="shared" ref="AS366" si="6086">O366/O374</f>
        <v>8.0376434436068567E-2</v>
      </c>
      <c r="AT366" s="126">
        <f t="shared" ref="AT366" si="6087">P366/P374</f>
        <v>6.0377809660449547E-2</v>
      </c>
      <c r="AU366" s="127">
        <f t="shared" ref="AU366" si="6088">Q366/Q374</f>
        <v>9.6883116883116877E-2</v>
      </c>
      <c r="AV366" s="128">
        <f t="shared" ref="AV366" si="6089">R366/R374</f>
        <v>5.3170244633050423E-2</v>
      </c>
      <c r="AW366" s="129">
        <f t="shared" ref="AW366" si="6090">S366/S374</f>
        <v>8.9651606231012856E-2</v>
      </c>
      <c r="AX366" s="126">
        <f t="shared" ref="AX366" si="6091">T366/T374</f>
        <v>6.3181818181818186E-2</v>
      </c>
      <c r="AY366" s="127">
        <f t="shared" ref="AY366" si="6092">U366/U374</f>
        <v>8.5935483870967735E-2</v>
      </c>
      <c r="AZ366" s="128">
        <f t="shared" ref="AZ366" si="6093">V366/V374</f>
        <v>9.589872539668777E-2</v>
      </c>
      <c r="BA366" s="129">
        <f t="shared" ref="BA366" si="6094">W366/W374</f>
        <v>7.6793981481481477E-2</v>
      </c>
      <c r="BB366" s="126">
        <f t="shared" ref="BB366" si="6095">X366/X374</f>
        <v>7.0919053034218957E-2</v>
      </c>
      <c r="BC366" s="127">
        <f t="shared" ref="BC366" si="6096">Y366/Y374</f>
        <v>9.1613548306461692E-2</v>
      </c>
      <c r="BD366" s="128">
        <f t="shared" ref="BD366" si="6097">Z366/Z374</f>
        <v>6.5976754304182983E-2</v>
      </c>
      <c r="BE366" s="126">
        <f t="shared" ref="BE366" si="6098">AA366/AA374</f>
        <v>7.9275743325804421E-2</v>
      </c>
      <c r="BF366" s="132">
        <f t="shared" ref="BF366" si="6099">AB366/AB374</f>
        <v>6.9979680696661828E-2</v>
      </c>
      <c r="BG366" s="133">
        <f t="shared" ref="BG366" si="6100">AC366/AC374</f>
        <v>7.72726744388781E-2</v>
      </c>
    </row>
    <row r="367" spans="1:59">
      <c r="A367" s="134" t="s">
        <v>35</v>
      </c>
      <c r="B367" s="203">
        <v>2662</v>
      </c>
      <c r="C367" s="187">
        <v>1200</v>
      </c>
      <c r="D367" s="188">
        <v>498</v>
      </c>
      <c r="E367" s="189">
        <v>740</v>
      </c>
      <c r="F367" s="186">
        <v>177</v>
      </c>
      <c r="G367" s="190">
        <v>208</v>
      </c>
      <c r="H367" s="188">
        <v>1281</v>
      </c>
      <c r="I367" s="189">
        <v>1733</v>
      </c>
      <c r="J367" s="186">
        <v>134</v>
      </c>
      <c r="K367" s="187">
        <v>107</v>
      </c>
      <c r="L367" s="188">
        <v>311</v>
      </c>
      <c r="M367" s="186">
        <v>514</v>
      </c>
      <c r="N367" s="191">
        <v>892</v>
      </c>
      <c r="O367" s="204">
        <v>1421</v>
      </c>
      <c r="P367" s="186">
        <v>462</v>
      </c>
      <c r="Q367" s="187">
        <v>1189</v>
      </c>
      <c r="R367" s="188">
        <v>541</v>
      </c>
      <c r="S367" s="189">
        <v>1284</v>
      </c>
      <c r="T367" s="186">
        <v>131</v>
      </c>
      <c r="U367" s="190">
        <v>337</v>
      </c>
      <c r="V367" s="188">
        <v>1162</v>
      </c>
      <c r="W367" s="205">
        <v>1074</v>
      </c>
      <c r="X367" s="186">
        <v>601</v>
      </c>
      <c r="Y367" s="190">
        <v>704</v>
      </c>
      <c r="Z367" s="188">
        <v>1869</v>
      </c>
      <c r="AA367" s="186">
        <v>1779</v>
      </c>
      <c r="AB367" s="169">
        <f t="shared" si="5749"/>
        <v>10721</v>
      </c>
      <c r="AC367" s="170">
        <f t="shared" si="5667"/>
        <v>12290</v>
      </c>
      <c r="AE367" s="134" t="s">
        <v>35</v>
      </c>
      <c r="AF367" s="126">
        <f>B367/B374</f>
        <v>6.9141061271135812E-2</v>
      </c>
      <c r="AG367" s="127">
        <f t="shared" ref="AG367" si="6101">C367/C374</f>
        <v>6.5854461639776096E-2</v>
      </c>
      <c r="AH367" s="128">
        <f t="shared" ref="AH367" si="6102">D367/D374</f>
        <v>4.1506917819636606E-2</v>
      </c>
      <c r="AI367" s="129">
        <f t="shared" ref="AI367" si="6103">E367/E374</f>
        <v>8.5787155112450733E-2</v>
      </c>
      <c r="AJ367" s="126">
        <f t="shared" ref="AJ367" si="6104">F367/F374</f>
        <v>4.0905939449965331E-2</v>
      </c>
      <c r="AK367" s="127">
        <f t="shared" ref="AK367" si="6105">G367/G374</f>
        <v>7.1848013816925738E-2</v>
      </c>
      <c r="AL367" s="128">
        <f t="shared" ref="AL367" si="6106">H367/H374</f>
        <v>6.0251164103287708E-2</v>
      </c>
      <c r="AM367" s="129">
        <f t="shared" ref="AM367" si="6107">I367/I374</f>
        <v>7.3609990230641797E-2</v>
      </c>
      <c r="AN367" s="126">
        <f t="shared" ref="AN367" si="6108">J367/J374</f>
        <v>6.6140177690029611E-2</v>
      </c>
      <c r="AO367" s="127">
        <f t="shared" ref="AO367" si="6109">K367/K374</f>
        <v>3.4717715768981181E-2</v>
      </c>
      <c r="AP367" s="128">
        <f t="shared" ref="AP367" si="6110">L367/L374</f>
        <v>7.3124853044909482E-2</v>
      </c>
      <c r="AQ367" s="126">
        <f t="shared" ref="AQ367" si="6111">M367/M374</f>
        <v>4.3980491144006158E-2</v>
      </c>
      <c r="AR367" s="130">
        <f t="shared" ref="AR367" si="6112">N367/N374</f>
        <v>6.4089668055755139E-2</v>
      </c>
      <c r="AS367" s="131">
        <f t="shared" ref="AS367" si="6113">O367/O374</f>
        <v>6.8228741537427376E-2</v>
      </c>
      <c r="AT367" s="126">
        <f t="shared" ref="AT367" si="6114">P367/P374</f>
        <v>5.5236728837876614E-2</v>
      </c>
      <c r="AU367" s="127">
        <f t="shared" ref="AU367" si="6115">Q367/Q374</f>
        <v>0.10294372294372295</v>
      </c>
      <c r="AV367" s="128">
        <f t="shared" ref="AV367" si="6116">R367/R374</f>
        <v>4.5015809618904973E-2</v>
      </c>
      <c r="AW367" s="129">
        <f t="shared" ref="AW367" si="6117">S367/S374</f>
        <v>8.299398875315106E-2</v>
      </c>
      <c r="AX367" s="126">
        <f t="shared" ref="AX367" si="6118">T367/T374</f>
        <v>5.9545454545454547E-2</v>
      </c>
      <c r="AY367" s="127">
        <f t="shared" ref="AY367" si="6119">U367/U374</f>
        <v>8.6967741935483872E-2</v>
      </c>
      <c r="AZ367" s="128">
        <f t="shared" ref="AZ367" si="6120">V367/V374</f>
        <v>0.10075435706234284</v>
      </c>
      <c r="BA367" s="129">
        <f t="shared" ref="BA367" si="6121">W367/W374</f>
        <v>6.2152777777777779E-2</v>
      </c>
      <c r="BB367" s="126">
        <f t="shared" ref="BB367" si="6122">X367/X374</f>
        <v>6.2131706812777833E-2</v>
      </c>
      <c r="BC367" s="127">
        <f t="shared" ref="BC367" si="6123">Y367/Y374</f>
        <v>8.7989001374828152E-2</v>
      </c>
      <c r="BD367" s="128">
        <f t="shared" ref="BD367" si="6124">Z367/Z374</f>
        <v>5.8083162409099387E-2</v>
      </c>
      <c r="BE367" s="126">
        <f t="shared" ref="BE367" si="6125">AA367/AA374</f>
        <v>6.5871811011959866E-2</v>
      </c>
      <c r="BF367" s="132">
        <f t="shared" ref="BF367" si="6126">AB367/AB374</f>
        <v>6.2240928882438318E-2</v>
      </c>
      <c r="BG367" s="133">
        <f t="shared" ref="BG367" si="6127">AC367/AC374</f>
        <v>7.1426080689967808E-2</v>
      </c>
    </row>
    <row r="368" spans="1:59">
      <c r="A368" s="143" t="s">
        <v>36</v>
      </c>
      <c r="B368" s="200">
        <v>472</v>
      </c>
      <c r="C368" s="194">
        <v>941</v>
      </c>
      <c r="D368" s="195">
        <v>119</v>
      </c>
      <c r="E368" s="196">
        <v>531</v>
      </c>
      <c r="F368" s="193">
        <v>63</v>
      </c>
      <c r="G368" s="197">
        <v>199</v>
      </c>
      <c r="H368" s="195">
        <v>440</v>
      </c>
      <c r="I368" s="196">
        <v>1449</v>
      </c>
      <c r="J368" s="193">
        <v>86</v>
      </c>
      <c r="K368" s="194">
        <v>107</v>
      </c>
      <c r="L368" s="195">
        <v>166</v>
      </c>
      <c r="M368" s="193">
        <v>314</v>
      </c>
      <c r="N368" s="198">
        <v>632</v>
      </c>
      <c r="O368" s="201">
        <v>1034</v>
      </c>
      <c r="P368" s="193">
        <v>325</v>
      </c>
      <c r="Q368" s="194">
        <v>724</v>
      </c>
      <c r="R368" s="195">
        <v>358</v>
      </c>
      <c r="S368" s="196">
        <v>980</v>
      </c>
      <c r="T368" s="193">
        <v>123</v>
      </c>
      <c r="U368" s="197">
        <v>233</v>
      </c>
      <c r="V368" s="195">
        <v>1250</v>
      </c>
      <c r="W368" s="202">
        <v>815</v>
      </c>
      <c r="X368" s="193">
        <v>430</v>
      </c>
      <c r="Y368" s="197">
        <v>670</v>
      </c>
      <c r="Z368" s="195">
        <v>1143</v>
      </c>
      <c r="AA368" s="193">
        <v>1813</v>
      </c>
      <c r="AB368" s="169">
        <f t="shared" si="5749"/>
        <v>5607</v>
      </c>
      <c r="AC368" s="170">
        <f t="shared" si="5667"/>
        <v>9810</v>
      </c>
      <c r="AE368" s="143" t="s">
        <v>36</v>
      </c>
      <c r="AF368" s="126">
        <f>B368/B374</f>
        <v>1.2259421833199138E-2</v>
      </c>
      <c r="AG368" s="127">
        <f t="shared" ref="AG368" si="6128">C368/C374</f>
        <v>5.1640873669191088E-2</v>
      </c>
      <c r="AH368" s="128">
        <f t="shared" ref="AH368" si="6129">D368/D374</f>
        <v>9.9183197199533262E-3</v>
      </c>
      <c r="AI368" s="129">
        <f t="shared" ref="AI368" si="6130">E368/E374</f>
        <v>6.1558080222582891E-2</v>
      </c>
      <c r="AJ368" s="126">
        <f t="shared" ref="AJ368" si="6131">F368/F374</f>
        <v>1.4559741160157152E-2</v>
      </c>
      <c r="AK368" s="127">
        <f t="shared" ref="AK368" si="6132">G368/G374</f>
        <v>6.8739205526770292E-2</v>
      </c>
      <c r="AL368" s="128">
        <f t="shared" ref="AL368" si="6133">H368/H374</f>
        <v>2.0695169559286956E-2</v>
      </c>
      <c r="AM368" s="129">
        <f t="shared" ref="AM368" si="6134">I368/I374</f>
        <v>6.1546956632544704E-2</v>
      </c>
      <c r="AN368" s="126">
        <f t="shared" ref="AN368" si="6135">J368/J374</f>
        <v>4.244817374136229E-2</v>
      </c>
      <c r="AO368" s="127">
        <f t="shared" ref="AO368" si="6136">K368/K374</f>
        <v>3.4717715768981181E-2</v>
      </c>
      <c r="AP368" s="128">
        <f t="shared" ref="AP368" si="6137">L368/L374</f>
        <v>3.9031272043263579E-2</v>
      </c>
      <c r="AQ368" s="126">
        <f t="shared" ref="AQ368" si="6138">M368/M374</f>
        <v>2.6867459570462906E-2</v>
      </c>
      <c r="AR368" s="130">
        <f t="shared" ref="AR368" si="6139">N368/N374</f>
        <v>4.5408823106768213E-2</v>
      </c>
      <c r="AS368" s="131">
        <f t="shared" ref="AS368" si="6140">O368/O374</f>
        <v>4.9647092716185719E-2</v>
      </c>
      <c r="AT368" s="126">
        <f t="shared" ref="AT368" si="6141">P368/P374</f>
        <v>3.8857006217120994E-2</v>
      </c>
      <c r="AU368" s="127">
        <f t="shared" ref="AU368" si="6142">Q368/Q374</f>
        <v>6.2683982683982689E-2</v>
      </c>
      <c r="AV368" s="128">
        <f t="shared" ref="AV368" si="6143">R368/R374</f>
        <v>2.9788650357796639E-2</v>
      </c>
      <c r="AW368" s="129">
        <f t="shared" ref="AW368" si="6144">S368/S374</f>
        <v>6.3344321634024953E-2</v>
      </c>
      <c r="AX368" s="126">
        <f t="shared" ref="AX368" si="6145">T368/T374</f>
        <v>5.5909090909090908E-2</v>
      </c>
      <c r="AY368" s="127">
        <f t="shared" ref="AY368" si="6146">U368/U374</f>
        <v>6.0129032258064513E-2</v>
      </c>
      <c r="AZ368" s="128">
        <f t="shared" ref="AZ368" si="6147">V368/V374</f>
        <v>0.10838463539408653</v>
      </c>
      <c r="BA368" s="129">
        <f t="shared" ref="BA368" si="6148">W368/W374</f>
        <v>4.7164351851851853E-2</v>
      </c>
      <c r="BB368" s="126">
        <f t="shared" ref="BB368" si="6149">X368/X374</f>
        <v>4.4453633826113927E-2</v>
      </c>
      <c r="BC368" s="127">
        <f t="shared" ref="BC368" si="6150">Y368/Y374</f>
        <v>8.3739532558430196E-2</v>
      </c>
      <c r="BD368" s="128">
        <f t="shared" ref="BD368" si="6151">Z368/Z374</f>
        <v>3.5521163527876189E-2</v>
      </c>
      <c r="BE368" s="126">
        <f t="shared" ref="BE368" si="6152">AA368/AA374</f>
        <v>6.7130743881215982E-2</v>
      </c>
      <c r="BF368" s="132">
        <f t="shared" ref="BF368" si="6153">AB368/AB374</f>
        <v>3.2551523947750363E-2</v>
      </c>
      <c r="BG368" s="133">
        <f t="shared" ref="BG368" si="6154">AC368/AC374</f>
        <v>5.7013006636988134E-2</v>
      </c>
    </row>
    <row r="369" spans="1:59">
      <c r="A369" s="134" t="s">
        <v>37</v>
      </c>
      <c r="B369" s="203">
        <v>0</v>
      </c>
      <c r="C369" s="187">
        <v>633</v>
      </c>
      <c r="D369" s="188">
        <v>1</v>
      </c>
      <c r="E369" s="189">
        <v>295</v>
      </c>
      <c r="F369" s="186">
        <v>2</v>
      </c>
      <c r="G369" s="190">
        <v>90</v>
      </c>
      <c r="H369" s="188">
        <v>19</v>
      </c>
      <c r="I369" s="189">
        <v>466</v>
      </c>
      <c r="J369" s="186">
        <v>25</v>
      </c>
      <c r="K369" s="187">
        <v>37</v>
      </c>
      <c r="L369" s="188">
        <v>39</v>
      </c>
      <c r="M369" s="186">
        <v>48</v>
      </c>
      <c r="N369" s="191">
        <v>63</v>
      </c>
      <c r="O369" s="204">
        <v>135</v>
      </c>
      <c r="P369" s="186">
        <v>62</v>
      </c>
      <c r="Q369" s="187">
        <v>95</v>
      </c>
      <c r="R369" s="188">
        <v>42</v>
      </c>
      <c r="S369" s="189">
        <v>45</v>
      </c>
      <c r="T369" s="186">
        <v>10</v>
      </c>
      <c r="U369" s="190">
        <v>8</v>
      </c>
      <c r="V369" s="188">
        <v>30</v>
      </c>
      <c r="W369" s="205">
        <v>31</v>
      </c>
      <c r="X369" s="186">
        <v>50</v>
      </c>
      <c r="Y369" s="190">
        <v>21</v>
      </c>
      <c r="Z369" s="188">
        <v>23</v>
      </c>
      <c r="AA369" s="186">
        <v>138</v>
      </c>
      <c r="AB369" s="169">
        <f t="shared" si="5749"/>
        <v>366</v>
      </c>
      <c r="AC369" s="170">
        <f t="shared" si="5667"/>
        <v>2042</v>
      </c>
      <c r="AE369" s="134" t="s">
        <v>37</v>
      </c>
      <c r="AF369" s="126">
        <f>B369/B374</f>
        <v>0</v>
      </c>
      <c r="AG369" s="127">
        <f t="shared" ref="AG369" si="6155">C369/C374</f>
        <v>3.4738228514981893E-2</v>
      </c>
      <c r="AH369" s="128">
        <f t="shared" ref="AH369" si="6156">D369/D374</f>
        <v>8.3347224537422902E-5</v>
      </c>
      <c r="AI369" s="129">
        <f t="shared" ref="AI369" si="6157">E369/E374</f>
        <v>3.4198933456990495E-2</v>
      </c>
      <c r="AJ369" s="126">
        <f t="shared" ref="AJ369" si="6158">F369/F374</f>
        <v>4.6221400508435407E-4</v>
      </c>
      <c r="AK369" s="127">
        <f t="shared" ref="AK369" si="6159">G369/G374</f>
        <v>3.1088082901554404E-2</v>
      </c>
      <c r="AL369" s="128">
        <f t="shared" ref="AL369" si="6160">H369/H374</f>
        <v>8.9365504915102768E-4</v>
      </c>
      <c r="AM369" s="129">
        <f t="shared" ref="AM369" si="6161">I369/I374</f>
        <v>1.9793569213779044E-2</v>
      </c>
      <c r="AN369" s="126">
        <f t="shared" ref="AN369" si="6162">J369/J374</f>
        <v>1.2339585389930898E-2</v>
      </c>
      <c r="AO369" s="127">
        <f t="shared" ref="AO369" si="6163">K369/K374</f>
        <v>1.2005191434133679E-2</v>
      </c>
      <c r="AP369" s="128">
        <f t="shared" ref="AP369" si="6164">L369/L374</f>
        <v>9.169997648718552E-3</v>
      </c>
      <c r="AQ369" s="126">
        <f t="shared" ref="AQ369" si="6165">M369/M374</f>
        <v>4.107127577650381E-3</v>
      </c>
      <c r="AR369" s="130">
        <f t="shared" ref="AR369" si="6166">N369/N374</f>
        <v>4.5265124299468315E-3</v>
      </c>
      <c r="AS369" s="131">
        <f t="shared" ref="AS369" si="6167">O369/O374</f>
        <v>6.4819705190377877E-3</v>
      </c>
      <c r="AT369" s="126">
        <f t="shared" ref="AT369" si="6168">P369/P374</f>
        <v>7.4127211860353899E-3</v>
      </c>
      <c r="AU369" s="127">
        <f t="shared" ref="AU369" si="6169">Q369/Q374</f>
        <v>8.2251082251082255E-3</v>
      </c>
      <c r="AV369" s="128">
        <f t="shared" ref="AV369" si="6170">R369/R374</f>
        <v>3.494757863205192E-3</v>
      </c>
      <c r="AW369" s="129">
        <f t="shared" ref="AW369" si="6171">S369/S374</f>
        <v>2.9086678301337987E-3</v>
      </c>
      <c r="AX369" s="126">
        <f t="shared" ref="AX369" si="6172">T369/T374</f>
        <v>4.5454545454545452E-3</v>
      </c>
      <c r="AY369" s="127">
        <f t="shared" ref="AY369" si="6173">U369/U374</f>
        <v>2.0645161290322581E-3</v>
      </c>
      <c r="AZ369" s="128">
        <f t="shared" ref="AZ369" si="6174">V369/V374</f>
        <v>2.6012312494580769E-3</v>
      </c>
      <c r="BA369" s="129">
        <f t="shared" ref="BA369" si="6175">W369/W374</f>
        <v>1.7939814814814815E-3</v>
      </c>
      <c r="BB369" s="126">
        <f t="shared" ref="BB369" si="6176">X369/X374</f>
        <v>5.1690271890830145E-3</v>
      </c>
      <c r="BC369" s="127">
        <f t="shared" ref="BC369" si="6177">Y369/Y374</f>
        <v>2.6246719160104987E-3</v>
      </c>
      <c r="BD369" s="128">
        <f t="shared" ref="BD369" si="6178">Z369/Z374</f>
        <v>7.1477406923985327E-4</v>
      </c>
      <c r="BE369" s="126">
        <f t="shared" ref="BE369" si="6179">AA369/AA374</f>
        <v>5.1097863516865998E-3</v>
      </c>
      <c r="BF369" s="132">
        <f t="shared" ref="BF369" si="6180">AB369/AB374</f>
        <v>2.1248185776487662E-3</v>
      </c>
      <c r="BG369" s="133">
        <f t="shared" ref="BG369" si="6181">AC369/AC374</f>
        <v>1.1867539200074389E-2</v>
      </c>
    </row>
    <row r="370" spans="1:59">
      <c r="A370" s="143" t="s">
        <v>38</v>
      </c>
      <c r="B370" s="200">
        <v>0</v>
      </c>
      <c r="C370" s="194">
        <v>3</v>
      </c>
      <c r="D370" s="195">
        <v>0</v>
      </c>
      <c r="E370" s="196">
        <v>0</v>
      </c>
      <c r="F370" s="193">
        <v>0</v>
      </c>
      <c r="G370" s="197">
        <v>0</v>
      </c>
      <c r="H370" s="195">
        <v>0</v>
      </c>
      <c r="I370" s="196">
        <v>0</v>
      </c>
      <c r="J370" s="193">
        <v>0</v>
      </c>
      <c r="K370" s="197">
        <v>0</v>
      </c>
      <c r="L370" s="195">
        <v>0</v>
      </c>
      <c r="M370" s="193">
        <v>0</v>
      </c>
      <c r="N370" s="198">
        <v>0</v>
      </c>
      <c r="O370" s="201">
        <v>0</v>
      </c>
      <c r="P370" s="193">
        <v>0</v>
      </c>
      <c r="Q370" s="197">
        <v>0</v>
      </c>
      <c r="R370" s="195">
        <v>0</v>
      </c>
      <c r="S370" s="196">
        <v>0</v>
      </c>
      <c r="T370" s="193">
        <v>0</v>
      </c>
      <c r="U370" s="197">
        <v>0</v>
      </c>
      <c r="V370" s="195">
        <v>0</v>
      </c>
      <c r="W370" s="196">
        <v>0</v>
      </c>
      <c r="X370" s="193">
        <v>0</v>
      </c>
      <c r="Y370" s="197">
        <v>0</v>
      </c>
      <c r="Z370" s="195">
        <v>0</v>
      </c>
      <c r="AA370" s="193">
        <v>0</v>
      </c>
      <c r="AB370" s="169">
        <f t="shared" ref="AB370" si="6182">B370+D370+F370+H370+J370+L370+N370+P370+R370+T370+V370+X370+Z370</f>
        <v>0</v>
      </c>
      <c r="AC370" s="170">
        <f t="shared" ref="AC370" si="6183">C370+E370+G370+I370+K370+M370+O370+Q370+S370+U370+W370+Y370+AA370</f>
        <v>3</v>
      </c>
      <c r="AE370" s="143" t="s">
        <v>38</v>
      </c>
      <c r="AF370" s="126">
        <f>B370/B374</f>
        <v>0</v>
      </c>
      <c r="AG370" s="127">
        <f t="shared" ref="AG370" si="6184">C370/C374</f>
        <v>1.6463615409944023E-4</v>
      </c>
      <c r="AH370" s="128">
        <f t="shared" ref="AH370" si="6185">D370/D374</f>
        <v>0</v>
      </c>
      <c r="AI370" s="129">
        <f t="shared" ref="AI370" si="6186">E370/E374</f>
        <v>0</v>
      </c>
      <c r="AJ370" s="126">
        <f t="shared" ref="AJ370" si="6187">F370/F374</f>
        <v>0</v>
      </c>
      <c r="AK370" s="127">
        <f t="shared" ref="AK370" si="6188">G370/G374</f>
        <v>0</v>
      </c>
      <c r="AL370" s="128">
        <f t="shared" ref="AL370" si="6189">H370/H374</f>
        <v>0</v>
      </c>
      <c r="AM370" s="129">
        <f t="shared" ref="AM370" si="6190">I370/I374</f>
        <v>0</v>
      </c>
      <c r="AN370" s="126">
        <f t="shared" ref="AN370" si="6191">J370/J374</f>
        <v>0</v>
      </c>
      <c r="AO370" s="127">
        <f t="shared" ref="AO370" si="6192">K370/K374</f>
        <v>0</v>
      </c>
      <c r="AP370" s="128">
        <f t="shared" ref="AP370" si="6193">L370/L374</f>
        <v>0</v>
      </c>
      <c r="AQ370" s="126">
        <f t="shared" ref="AQ370" si="6194">M370/M374</f>
        <v>0</v>
      </c>
      <c r="AR370" s="130">
        <f t="shared" ref="AR370" si="6195">N370/N374</f>
        <v>0</v>
      </c>
      <c r="AS370" s="131">
        <f t="shared" ref="AS370" si="6196">O370/O374</f>
        <v>0</v>
      </c>
      <c r="AT370" s="126">
        <f t="shared" ref="AT370" si="6197">P370/P374</f>
        <v>0</v>
      </c>
      <c r="AU370" s="127">
        <f t="shared" ref="AU370" si="6198">Q370/Q374</f>
        <v>0</v>
      </c>
      <c r="AV370" s="128">
        <f t="shared" ref="AV370" si="6199">R370/R374</f>
        <v>0</v>
      </c>
      <c r="AW370" s="129">
        <f t="shared" ref="AW370" si="6200">S370/S374</f>
        <v>0</v>
      </c>
      <c r="AX370" s="126">
        <f t="shared" ref="AX370" si="6201">T370/T374</f>
        <v>0</v>
      </c>
      <c r="AY370" s="127">
        <f t="shared" ref="AY370" si="6202">U370/U374</f>
        <v>0</v>
      </c>
      <c r="AZ370" s="128">
        <f t="shared" ref="AZ370" si="6203">V370/V374</f>
        <v>0</v>
      </c>
      <c r="BA370" s="129">
        <f t="shared" ref="BA370" si="6204">W370/W374</f>
        <v>0</v>
      </c>
      <c r="BB370" s="126">
        <f t="shared" ref="BB370" si="6205">X370/X374</f>
        <v>0</v>
      </c>
      <c r="BC370" s="127">
        <f t="shared" ref="BC370" si="6206">Y370/Y374</f>
        <v>0</v>
      </c>
      <c r="BD370" s="128">
        <f t="shared" ref="BD370" si="6207">Z370/Z374</f>
        <v>0</v>
      </c>
      <c r="BE370" s="126">
        <f t="shared" ref="BE370" si="6208">AA370/AA374</f>
        <v>0</v>
      </c>
      <c r="BF370" s="132">
        <f t="shared" ref="BF370" si="6209">AB370/AB374</f>
        <v>0</v>
      </c>
      <c r="BG370" s="133">
        <f t="shared" ref="BG370" si="6210">AC370/AC374</f>
        <v>1.7435170225378635E-5</v>
      </c>
    </row>
    <row r="371" spans="1:59">
      <c r="A371" s="134" t="s">
        <v>39</v>
      </c>
      <c r="B371" s="58">
        <v>0</v>
      </c>
      <c r="C371" s="59">
        <v>0</v>
      </c>
      <c r="D371" s="136">
        <v>0</v>
      </c>
      <c r="E371" s="137">
        <v>0</v>
      </c>
      <c r="F371" s="135">
        <v>0</v>
      </c>
      <c r="G371" s="138">
        <v>0</v>
      </c>
      <c r="H371" s="136">
        <v>0</v>
      </c>
      <c r="I371" s="137">
        <v>0</v>
      </c>
      <c r="J371" s="135">
        <v>0</v>
      </c>
      <c r="K371" s="138">
        <v>0</v>
      </c>
      <c r="L371" s="136">
        <v>0</v>
      </c>
      <c r="M371" s="135">
        <v>0</v>
      </c>
      <c r="N371" s="139">
        <v>0</v>
      </c>
      <c r="O371" s="140">
        <v>0</v>
      </c>
      <c r="P371" s="135">
        <v>0</v>
      </c>
      <c r="Q371" s="138">
        <v>0</v>
      </c>
      <c r="R371" s="136">
        <v>0</v>
      </c>
      <c r="S371" s="137">
        <v>0</v>
      </c>
      <c r="T371" s="135">
        <v>0</v>
      </c>
      <c r="U371" s="138">
        <v>0</v>
      </c>
      <c r="V371" s="136">
        <v>0</v>
      </c>
      <c r="W371" s="137">
        <v>0</v>
      </c>
      <c r="X371" s="135">
        <v>0</v>
      </c>
      <c r="Y371" s="138">
        <v>0</v>
      </c>
      <c r="Z371" s="141">
        <v>0</v>
      </c>
      <c r="AA371" s="142">
        <v>0</v>
      </c>
      <c r="AB371" s="169"/>
      <c r="AC371" s="170"/>
      <c r="AE371" s="134" t="s">
        <v>39</v>
      </c>
      <c r="AF371" s="126">
        <f>B371/B374</f>
        <v>0</v>
      </c>
      <c r="AG371" s="127">
        <f t="shared" ref="AG371" si="6211">C371/C374</f>
        <v>0</v>
      </c>
      <c r="AH371" s="128">
        <f t="shared" ref="AH371" si="6212">D371/D374</f>
        <v>0</v>
      </c>
      <c r="AI371" s="129">
        <f t="shared" ref="AI371" si="6213">E371/E374</f>
        <v>0</v>
      </c>
      <c r="AJ371" s="126">
        <f t="shared" ref="AJ371" si="6214">F371/F374</f>
        <v>0</v>
      </c>
      <c r="AK371" s="127">
        <f t="shared" ref="AK371" si="6215">G371/G374</f>
        <v>0</v>
      </c>
      <c r="AL371" s="128">
        <f t="shared" ref="AL371" si="6216">H371/H374</f>
        <v>0</v>
      </c>
      <c r="AM371" s="129">
        <f t="shared" ref="AM371" si="6217">I371/I374</f>
        <v>0</v>
      </c>
      <c r="AN371" s="126">
        <f t="shared" ref="AN371" si="6218">J371/J374</f>
        <v>0</v>
      </c>
      <c r="AO371" s="127">
        <f t="shared" ref="AO371" si="6219">K371/K374</f>
        <v>0</v>
      </c>
      <c r="AP371" s="128">
        <f t="shared" ref="AP371" si="6220">L371/L374</f>
        <v>0</v>
      </c>
      <c r="AQ371" s="126">
        <f t="shared" ref="AQ371" si="6221">M371/M374</f>
        <v>0</v>
      </c>
      <c r="AR371" s="130">
        <f t="shared" ref="AR371" si="6222">N371/N374</f>
        <v>0</v>
      </c>
      <c r="AS371" s="131">
        <f t="shared" ref="AS371" si="6223">O371/O374</f>
        <v>0</v>
      </c>
      <c r="AT371" s="126">
        <f t="shared" ref="AT371" si="6224">P371/P374</f>
        <v>0</v>
      </c>
      <c r="AU371" s="127">
        <f t="shared" ref="AU371" si="6225">Q371/Q374</f>
        <v>0</v>
      </c>
      <c r="AV371" s="128">
        <f t="shared" ref="AV371" si="6226">R371/R374</f>
        <v>0</v>
      </c>
      <c r="AW371" s="129">
        <f t="shared" ref="AW371" si="6227">S371/S374</f>
        <v>0</v>
      </c>
      <c r="AX371" s="126">
        <f t="shared" ref="AX371" si="6228">T371/T374</f>
        <v>0</v>
      </c>
      <c r="AY371" s="127">
        <f t="shared" ref="AY371" si="6229">U371/U374</f>
        <v>0</v>
      </c>
      <c r="AZ371" s="128">
        <f t="shared" ref="AZ371" si="6230">V371/V374</f>
        <v>0</v>
      </c>
      <c r="BA371" s="129">
        <f t="shared" ref="BA371" si="6231">W371/W374</f>
        <v>0</v>
      </c>
      <c r="BB371" s="126">
        <f t="shared" ref="BB371" si="6232">X371/X374</f>
        <v>0</v>
      </c>
      <c r="BC371" s="127">
        <f t="shared" ref="BC371" si="6233">Y371/Y374</f>
        <v>0</v>
      </c>
      <c r="BD371" s="128">
        <f t="shared" ref="BD371" si="6234">Z371/Z374</f>
        <v>0</v>
      </c>
      <c r="BE371" s="126">
        <f t="shared" ref="BE371" si="6235">AA371/AA374</f>
        <v>0</v>
      </c>
      <c r="BF371" s="132">
        <f t="shared" ref="BF371" si="6236">AB371/AB374</f>
        <v>0</v>
      </c>
      <c r="BG371" s="133">
        <f t="shared" ref="BG371" si="6237">AC371/AC374</f>
        <v>0</v>
      </c>
    </row>
    <row r="372" spans="1:59">
      <c r="A372" s="143" t="s">
        <v>40</v>
      </c>
      <c r="B372" s="56"/>
      <c r="C372" s="57"/>
      <c r="D372" s="149"/>
      <c r="E372" s="146"/>
      <c r="F372" s="147"/>
      <c r="G372" s="148"/>
      <c r="H372" s="149"/>
      <c r="I372" s="146"/>
      <c r="J372" s="147"/>
      <c r="K372" s="148"/>
      <c r="L372" s="149"/>
      <c r="M372" s="147"/>
      <c r="N372" s="151"/>
      <c r="O372" s="150"/>
      <c r="P372" s="147"/>
      <c r="Q372" s="148"/>
      <c r="R372" s="149"/>
      <c r="S372" s="146"/>
      <c r="T372" s="147"/>
      <c r="U372" s="148"/>
      <c r="V372" s="149"/>
      <c r="W372" s="146"/>
      <c r="X372" s="147"/>
      <c r="Y372" s="148"/>
      <c r="Z372" s="145"/>
      <c r="AA372" s="144"/>
      <c r="AB372" s="169"/>
      <c r="AC372" s="170"/>
      <c r="AE372" s="143" t="s">
        <v>40</v>
      </c>
      <c r="AF372" s="126">
        <f>B372/B374</f>
        <v>0</v>
      </c>
      <c r="AG372" s="127">
        <f t="shared" ref="AG372" si="6238">C372/C374</f>
        <v>0</v>
      </c>
      <c r="AH372" s="128">
        <f t="shared" ref="AH372" si="6239">D372/D374</f>
        <v>0</v>
      </c>
      <c r="AI372" s="129">
        <f t="shared" ref="AI372" si="6240">E372/E374</f>
        <v>0</v>
      </c>
      <c r="AJ372" s="126">
        <f t="shared" ref="AJ372" si="6241">F372/F374</f>
        <v>0</v>
      </c>
      <c r="AK372" s="127">
        <f t="shared" ref="AK372" si="6242">G372/G374</f>
        <v>0</v>
      </c>
      <c r="AL372" s="128">
        <f t="shared" ref="AL372" si="6243">H372/H374</f>
        <v>0</v>
      </c>
      <c r="AM372" s="129">
        <f t="shared" ref="AM372" si="6244">I372/I374</f>
        <v>0</v>
      </c>
      <c r="AN372" s="126">
        <f t="shared" ref="AN372" si="6245">J372/J374</f>
        <v>0</v>
      </c>
      <c r="AO372" s="127">
        <f t="shared" ref="AO372" si="6246">K372/K374</f>
        <v>0</v>
      </c>
      <c r="AP372" s="128">
        <f t="shared" ref="AP372" si="6247">L372/L374</f>
        <v>0</v>
      </c>
      <c r="AQ372" s="126">
        <f t="shared" ref="AQ372" si="6248">M372/M374</f>
        <v>0</v>
      </c>
      <c r="AR372" s="130">
        <f t="shared" ref="AR372" si="6249">N372/N374</f>
        <v>0</v>
      </c>
      <c r="AS372" s="131">
        <f t="shared" ref="AS372" si="6250">O372/O374</f>
        <v>0</v>
      </c>
      <c r="AT372" s="126">
        <f t="shared" ref="AT372" si="6251">P372/P374</f>
        <v>0</v>
      </c>
      <c r="AU372" s="127">
        <f t="shared" ref="AU372" si="6252">Q372/Q374</f>
        <v>0</v>
      </c>
      <c r="AV372" s="128">
        <f t="shared" ref="AV372" si="6253">R372/R374</f>
        <v>0</v>
      </c>
      <c r="AW372" s="129">
        <f t="shared" ref="AW372" si="6254">S372/S374</f>
        <v>0</v>
      </c>
      <c r="AX372" s="126">
        <f t="shared" ref="AX372" si="6255">T372/T374</f>
        <v>0</v>
      </c>
      <c r="AY372" s="127">
        <f t="shared" ref="AY372" si="6256">U372/U374</f>
        <v>0</v>
      </c>
      <c r="AZ372" s="128">
        <f t="shared" ref="AZ372" si="6257">V372/V374</f>
        <v>0</v>
      </c>
      <c r="BA372" s="129">
        <f t="shared" ref="BA372" si="6258">W372/W374</f>
        <v>0</v>
      </c>
      <c r="BB372" s="126">
        <f t="shared" ref="BB372" si="6259">X372/X374</f>
        <v>0</v>
      </c>
      <c r="BC372" s="127">
        <f t="shared" ref="BC372" si="6260">Y372/Y374</f>
        <v>0</v>
      </c>
      <c r="BD372" s="128">
        <f t="shared" ref="BD372" si="6261">Z372/Z374</f>
        <v>0</v>
      </c>
      <c r="BE372" s="126">
        <f t="shared" ref="BE372" si="6262">AA372/AA374</f>
        <v>0</v>
      </c>
      <c r="BF372" s="132">
        <f t="shared" ref="BF372" si="6263">AB372/AB374</f>
        <v>0</v>
      </c>
      <c r="BG372" s="133">
        <f t="shared" ref="BG372" si="6264">AC372/AC374</f>
        <v>0</v>
      </c>
    </row>
    <row r="373" spans="1:59" ht="14.1" thickBot="1">
      <c r="A373" s="134" t="s">
        <v>41</v>
      </c>
      <c r="B373" s="58"/>
      <c r="C373" s="59"/>
      <c r="D373" s="136"/>
      <c r="E373" s="137"/>
      <c r="F373" s="135"/>
      <c r="G373" s="138"/>
      <c r="H373" s="136"/>
      <c r="I373" s="137"/>
      <c r="J373" s="135"/>
      <c r="K373" s="138"/>
      <c r="L373" s="136"/>
      <c r="M373" s="135"/>
      <c r="N373" s="139"/>
      <c r="O373" s="140"/>
      <c r="P373" s="135"/>
      <c r="Q373" s="138"/>
      <c r="R373" s="136"/>
      <c r="S373" s="137"/>
      <c r="T373" s="135"/>
      <c r="U373" s="138"/>
      <c r="V373" s="136"/>
      <c r="W373" s="137"/>
      <c r="X373" s="135"/>
      <c r="Y373" s="138"/>
      <c r="Z373" s="141"/>
      <c r="AA373" s="142"/>
      <c r="AB373" s="169"/>
      <c r="AC373" s="170"/>
      <c r="AE373" s="134" t="s">
        <v>41</v>
      </c>
      <c r="AF373" s="126">
        <f>B373/B374</f>
        <v>0</v>
      </c>
      <c r="AG373" s="127">
        <f t="shared" ref="AG373" si="6265">C373/C374</f>
        <v>0</v>
      </c>
      <c r="AH373" s="128">
        <f t="shared" ref="AH373" si="6266">D373/D374</f>
        <v>0</v>
      </c>
      <c r="AI373" s="129">
        <f t="shared" ref="AI373" si="6267">E373/E374</f>
        <v>0</v>
      </c>
      <c r="AJ373" s="126">
        <f t="shared" ref="AJ373" si="6268">F373/F374</f>
        <v>0</v>
      </c>
      <c r="AK373" s="127">
        <f t="shared" ref="AK373" si="6269">G373/G374</f>
        <v>0</v>
      </c>
      <c r="AL373" s="128">
        <f t="shared" ref="AL373" si="6270">H373/H374</f>
        <v>0</v>
      </c>
      <c r="AM373" s="129">
        <f t="shared" ref="AM373" si="6271">I373/I374</f>
        <v>0</v>
      </c>
      <c r="AN373" s="126">
        <f t="shared" ref="AN373" si="6272">J373/J374</f>
        <v>0</v>
      </c>
      <c r="AO373" s="127">
        <f t="shared" ref="AO373" si="6273">K373/K374</f>
        <v>0</v>
      </c>
      <c r="AP373" s="128">
        <f t="shared" ref="AP373" si="6274">L373/L374</f>
        <v>0</v>
      </c>
      <c r="AQ373" s="126">
        <f t="shared" ref="AQ373" si="6275">M373/M374</f>
        <v>0</v>
      </c>
      <c r="AR373" s="130">
        <f t="shared" ref="AR373" si="6276">N373/N374</f>
        <v>0</v>
      </c>
      <c r="AS373" s="131">
        <f t="shared" ref="AS373" si="6277">O373/O374</f>
        <v>0</v>
      </c>
      <c r="AT373" s="126">
        <f t="shared" ref="AT373" si="6278">P373/P374</f>
        <v>0</v>
      </c>
      <c r="AU373" s="127">
        <f t="shared" ref="AU373" si="6279">Q373/Q374</f>
        <v>0</v>
      </c>
      <c r="AV373" s="128">
        <f t="shared" ref="AV373" si="6280">R373/R374</f>
        <v>0</v>
      </c>
      <c r="AW373" s="129">
        <f t="shared" ref="AW373" si="6281">S373/S374</f>
        <v>0</v>
      </c>
      <c r="AX373" s="126">
        <f t="shared" ref="AX373" si="6282">T373/T374</f>
        <v>0</v>
      </c>
      <c r="AY373" s="127">
        <f t="shared" ref="AY373" si="6283">U373/U374</f>
        <v>0</v>
      </c>
      <c r="AZ373" s="128">
        <f t="shared" ref="AZ373" si="6284">V373/V374</f>
        <v>0</v>
      </c>
      <c r="BA373" s="129">
        <f t="shared" ref="BA373" si="6285">W373/W374</f>
        <v>0</v>
      </c>
      <c r="BB373" s="126">
        <f t="shared" ref="BB373" si="6286">X373/X374</f>
        <v>0</v>
      </c>
      <c r="BC373" s="127">
        <f t="shared" ref="BC373" si="6287">Y373/Y374</f>
        <v>0</v>
      </c>
      <c r="BD373" s="128">
        <f t="shared" ref="BD373" si="6288">Z373/Z374</f>
        <v>0</v>
      </c>
      <c r="BE373" s="126">
        <f t="shared" ref="BE373" si="6289">AA373/AA374</f>
        <v>0</v>
      </c>
      <c r="BF373" s="132">
        <f t="shared" ref="BF373" si="6290">AB373/AB374</f>
        <v>0</v>
      </c>
      <c r="BG373" s="133">
        <f t="shared" ref="BG373" si="6291">AC373/AC374</f>
        <v>0</v>
      </c>
    </row>
    <row r="374" spans="1:59" ht="15" thickTop="1" thickBot="1">
      <c r="A374" s="241" t="s">
        <v>42</v>
      </c>
      <c r="B374" s="18">
        <f t="shared" ref="B374" si="6292">SUM(B351:B373)</f>
        <v>38501</v>
      </c>
      <c r="C374" s="19">
        <f t="shared" ref="C374" si="6293">SUM(C351:C373)</f>
        <v>18222</v>
      </c>
      <c r="D374" s="18">
        <f t="shared" ref="D374" si="6294">SUM(D351:D373)</f>
        <v>11998</v>
      </c>
      <c r="E374" s="19">
        <f t="shared" ref="E374" si="6295">SUM(E351:E373)</f>
        <v>8626</v>
      </c>
      <c r="F374" s="18">
        <f t="shared" ref="F374" si="6296">SUM(F351:F373)</f>
        <v>4327</v>
      </c>
      <c r="G374" s="19">
        <f t="shared" ref="G374" si="6297">SUM(G351:G373)</f>
        <v>2895</v>
      </c>
      <c r="H374" s="18">
        <f t="shared" ref="H374" si="6298">SUM(H351:H373)</f>
        <v>21261</v>
      </c>
      <c r="I374" s="19">
        <f t="shared" ref="I374" si="6299">SUM(I351:I373)</f>
        <v>23543</v>
      </c>
      <c r="J374" s="18">
        <f t="shared" ref="J374" si="6300">SUM(J351:J373)</f>
        <v>2026</v>
      </c>
      <c r="K374" s="19">
        <f t="shared" ref="K374" si="6301">SUM(K351:K373)</f>
        <v>3082</v>
      </c>
      <c r="L374" s="18">
        <f t="shared" ref="L374" si="6302">SUM(L351:L373)</f>
        <v>4253</v>
      </c>
      <c r="M374" s="19">
        <f t="shared" ref="M374" si="6303">SUM(M351:M373)</f>
        <v>11687</v>
      </c>
      <c r="N374" s="18">
        <f t="shared" ref="N374" si="6304">SUM(N351:N373)</f>
        <v>13918</v>
      </c>
      <c r="O374" s="19">
        <f t="shared" ref="O374" si="6305">SUM(O351:O373)</f>
        <v>20827</v>
      </c>
      <c r="P374" s="18">
        <f t="shared" ref="P374" si="6306">SUM(P351:P373)</f>
        <v>8364</v>
      </c>
      <c r="Q374" s="19">
        <f t="shared" ref="Q374" si="6307">SUM(Q351:Q373)</f>
        <v>11550</v>
      </c>
      <c r="R374" s="18">
        <f t="shared" ref="R374" si="6308">SUM(R351:R373)</f>
        <v>12018</v>
      </c>
      <c r="S374" s="19">
        <f t="shared" ref="S374" si="6309">SUM(S351:S373)</f>
        <v>15471</v>
      </c>
      <c r="T374" s="18">
        <f t="shared" ref="T374" si="6310">SUM(T351:T373)</f>
        <v>2200</v>
      </c>
      <c r="U374" s="19">
        <f t="shared" ref="U374" si="6311">SUM(U351:U373)</f>
        <v>3875</v>
      </c>
      <c r="V374" s="18">
        <f t="shared" ref="V374" si="6312">SUM(V351:V373)</f>
        <v>11533</v>
      </c>
      <c r="W374" s="19">
        <f t="shared" ref="W374" si="6313">SUM(W351:W373)</f>
        <v>17280</v>
      </c>
      <c r="X374" s="18">
        <f t="shared" ref="X374" si="6314">SUM(X351:X373)</f>
        <v>9673</v>
      </c>
      <c r="Y374" s="19">
        <f t="shared" ref="Y374" si="6315">SUM(Y351:Y373)</f>
        <v>8001</v>
      </c>
      <c r="Z374" s="18">
        <f t="shared" ref="Z374" si="6316">SUM(Z351:Z373)</f>
        <v>32178</v>
      </c>
      <c r="AA374" s="19">
        <f t="shared" ref="AA374" si="6317">SUM(AA351:AA373)</f>
        <v>27007</v>
      </c>
      <c r="AB374" s="171">
        <f t="shared" ref="AB374:AC374" si="6318">SUM(AB350:AB373)</f>
        <v>172250</v>
      </c>
      <c r="AC374" s="172">
        <f t="shared" si="6318"/>
        <v>172066</v>
      </c>
      <c r="AE374" s="241" t="s">
        <v>42</v>
      </c>
      <c r="AF374" s="152">
        <f>SUM(AF350:AF373)</f>
        <v>1</v>
      </c>
      <c r="AG374" s="153">
        <f t="shared" ref="AG374:BG374" si="6319">SUM(AG350:AG373)</f>
        <v>0.99999999999999989</v>
      </c>
      <c r="AH374" s="152">
        <f t="shared" si="6319"/>
        <v>0.99999999999999978</v>
      </c>
      <c r="AI374" s="153">
        <f t="shared" si="6319"/>
        <v>1</v>
      </c>
      <c r="AJ374" s="152">
        <f t="shared" si="6319"/>
        <v>1</v>
      </c>
      <c r="AK374" s="153">
        <f t="shared" si="6319"/>
        <v>1</v>
      </c>
      <c r="AL374" s="152">
        <f t="shared" si="6319"/>
        <v>0.99999999999999989</v>
      </c>
      <c r="AM374" s="153">
        <f t="shared" si="6319"/>
        <v>1</v>
      </c>
      <c r="AN374" s="152">
        <f t="shared" si="6319"/>
        <v>1.0000000000000002</v>
      </c>
      <c r="AO374" s="153">
        <f t="shared" si="6319"/>
        <v>1</v>
      </c>
      <c r="AP374" s="152">
        <f t="shared" si="6319"/>
        <v>0.99999999999999989</v>
      </c>
      <c r="AQ374" s="153">
        <f t="shared" si="6319"/>
        <v>0.99999999999999989</v>
      </c>
      <c r="AR374" s="152">
        <f t="shared" si="6319"/>
        <v>0.99999999999999989</v>
      </c>
      <c r="AS374" s="153">
        <f t="shared" si="6319"/>
        <v>1</v>
      </c>
      <c r="AT374" s="152">
        <f t="shared" si="6319"/>
        <v>1</v>
      </c>
      <c r="AU374" s="153">
        <f t="shared" si="6319"/>
        <v>1</v>
      </c>
      <c r="AV374" s="152">
        <f t="shared" si="6319"/>
        <v>0.99999999999999989</v>
      </c>
      <c r="AW374" s="153">
        <f t="shared" si="6319"/>
        <v>0.99999999999999989</v>
      </c>
      <c r="AX374" s="152">
        <f t="shared" si="6319"/>
        <v>1</v>
      </c>
      <c r="AY374" s="153">
        <f t="shared" si="6319"/>
        <v>0.99999999999999989</v>
      </c>
      <c r="AZ374" s="152">
        <f t="shared" si="6319"/>
        <v>1</v>
      </c>
      <c r="BA374" s="153">
        <f t="shared" si="6319"/>
        <v>1.0000000000000002</v>
      </c>
      <c r="BB374" s="152">
        <f t="shared" si="6319"/>
        <v>1</v>
      </c>
      <c r="BC374" s="153">
        <f t="shared" si="6319"/>
        <v>0.99999999999999989</v>
      </c>
      <c r="BD374" s="152">
        <f t="shared" si="6319"/>
        <v>0.99999999999999978</v>
      </c>
      <c r="BE374" s="153">
        <f t="shared" si="6319"/>
        <v>0.99999999999999978</v>
      </c>
      <c r="BF374" s="152">
        <f t="shared" si="6319"/>
        <v>1</v>
      </c>
      <c r="BG374" s="153">
        <f t="shared" si="6319"/>
        <v>0.99999999999999989</v>
      </c>
    </row>
    <row r="375" spans="1:59" ht="14.1" thickTop="1">
      <c r="A375" s="184"/>
    </row>
    <row r="377" spans="1:59">
      <c r="A377" s="252">
        <f>+A346+1</f>
        <v>43690</v>
      </c>
      <c r="B377" s="252"/>
      <c r="C377" s="252"/>
      <c r="D377" s="252"/>
      <c r="AE377" s="249">
        <f>+AE346+1</f>
        <v>43690</v>
      </c>
      <c r="AF377" s="249"/>
      <c r="AG377" s="249"/>
      <c r="AH377" s="249"/>
    </row>
    <row r="378" spans="1:59" ht="14.1" thickBot="1"/>
    <row r="379" spans="1:59" ht="15" thickTop="1" thickBot="1">
      <c r="A379" s="247" t="s">
        <v>1</v>
      </c>
      <c r="B379" s="243" t="s">
        <v>2</v>
      </c>
      <c r="C379" s="244"/>
      <c r="D379" s="243" t="s">
        <v>3</v>
      </c>
      <c r="E379" s="244"/>
      <c r="F379" s="243" t="s">
        <v>4</v>
      </c>
      <c r="G379" s="244"/>
      <c r="H379" s="243" t="s">
        <v>5</v>
      </c>
      <c r="I379" s="244"/>
      <c r="J379" s="243" t="s">
        <v>6</v>
      </c>
      <c r="K379" s="244"/>
      <c r="L379" s="243" t="s">
        <v>7</v>
      </c>
      <c r="M379" s="244"/>
      <c r="N379" s="243" t="s">
        <v>8</v>
      </c>
      <c r="O379" s="244"/>
      <c r="P379" s="243" t="s">
        <v>9</v>
      </c>
      <c r="Q379" s="244"/>
      <c r="R379" s="243" t="s">
        <v>10</v>
      </c>
      <c r="S379" s="244"/>
      <c r="T379" s="243" t="s">
        <v>11</v>
      </c>
      <c r="U379" s="244"/>
      <c r="V379" s="243" t="s">
        <v>12</v>
      </c>
      <c r="W379" s="244"/>
      <c r="X379" s="243" t="s">
        <v>13</v>
      </c>
      <c r="Y379" s="244"/>
      <c r="Z379" s="245" t="s">
        <v>14</v>
      </c>
      <c r="AA379" s="246"/>
      <c r="AB379" s="250" t="s">
        <v>15</v>
      </c>
      <c r="AC379" s="251"/>
      <c r="AE379" s="247" t="s">
        <v>1</v>
      </c>
      <c r="AF379" s="243" t="s">
        <v>2</v>
      </c>
      <c r="AG379" s="244"/>
      <c r="AH379" s="243" t="s">
        <v>3</v>
      </c>
      <c r="AI379" s="244"/>
      <c r="AJ379" s="243" t="s">
        <v>4</v>
      </c>
      <c r="AK379" s="244"/>
      <c r="AL379" s="243" t="s">
        <v>5</v>
      </c>
      <c r="AM379" s="244"/>
      <c r="AN379" s="243" t="s">
        <v>6</v>
      </c>
      <c r="AO379" s="244"/>
      <c r="AP379" s="243" t="s">
        <v>7</v>
      </c>
      <c r="AQ379" s="244"/>
      <c r="AR379" s="243" t="s">
        <v>8</v>
      </c>
      <c r="AS379" s="244"/>
      <c r="AT379" s="243" t="s">
        <v>9</v>
      </c>
      <c r="AU379" s="244"/>
      <c r="AV379" s="243" t="s">
        <v>10</v>
      </c>
      <c r="AW379" s="244"/>
      <c r="AX379" s="243" t="s">
        <v>11</v>
      </c>
      <c r="AY379" s="244"/>
      <c r="AZ379" s="243" t="s">
        <v>12</v>
      </c>
      <c r="BA379" s="244"/>
      <c r="BB379" s="243" t="s">
        <v>13</v>
      </c>
      <c r="BC379" s="244"/>
      <c r="BD379" s="245" t="s">
        <v>14</v>
      </c>
      <c r="BE379" s="246"/>
      <c r="BF379" s="243" t="s">
        <v>15</v>
      </c>
      <c r="BG379" s="244"/>
    </row>
    <row r="380" spans="1:59" ht="15" thickTop="1" thickBot="1">
      <c r="A380" s="248"/>
      <c r="B380" s="113" t="s">
        <v>16</v>
      </c>
      <c r="C380" s="114" t="s">
        <v>17</v>
      </c>
      <c r="D380" s="115" t="s">
        <v>16</v>
      </c>
      <c r="E380" s="116" t="s">
        <v>17</v>
      </c>
      <c r="F380" s="113" t="s">
        <v>16</v>
      </c>
      <c r="G380" s="114" t="s">
        <v>17</v>
      </c>
      <c r="H380" s="115" t="s">
        <v>16</v>
      </c>
      <c r="I380" s="116" t="s">
        <v>17</v>
      </c>
      <c r="J380" s="113" t="s">
        <v>16</v>
      </c>
      <c r="K380" s="114" t="s">
        <v>17</v>
      </c>
      <c r="L380" s="115" t="s">
        <v>16</v>
      </c>
      <c r="M380" s="113" t="s">
        <v>17</v>
      </c>
      <c r="N380" s="117" t="s">
        <v>16</v>
      </c>
      <c r="O380" s="118" t="s">
        <v>17</v>
      </c>
      <c r="P380" s="113" t="s">
        <v>16</v>
      </c>
      <c r="Q380" s="114" t="s">
        <v>17</v>
      </c>
      <c r="R380" s="115" t="s">
        <v>16</v>
      </c>
      <c r="S380" s="116" t="s">
        <v>17</v>
      </c>
      <c r="T380" s="113" t="s">
        <v>16</v>
      </c>
      <c r="U380" s="114" t="s">
        <v>17</v>
      </c>
      <c r="V380" s="115" t="s">
        <v>16</v>
      </c>
      <c r="W380" s="116" t="s">
        <v>17</v>
      </c>
      <c r="X380" s="113" t="s">
        <v>16</v>
      </c>
      <c r="Y380" s="114" t="s">
        <v>17</v>
      </c>
      <c r="Z380" s="26" t="s">
        <v>16</v>
      </c>
      <c r="AA380" s="119" t="s">
        <v>17</v>
      </c>
      <c r="AB380" s="173" t="s">
        <v>16</v>
      </c>
      <c r="AC380" s="174" t="s">
        <v>17</v>
      </c>
      <c r="AE380" s="248"/>
      <c r="AF380" s="113" t="s">
        <v>16</v>
      </c>
      <c r="AG380" s="114" t="s">
        <v>17</v>
      </c>
      <c r="AH380" s="115" t="s">
        <v>16</v>
      </c>
      <c r="AI380" s="116" t="s">
        <v>17</v>
      </c>
      <c r="AJ380" s="113" t="s">
        <v>16</v>
      </c>
      <c r="AK380" s="114" t="s">
        <v>17</v>
      </c>
      <c r="AL380" s="115" t="s">
        <v>16</v>
      </c>
      <c r="AM380" s="116" t="s">
        <v>17</v>
      </c>
      <c r="AN380" s="113" t="s">
        <v>16</v>
      </c>
      <c r="AO380" s="114" t="s">
        <v>17</v>
      </c>
      <c r="AP380" s="115" t="s">
        <v>16</v>
      </c>
      <c r="AQ380" s="113" t="s">
        <v>17</v>
      </c>
      <c r="AR380" s="117" t="s">
        <v>16</v>
      </c>
      <c r="AS380" s="118" t="s">
        <v>17</v>
      </c>
      <c r="AT380" s="113" t="s">
        <v>16</v>
      </c>
      <c r="AU380" s="114" t="s">
        <v>17</v>
      </c>
      <c r="AV380" s="115" t="s">
        <v>16</v>
      </c>
      <c r="AW380" s="116" t="s">
        <v>17</v>
      </c>
      <c r="AX380" s="113" t="s">
        <v>16</v>
      </c>
      <c r="AY380" s="114" t="s">
        <v>17</v>
      </c>
      <c r="AZ380" s="115" t="s">
        <v>16</v>
      </c>
      <c r="BA380" s="116" t="s">
        <v>17</v>
      </c>
      <c r="BB380" s="113" t="s">
        <v>16</v>
      </c>
      <c r="BC380" s="114" t="s">
        <v>17</v>
      </c>
      <c r="BD380" s="26" t="s">
        <v>16</v>
      </c>
      <c r="BE380" s="119" t="s">
        <v>17</v>
      </c>
      <c r="BF380" s="117" t="s">
        <v>16</v>
      </c>
      <c r="BG380" s="118" t="s">
        <v>17</v>
      </c>
    </row>
    <row r="381" spans="1:59" ht="14.1" thickTop="1">
      <c r="A381" s="122" t="s">
        <v>18</v>
      </c>
      <c r="B381" s="123"/>
      <c r="C381" s="183"/>
      <c r="D381" s="124"/>
      <c r="E381" s="177"/>
      <c r="F381" s="123"/>
      <c r="G381" s="125"/>
      <c r="H381" s="124"/>
      <c r="I381" s="177"/>
      <c r="J381" s="123"/>
      <c r="K381" s="125"/>
      <c r="L381" s="124"/>
      <c r="M381" s="123"/>
      <c r="N381" s="176"/>
      <c r="O381" s="178"/>
      <c r="P381" s="123"/>
      <c r="Q381" s="125"/>
      <c r="R381" s="124"/>
      <c r="S381" s="177"/>
      <c r="T381" s="123"/>
      <c r="U381" s="125"/>
      <c r="V381" s="124"/>
      <c r="W381" s="177"/>
      <c r="X381" s="123"/>
      <c r="Y381" s="125"/>
      <c r="Z381" s="181"/>
      <c r="AA381" s="182"/>
      <c r="AB381" s="167">
        <f>B381+D381+F381+H381+J381+L381+N381+P381+R381+T381+V381+X381+Z381</f>
        <v>0</v>
      </c>
      <c r="AC381" s="168">
        <f>C381+E381+G381+I381+K381+M381+O381+Q381+S381+U381+W381+Y381+AA381</f>
        <v>0</v>
      </c>
      <c r="AE381" s="122" t="s">
        <v>18</v>
      </c>
      <c r="AF381" s="126">
        <f>B381/B405</f>
        <v>0</v>
      </c>
      <c r="AG381" s="127">
        <f t="shared" ref="AG381" si="6320">C381/C405</f>
        <v>0</v>
      </c>
      <c r="AH381" s="128">
        <f t="shared" ref="AH381" si="6321">D381/D405</f>
        <v>0</v>
      </c>
      <c r="AI381" s="129">
        <f t="shared" ref="AI381" si="6322">E381/E405</f>
        <v>0</v>
      </c>
      <c r="AJ381" s="126">
        <f t="shared" ref="AJ381" si="6323">F381/F405</f>
        <v>0</v>
      </c>
      <c r="AK381" s="127">
        <f t="shared" ref="AK381" si="6324">G381/G405</f>
        <v>0</v>
      </c>
      <c r="AL381" s="128">
        <f t="shared" ref="AL381" si="6325">H381/H405</f>
        <v>0</v>
      </c>
      <c r="AM381" s="129">
        <f t="shared" ref="AM381" si="6326">I381/I405</f>
        <v>0</v>
      </c>
      <c r="AN381" s="126">
        <f t="shared" ref="AN381" si="6327">J381/J405</f>
        <v>0</v>
      </c>
      <c r="AO381" s="127">
        <f t="shared" ref="AO381" si="6328">K381/K405</f>
        <v>0</v>
      </c>
      <c r="AP381" s="128">
        <f t="shared" ref="AP381" si="6329">L381/L405</f>
        <v>0</v>
      </c>
      <c r="AQ381" s="126">
        <f t="shared" ref="AQ381" si="6330">M381/M405</f>
        <v>0</v>
      </c>
      <c r="AR381" s="130">
        <f t="shared" ref="AR381" si="6331">N381/N405</f>
        <v>0</v>
      </c>
      <c r="AS381" s="131">
        <f t="shared" ref="AS381" si="6332">O381/O405</f>
        <v>0</v>
      </c>
      <c r="AT381" s="126">
        <f t="shared" ref="AT381" si="6333">P381/P405</f>
        <v>0</v>
      </c>
      <c r="AU381" s="127">
        <f t="shared" ref="AU381" si="6334">Q381/Q405</f>
        <v>0</v>
      </c>
      <c r="AV381" s="128">
        <f t="shared" ref="AV381" si="6335">R381/R405</f>
        <v>0</v>
      </c>
      <c r="AW381" s="129">
        <f t="shared" ref="AW381" si="6336">S381/S405</f>
        <v>0</v>
      </c>
      <c r="AX381" s="126">
        <f t="shared" ref="AX381" si="6337">T381/T405</f>
        <v>0</v>
      </c>
      <c r="AY381" s="127">
        <f t="shared" ref="AY381" si="6338">U381/U405</f>
        <v>0</v>
      </c>
      <c r="AZ381" s="128">
        <f t="shared" ref="AZ381" si="6339">V381/V405</f>
        <v>0</v>
      </c>
      <c r="BA381" s="129">
        <f t="shared" ref="BA381" si="6340">W381/W405</f>
        <v>0</v>
      </c>
      <c r="BB381" s="126">
        <f t="shared" ref="BB381" si="6341">X381/X405</f>
        <v>0</v>
      </c>
      <c r="BC381" s="127">
        <f t="shared" ref="BC381" si="6342">Y381/Y405</f>
        <v>0</v>
      </c>
      <c r="BD381" s="128">
        <f t="shared" ref="BD381" si="6343">Z381/Z405</f>
        <v>0</v>
      </c>
      <c r="BE381" s="126">
        <f t="shared" ref="BE381" si="6344">AA381/AA405</f>
        <v>0</v>
      </c>
      <c r="BF381" s="132">
        <f t="shared" ref="BF381" si="6345">AB381/AB405</f>
        <v>0</v>
      </c>
      <c r="BG381" s="133">
        <f t="shared" ref="BG381" si="6346">AC381/AC405</f>
        <v>0</v>
      </c>
    </row>
    <row r="382" spans="1:59">
      <c r="A382" s="134" t="s">
        <v>19</v>
      </c>
      <c r="B382" s="186">
        <v>799</v>
      </c>
      <c r="C382" s="187">
        <v>0</v>
      </c>
      <c r="D382" s="188">
        <v>175</v>
      </c>
      <c r="E382" s="189">
        <v>0</v>
      </c>
      <c r="F382" s="186">
        <v>86</v>
      </c>
      <c r="G382" s="190">
        <v>0</v>
      </c>
      <c r="H382" s="188">
        <v>353</v>
      </c>
      <c r="I382" s="189">
        <v>8</v>
      </c>
      <c r="J382" s="186">
        <v>2</v>
      </c>
      <c r="K382" s="190">
        <v>4</v>
      </c>
      <c r="L382" s="188">
        <v>3</v>
      </c>
      <c r="M382" s="186">
        <v>9</v>
      </c>
      <c r="N382" s="191">
        <v>9</v>
      </c>
      <c r="O382" s="192">
        <v>0</v>
      </c>
      <c r="P382" s="186">
        <v>0</v>
      </c>
      <c r="Q382" s="190">
        <v>0</v>
      </c>
      <c r="R382" s="188">
        <v>0</v>
      </c>
      <c r="S382" s="189">
        <v>0</v>
      </c>
      <c r="T382" s="186">
        <v>0</v>
      </c>
      <c r="U382" s="190">
        <v>0</v>
      </c>
      <c r="V382" s="188">
        <v>0</v>
      </c>
      <c r="W382" s="189">
        <v>0</v>
      </c>
      <c r="X382" s="186">
        <v>0</v>
      </c>
      <c r="Y382" s="190">
        <v>0</v>
      </c>
      <c r="Z382" s="188">
        <v>0</v>
      </c>
      <c r="AA382" s="186">
        <v>0</v>
      </c>
      <c r="AB382" s="169">
        <f t="shared" ref="AB382:AC397" si="6347">B382+D382+F382+H382+J382+L382+N382+P382+R382+T382+V382+X382+Z382</f>
        <v>1427</v>
      </c>
      <c r="AC382" s="170">
        <f t="shared" si="6347"/>
        <v>21</v>
      </c>
      <c r="AE382" s="134" t="s">
        <v>19</v>
      </c>
      <c r="AF382" s="126">
        <f>B382/B405</f>
        <v>1.3236146773792761E-2</v>
      </c>
      <c r="AG382" s="127">
        <f t="shared" ref="AG382" si="6348">C382/C405</f>
        <v>0</v>
      </c>
      <c r="AH382" s="128">
        <f t="shared" ref="AH382" si="6349">D382/D405</f>
        <v>7.2343943778420839E-3</v>
      </c>
      <c r="AI382" s="129">
        <f t="shared" ref="AI382" si="6350">E382/E405</f>
        <v>0</v>
      </c>
      <c r="AJ382" s="126">
        <f t="shared" ref="AJ382" si="6351">F382/F405</f>
        <v>6.2242165448360715E-3</v>
      </c>
      <c r="AK382" s="127">
        <f t="shared" ref="AK382" si="6352">G382/G405</f>
        <v>0</v>
      </c>
      <c r="AL382" s="128">
        <f t="shared" ref="AL382" si="6353">H382/H405</f>
        <v>1.3556067588325654E-2</v>
      </c>
      <c r="AM382" s="129">
        <f t="shared" ref="AM382" si="6354">I382/I405</f>
        <v>1.9850624053993697E-4</v>
      </c>
      <c r="AN382" s="126">
        <f t="shared" ref="AN382" si="6355">J382/J405</f>
        <v>2.7371014096072262E-4</v>
      </c>
      <c r="AO382" s="127">
        <f t="shared" ref="AO382" si="6356">K382/K405</f>
        <v>4.4692737430167598E-4</v>
      </c>
      <c r="AP382" s="128">
        <f t="shared" ref="AP382" si="6357">L382/L405</f>
        <v>2.3971234518577707E-4</v>
      </c>
      <c r="AQ382" s="126">
        <f t="shared" ref="AQ382" si="6358">M382/M405</f>
        <v>3.7931470476672144E-4</v>
      </c>
      <c r="AR382" s="130">
        <f t="shared" ref="AR382" si="6359">N382/N405</f>
        <v>3.4290939571744267E-4</v>
      </c>
      <c r="AS382" s="131">
        <f t="shared" ref="AS382" si="6360">O382/O405</f>
        <v>0</v>
      </c>
      <c r="AT382" s="126">
        <f t="shared" ref="AT382" si="6361">P382/P405</f>
        <v>0</v>
      </c>
      <c r="AU382" s="127">
        <f t="shared" ref="AU382" si="6362">Q382/Q405</f>
        <v>0</v>
      </c>
      <c r="AV382" s="128">
        <f t="shared" ref="AV382" si="6363">R382/R405</f>
        <v>0</v>
      </c>
      <c r="AW382" s="129">
        <f t="shared" ref="AW382" si="6364">S382/S405</f>
        <v>0</v>
      </c>
      <c r="AX382" s="126">
        <f t="shared" ref="AX382" si="6365">T382/T405</f>
        <v>0</v>
      </c>
      <c r="AY382" s="127">
        <f t="shared" ref="AY382" si="6366">U382/U405</f>
        <v>0</v>
      </c>
      <c r="AZ382" s="128">
        <f t="shared" ref="AZ382" si="6367">V382/V405</f>
        <v>0</v>
      </c>
      <c r="BA382" s="129">
        <f t="shared" ref="BA382" si="6368">W382/W405</f>
        <v>0</v>
      </c>
      <c r="BB382" s="126">
        <f t="shared" ref="BB382" si="6369">X382/X405</f>
        <v>0</v>
      </c>
      <c r="BC382" s="127">
        <f t="shared" ref="BC382" si="6370">Y382/Y405</f>
        <v>0</v>
      </c>
      <c r="BD382" s="128">
        <f t="shared" ref="BD382" si="6371">Z382/Z405</f>
        <v>0</v>
      </c>
      <c r="BE382" s="126">
        <f t="shared" ref="BE382" si="6372">AA382/AA405</f>
        <v>0</v>
      </c>
      <c r="BF382" s="132">
        <f t="shared" ref="BF382" si="6373">AB382/AB405</f>
        <v>4.3828665851725814E-3</v>
      </c>
      <c r="BG382" s="133">
        <f t="shared" ref="BG382" si="6374">AC382/AC405</f>
        <v>6.4603457823171102E-5</v>
      </c>
    </row>
    <row r="383" spans="1:59">
      <c r="A383" s="143" t="s">
        <v>20</v>
      </c>
      <c r="B383" s="193">
        <v>3539</v>
      </c>
      <c r="C383" s="194">
        <v>2</v>
      </c>
      <c r="D383" s="195">
        <v>1384</v>
      </c>
      <c r="E383" s="196">
        <v>4</v>
      </c>
      <c r="F383" s="193">
        <v>483</v>
      </c>
      <c r="G383" s="197">
        <v>0</v>
      </c>
      <c r="H383" s="195">
        <v>1543</v>
      </c>
      <c r="I383" s="196">
        <v>109</v>
      </c>
      <c r="J383" s="193">
        <v>87</v>
      </c>
      <c r="K383" s="197">
        <v>60</v>
      </c>
      <c r="L383" s="195">
        <v>79</v>
      </c>
      <c r="M383" s="193">
        <v>379</v>
      </c>
      <c r="N383" s="198">
        <v>540</v>
      </c>
      <c r="O383" s="199">
        <v>656</v>
      </c>
      <c r="P383" s="193">
        <v>357</v>
      </c>
      <c r="Q383" s="197">
        <v>377</v>
      </c>
      <c r="R383" s="195">
        <v>404</v>
      </c>
      <c r="S383" s="196">
        <v>504</v>
      </c>
      <c r="T383" s="193">
        <v>92</v>
      </c>
      <c r="U383" s="197">
        <v>322</v>
      </c>
      <c r="V383" s="195">
        <v>248</v>
      </c>
      <c r="W383" s="196">
        <v>673</v>
      </c>
      <c r="X383" s="193">
        <v>483</v>
      </c>
      <c r="Y383" s="197">
        <v>513</v>
      </c>
      <c r="Z383" s="195">
        <v>1273</v>
      </c>
      <c r="AA383" s="193">
        <v>678</v>
      </c>
      <c r="AB383" s="169">
        <f t="shared" si="6347"/>
        <v>10512</v>
      </c>
      <c r="AC383" s="170">
        <f t="shared" si="6347"/>
        <v>4277</v>
      </c>
      <c r="AE383" s="143" t="s">
        <v>20</v>
      </c>
      <c r="AF383" s="126">
        <f>B383/B405</f>
        <v>5.8626687650128385E-2</v>
      </c>
      <c r="AG383" s="127">
        <f t="shared" ref="AG383" si="6375">C383/C405</f>
        <v>5.8695779773434292E-5</v>
      </c>
      <c r="AH383" s="128">
        <f t="shared" ref="AH383" si="6376">D383/D405</f>
        <v>5.7213724679619681E-2</v>
      </c>
      <c r="AI383" s="129">
        <f t="shared" ref="AI383" si="6377">E383/E405</f>
        <v>1.94884287454324E-4</v>
      </c>
      <c r="AJ383" s="126">
        <f t="shared" ref="AJ383" si="6378">F383/F405</f>
        <v>3.4956937106463054E-2</v>
      </c>
      <c r="AK383" s="127">
        <f t="shared" ref="AK383" si="6379">G383/G405</f>
        <v>0</v>
      </c>
      <c r="AL383" s="128">
        <f t="shared" ref="AL383" si="6380">H383/H405</f>
        <v>5.9254992319508447E-2</v>
      </c>
      <c r="AM383" s="129">
        <f t="shared" ref="AM383" si="6381">I383/I405</f>
        <v>2.7046475273566411E-3</v>
      </c>
      <c r="AN383" s="126">
        <f t="shared" ref="AN383" si="6382">J383/J405</f>
        <v>1.1906391131791432E-2</v>
      </c>
      <c r="AO383" s="127">
        <f t="shared" ref="AO383" si="6383">K383/K405</f>
        <v>6.7039106145251395E-3</v>
      </c>
      <c r="AP383" s="128">
        <f t="shared" ref="AP383" si="6384">L383/L405</f>
        <v>6.3124250898921293E-3</v>
      </c>
      <c r="AQ383" s="126">
        <f t="shared" ref="AQ383" si="6385">M383/M405</f>
        <v>1.5973363678509715E-2</v>
      </c>
      <c r="AR383" s="130">
        <f t="shared" ref="AR383" si="6386">N383/N405</f>
        <v>2.0574563743046559E-2</v>
      </c>
      <c r="AS383" s="131">
        <f t="shared" ref="AS383" si="6387">O383/O405</f>
        <v>1.7742197219667875E-2</v>
      </c>
      <c r="AT383" s="126">
        <f t="shared" ref="AT383" si="6388">P383/P405</f>
        <v>2.0841847159787496E-2</v>
      </c>
      <c r="AU383" s="127">
        <f t="shared" ref="AU383" si="6389">Q383/Q405</f>
        <v>1.7412590642464552E-2</v>
      </c>
      <c r="AV383" s="128">
        <f t="shared" ref="AV383" si="6390">R383/R405</f>
        <v>1.9329218697669969E-2</v>
      </c>
      <c r="AW383" s="129">
        <f t="shared" ref="AW383" si="6391">S383/S405</f>
        <v>2.0823004462072386E-2</v>
      </c>
      <c r="AX383" s="126">
        <f t="shared" ref="AX383" si="6392">T383/T405</f>
        <v>1.0052447552447552E-2</v>
      </c>
      <c r="AY383" s="127">
        <f t="shared" ref="AY383" si="6393">U383/U405</f>
        <v>2.6438952294933902E-2</v>
      </c>
      <c r="AZ383" s="128">
        <f t="shared" ref="AZ383" si="6394">V383/V405</f>
        <v>9.934305399775677E-3</v>
      </c>
      <c r="BA383" s="129">
        <f t="shared" ref="BA383" si="6395">W383/W405</f>
        <v>2.2511372758897513E-2</v>
      </c>
      <c r="BB383" s="126">
        <f t="shared" ref="BB383" si="6396">X383/X405</f>
        <v>1.9777250020473345E-2</v>
      </c>
      <c r="BC383" s="127">
        <f t="shared" ref="BC383" si="6397">Y383/Y405</f>
        <v>3.1678399407187849E-2</v>
      </c>
      <c r="BD383" s="128">
        <f t="shared" ref="BD383" si="6398">Z383/Z405</f>
        <v>2.1746557791520037E-2</v>
      </c>
      <c r="BE383" s="126">
        <f t="shared" ref="BE383" si="6399">AA383/AA405</f>
        <v>1.4173722169959236E-2</v>
      </c>
      <c r="BF383" s="132">
        <f t="shared" ref="BF383" si="6400">AB383/AB405</f>
        <v>3.2286400520906922E-2</v>
      </c>
      <c r="BG383" s="133">
        <f t="shared" ref="BG383" si="6401">AC383/AC405</f>
        <v>1.3157570909985849E-2</v>
      </c>
    </row>
    <row r="384" spans="1:59">
      <c r="A384" s="134" t="s">
        <v>21</v>
      </c>
      <c r="B384" s="186">
        <v>6026</v>
      </c>
      <c r="C384" s="187">
        <v>582</v>
      </c>
      <c r="D384" s="188">
        <v>1846</v>
      </c>
      <c r="E384" s="189">
        <v>838</v>
      </c>
      <c r="F384" s="186">
        <v>927</v>
      </c>
      <c r="G384" s="190">
        <v>397</v>
      </c>
      <c r="H384" s="188">
        <v>1144</v>
      </c>
      <c r="I384" s="189">
        <v>1129</v>
      </c>
      <c r="J384" s="186">
        <v>283</v>
      </c>
      <c r="K384" s="190">
        <v>499</v>
      </c>
      <c r="L384" s="188">
        <v>317</v>
      </c>
      <c r="M384" s="186">
        <v>1099</v>
      </c>
      <c r="N384" s="191">
        <v>1246</v>
      </c>
      <c r="O384" s="192">
        <v>1909</v>
      </c>
      <c r="P384" s="186">
        <v>1075</v>
      </c>
      <c r="Q384" s="190">
        <v>990</v>
      </c>
      <c r="R384" s="188">
        <v>1280</v>
      </c>
      <c r="S384" s="189">
        <v>1359</v>
      </c>
      <c r="T384" s="186">
        <v>256</v>
      </c>
      <c r="U384" s="190">
        <v>1050</v>
      </c>
      <c r="V384" s="188">
        <v>826</v>
      </c>
      <c r="W384" s="189">
        <v>2063</v>
      </c>
      <c r="X384" s="186">
        <v>1250</v>
      </c>
      <c r="Y384" s="190">
        <v>1359</v>
      </c>
      <c r="Z384" s="188">
        <v>4127</v>
      </c>
      <c r="AA384" s="186">
        <v>1828</v>
      </c>
      <c r="AB384" s="169">
        <f>B384+D384+F384+H384+J384+L384+N384+P384+R384+T384+V384+X384+Z384</f>
        <v>20603</v>
      </c>
      <c r="AC384" s="170">
        <f t="shared" si="6347"/>
        <v>15102</v>
      </c>
      <c r="AE384" s="134" t="s">
        <v>21</v>
      </c>
      <c r="AF384" s="126">
        <f>B384/B405</f>
        <v>9.9826058146276819E-2</v>
      </c>
      <c r="AG384" s="127">
        <f t="shared" ref="AG384" si="6402">C384/C405</f>
        <v>1.7080471914069379E-2</v>
      </c>
      <c r="AH384" s="128">
        <f t="shared" ref="AH384" si="6403">D384/D405</f>
        <v>7.631252583712278E-2</v>
      </c>
      <c r="AI384" s="129">
        <f t="shared" ref="AI384" si="6404">E384/E405</f>
        <v>4.0828258221680874E-2</v>
      </c>
      <c r="AJ384" s="126">
        <f t="shared" ref="AJ384" si="6405">F384/F405</f>
        <v>6.7091264384453939E-2</v>
      </c>
      <c r="AK384" s="127">
        <f t="shared" ref="AK384" si="6406">G384/G405</f>
        <v>4.6432748538011694E-2</v>
      </c>
      <c r="AL384" s="128">
        <f t="shared" ref="AL384" si="6407">H384/H405</f>
        <v>4.3932411674347159E-2</v>
      </c>
      <c r="AM384" s="129">
        <f t="shared" ref="AM384" si="6408">I384/I405</f>
        <v>2.8014193196198606E-2</v>
      </c>
      <c r="AN384" s="126">
        <f t="shared" ref="AN384" si="6409">J384/J405</f>
        <v>3.872998494594225E-2</v>
      </c>
      <c r="AO384" s="127">
        <f t="shared" ref="AO384" si="6410">K384/K405</f>
        <v>5.5754189944134079E-2</v>
      </c>
      <c r="AP384" s="128">
        <f t="shared" ref="AP384" si="6411">L384/L405</f>
        <v>2.5329604474630445E-2</v>
      </c>
      <c r="AQ384" s="126">
        <f t="shared" ref="AQ384" si="6412">M384/M405</f>
        <v>4.6318540059847431E-2</v>
      </c>
      <c r="AR384" s="130">
        <f t="shared" ref="AR384" si="6413">N384/N405</f>
        <v>4.7473900784881506E-2</v>
      </c>
      <c r="AS384" s="131">
        <f t="shared" ref="AS384" si="6414">O384/O405</f>
        <v>5.1630875750527397E-2</v>
      </c>
      <c r="AT384" s="126">
        <f t="shared" ref="AT384" si="6415">P384/P405</f>
        <v>6.2759063576390911E-2</v>
      </c>
      <c r="AU384" s="127">
        <f t="shared" ref="AU384" si="6416">Q384/Q405</f>
        <v>4.5725370652625746E-2</v>
      </c>
      <c r="AV384" s="128">
        <f t="shared" ref="AV384" si="6417">R384/R405</f>
        <v>6.1241088943112768E-2</v>
      </c>
      <c r="AW384" s="129">
        <f t="shared" ref="AW384" si="6418">S384/S405</f>
        <v>5.6147744174516609E-2</v>
      </c>
      <c r="AX384" s="126">
        <f t="shared" ref="AX384" si="6419">T384/T405</f>
        <v>2.7972027972027972E-2</v>
      </c>
      <c r="AY384" s="127">
        <f t="shared" ref="AY384" si="6420">U384/U405</f>
        <v>8.6213974874784466E-2</v>
      </c>
      <c r="AZ384" s="128">
        <f t="shared" ref="AZ384" si="6421">V384/V405</f>
        <v>3.3087646210543185E-2</v>
      </c>
      <c r="BA384" s="129">
        <f t="shared" ref="BA384" si="6422">W384/W405</f>
        <v>6.9005887075194006E-2</v>
      </c>
      <c r="BB384" s="126">
        <f t="shared" ref="BB384" si="6423">X384/X405</f>
        <v>5.1183359266235365E-2</v>
      </c>
      <c r="BC384" s="127">
        <f t="shared" ref="BC384" si="6424">Y384/Y405</f>
        <v>8.3919970359392373E-2</v>
      </c>
      <c r="BD384" s="128">
        <f t="shared" ref="BD384" si="6425">Z384/Z405</f>
        <v>7.0501212887355225E-2</v>
      </c>
      <c r="BE384" s="126">
        <f t="shared" ref="BE384" si="6426">AA384/AA405</f>
        <v>3.8214696352043484E-2</v>
      </c>
      <c r="BF384" s="132">
        <f t="shared" ref="BF384" si="6427">AB384/AB405</f>
        <v>6.3279747900708255E-2</v>
      </c>
      <c r="BG384" s="133">
        <f t="shared" ref="BG384" si="6428">AC384/AC405</f>
        <v>4.6459115240263339E-2</v>
      </c>
    </row>
    <row r="385" spans="1:59">
      <c r="A385" s="143" t="s">
        <v>22</v>
      </c>
      <c r="B385" s="193">
        <v>4940</v>
      </c>
      <c r="C385" s="194">
        <v>1060</v>
      </c>
      <c r="D385" s="195">
        <v>1927</v>
      </c>
      <c r="E385" s="196">
        <v>1357</v>
      </c>
      <c r="F385" s="193">
        <v>972</v>
      </c>
      <c r="G385" s="197">
        <v>621</v>
      </c>
      <c r="H385" s="195">
        <v>1038</v>
      </c>
      <c r="I385" s="196">
        <v>1794</v>
      </c>
      <c r="J385" s="193">
        <v>517</v>
      </c>
      <c r="K385" s="197">
        <v>943</v>
      </c>
      <c r="L385" s="195">
        <v>455</v>
      </c>
      <c r="M385" s="193">
        <v>1958</v>
      </c>
      <c r="N385" s="198">
        <v>1698</v>
      </c>
      <c r="O385" s="199">
        <v>2934</v>
      </c>
      <c r="P385" s="193">
        <v>1673</v>
      </c>
      <c r="Q385" s="197">
        <v>1471</v>
      </c>
      <c r="R385" s="195">
        <v>1773</v>
      </c>
      <c r="S385" s="196">
        <v>1503</v>
      </c>
      <c r="T385" s="193">
        <v>353</v>
      </c>
      <c r="U385" s="197">
        <v>1607</v>
      </c>
      <c r="V385" s="195">
        <v>1082</v>
      </c>
      <c r="W385" s="196">
        <v>2596</v>
      </c>
      <c r="X385" s="193">
        <v>1478</v>
      </c>
      <c r="Y385" s="197">
        <v>1504</v>
      </c>
      <c r="Z385" s="195">
        <v>4764</v>
      </c>
      <c r="AA385" s="193">
        <v>2505</v>
      </c>
      <c r="AB385" s="169">
        <f t="shared" ref="AB385:AC402" si="6429">B385+D385+F385+H385+J385+L385+N385+P385+R385+T385+V385+X385+Z385</f>
        <v>22670</v>
      </c>
      <c r="AC385" s="170">
        <f t="shared" si="6347"/>
        <v>21853</v>
      </c>
      <c r="AE385" s="143" t="s">
        <v>22</v>
      </c>
      <c r="AF385" s="126">
        <f>B385/B405</f>
        <v>8.1835500704050365E-2</v>
      </c>
      <c r="AG385" s="127">
        <f t="shared" ref="AG385" si="6430">C385/C405</f>
        <v>3.1108763279920175E-2</v>
      </c>
      <c r="AH385" s="128">
        <f t="shared" ref="AH385" si="6431">D385/D405</f>
        <v>7.9661016949152536E-2</v>
      </c>
      <c r="AI385" s="129">
        <f t="shared" ref="AI385" si="6432">E385/E405</f>
        <v>6.6114494518879421E-2</v>
      </c>
      <c r="AJ385" s="126">
        <f t="shared" ref="AJ385" si="6433">F385/F405</f>
        <v>7.0348121878844899E-2</v>
      </c>
      <c r="AK385" s="127">
        <f t="shared" ref="AK385" si="6434">G385/G405</f>
        <v>7.2631578947368422E-2</v>
      </c>
      <c r="AL385" s="128">
        <f t="shared" ref="AL385" si="6435">H385/H405</f>
        <v>3.9861751152073729E-2</v>
      </c>
      <c r="AM385" s="129">
        <f t="shared" ref="AM385" si="6436">I385/I405</f>
        <v>4.4515024441080867E-2</v>
      </c>
      <c r="AN385" s="126">
        <f t="shared" ref="AN385" si="6437">J385/J405</f>
        <v>7.0754071438346791E-2</v>
      </c>
      <c r="AO385" s="127">
        <f t="shared" ref="AO385" si="6438">K385/K405</f>
        <v>0.10536312849162011</v>
      </c>
      <c r="AP385" s="128">
        <f t="shared" ref="AP385" si="6439">L385/L405</f>
        <v>3.6356372353176188E-2</v>
      </c>
      <c r="AQ385" s="126">
        <f t="shared" ref="AQ385" si="6440">M385/M405</f>
        <v>8.2522021325915629E-2</v>
      </c>
      <c r="AR385" s="130">
        <f t="shared" ref="AR385" si="6441">N385/N405</f>
        <v>6.4695572658690845E-2</v>
      </c>
      <c r="AS385" s="131">
        <f t="shared" ref="AS385" si="6442">O385/O405</f>
        <v>7.9353058906258447E-2</v>
      </c>
      <c r="AT385" s="126">
        <f t="shared" ref="AT385" si="6443">P385/P405</f>
        <v>9.7670617082141392E-2</v>
      </c>
      <c r="AU385" s="127">
        <f t="shared" ref="AU385" si="6444">Q385/Q405</f>
        <v>6.7941434575770177E-2</v>
      </c>
      <c r="AV385" s="128">
        <f t="shared" ref="AV385" si="6445">R385/R405</f>
        <v>8.4828477106358546E-2</v>
      </c>
      <c r="AW385" s="129">
        <f t="shared" ref="AW385" si="6446">S385/S405</f>
        <v>6.2097174020823001E-2</v>
      </c>
      <c r="AX385" s="126">
        <f t="shared" ref="AX385" si="6447">T385/T405</f>
        <v>3.8570804195804193E-2</v>
      </c>
      <c r="AY385" s="127">
        <f t="shared" ref="AY385" si="6448">U385/U405</f>
        <v>0.13194843583217014</v>
      </c>
      <c r="AZ385" s="128">
        <f t="shared" ref="AZ385" si="6449">V385/V405</f>
        <v>4.3342413074827751E-2</v>
      </c>
      <c r="BA385" s="129">
        <f t="shared" ref="BA385" si="6450">W385/W405</f>
        <v>8.6834359111586837E-2</v>
      </c>
      <c r="BB385" s="126">
        <f t="shared" ref="BB385" si="6451">X385/X405</f>
        <v>6.0519203996396695E-2</v>
      </c>
      <c r="BC385" s="127">
        <f t="shared" ref="BC385" si="6452">Y385/Y405</f>
        <v>9.2873903915030254E-2</v>
      </c>
      <c r="BD385" s="128">
        <f t="shared" ref="BD385" si="6453">Z385/Z405</f>
        <v>8.1383033243363281E-2</v>
      </c>
      <c r="BE385" s="126">
        <f t="shared" ref="BE385" si="6454">AA385/AA405</f>
        <v>5.2367513327061778E-2</v>
      </c>
      <c r="BF385" s="132">
        <f t="shared" ref="BF385" si="6455">AB385/AB405</f>
        <v>6.962830097117198E-2</v>
      </c>
      <c r="BG385" s="133">
        <f t="shared" ref="BG385" si="6456">AC385/AC405</f>
        <v>6.7227588752845624E-2</v>
      </c>
    </row>
    <row r="386" spans="1:59">
      <c r="A386" s="134" t="s">
        <v>23</v>
      </c>
      <c r="B386" s="186">
        <v>6964</v>
      </c>
      <c r="C386" s="187">
        <v>1034</v>
      </c>
      <c r="D386" s="188">
        <v>1347</v>
      </c>
      <c r="E386" s="189">
        <v>1086</v>
      </c>
      <c r="F386" s="186">
        <v>840</v>
      </c>
      <c r="G386" s="190">
        <v>654</v>
      </c>
      <c r="H386" s="188">
        <v>1272</v>
      </c>
      <c r="I386" s="189">
        <v>1657</v>
      </c>
      <c r="J386" s="186">
        <v>437</v>
      </c>
      <c r="K386" s="190">
        <v>937</v>
      </c>
      <c r="L386" s="188">
        <v>493</v>
      </c>
      <c r="M386" s="186">
        <v>2537</v>
      </c>
      <c r="N386" s="191">
        <v>1448</v>
      </c>
      <c r="O386" s="192">
        <v>2823</v>
      </c>
      <c r="P386" s="186">
        <v>1361</v>
      </c>
      <c r="Q386" s="190">
        <v>1488</v>
      </c>
      <c r="R386" s="188">
        <v>1568</v>
      </c>
      <c r="S386" s="189">
        <v>1333</v>
      </c>
      <c r="T386" s="186">
        <v>269</v>
      </c>
      <c r="U386" s="190">
        <v>1586</v>
      </c>
      <c r="V386" s="188">
        <v>764</v>
      </c>
      <c r="W386" s="189">
        <v>2504</v>
      </c>
      <c r="X386" s="186">
        <v>1262</v>
      </c>
      <c r="Y386" s="190">
        <v>1750</v>
      </c>
      <c r="Z386" s="188">
        <v>4083</v>
      </c>
      <c r="AA386" s="186">
        <v>2112</v>
      </c>
      <c r="AB386" s="169">
        <f t="shared" si="6429"/>
        <v>22108</v>
      </c>
      <c r="AC386" s="170">
        <f t="shared" si="6347"/>
        <v>21501</v>
      </c>
      <c r="AE386" s="134" t="s">
        <v>23</v>
      </c>
      <c r="AF386" s="126">
        <f>B386/B405</f>
        <v>0.11536486374554791</v>
      </c>
      <c r="AG386" s="127">
        <f t="shared" ref="AG386" si="6457">C386/C405</f>
        <v>3.0345718142865529E-2</v>
      </c>
      <c r="AH386" s="128">
        <f t="shared" ref="AH386" si="6458">D386/D405</f>
        <v>5.5684167011161634E-2</v>
      </c>
      <c r="AI386" s="129">
        <f t="shared" ref="AI386" si="6459">E386/E405</f>
        <v>5.2911084043848963E-2</v>
      </c>
      <c r="AJ386" s="126">
        <f t="shared" ref="AJ386" si="6460">F386/F405</f>
        <v>6.0794673228631399E-2</v>
      </c>
      <c r="AK386" s="127">
        <f t="shared" ref="AK386" si="6461">G386/G405</f>
        <v>7.6491228070175443E-2</v>
      </c>
      <c r="AL386" s="128">
        <f t="shared" ref="AL386" si="6462">H386/H405</f>
        <v>4.8847926267281107E-2</v>
      </c>
      <c r="AM386" s="129">
        <f t="shared" ref="AM386" si="6463">I386/I405</f>
        <v>4.1115605071834448E-2</v>
      </c>
      <c r="AN386" s="126">
        <f t="shared" ref="AN386" si="6464">J386/J405</f>
        <v>5.980566579991789E-2</v>
      </c>
      <c r="AO386" s="127">
        <f t="shared" ref="AO386" si="6465">K386/K405</f>
        <v>0.1046927374301676</v>
      </c>
      <c r="AP386" s="128">
        <f t="shared" ref="AP386" si="6466">L386/L405</f>
        <v>3.9392728725529368E-2</v>
      </c>
      <c r="AQ386" s="126">
        <f t="shared" ref="AQ386" si="6467">M386/M405</f>
        <v>0.10692460066590803</v>
      </c>
      <c r="AR386" s="130">
        <f t="shared" ref="AR386" si="6468">N386/N405</f>
        <v>5.5170311666539663E-2</v>
      </c>
      <c r="AS386" s="131">
        <f t="shared" ref="AS386" si="6469">O386/O405</f>
        <v>7.6350949315735384E-2</v>
      </c>
      <c r="AT386" s="126">
        <f t="shared" ref="AT386" si="6470">P386/P405</f>
        <v>7.945589351392375E-2</v>
      </c>
      <c r="AU386" s="127">
        <f t="shared" ref="AU386" si="6471">Q386/Q405</f>
        <v>6.8726617708188997E-2</v>
      </c>
      <c r="AV386" s="128">
        <f t="shared" ref="AV386" si="6472">R386/R405</f>
        <v>7.5020333955313143E-2</v>
      </c>
      <c r="AW386" s="129">
        <f t="shared" ref="AW386" si="6473">S386/S405</f>
        <v>5.5073541563377952E-2</v>
      </c>
      <c r="AX386" s="126">
        <f t="shared" ref="AX386" si="6474">T386/T405</f>
        <v>2.9392482517482516E-2</v>
      </c>
      <c r="AY386" s="127">
        <f t="shared" ref="AY386" si="6475">U386/U405</f>
        <v>0.13022415633467443</v>
      </c>
      <c r="AZ386" s="128">
        <f t="shared" ref="AZ386" si="6476">V386/V405</f>
        <v>3.0604069860599263E-2</v>
      </c>
      <c r="BA386" s="129">
        <f t="shared" ref="BA386" si="6477">W386/W405</f>
        <v>8.3757024351083759E-2</v>
      </c>
      <c r="BB386" s="126">
        <f t="shared" ref="BB386" si="6478">X386/X405</f>
        <v>5.1674719515191224E-2</v>
      </c>
      <c r="BC386" s="127">
        <f t="shared" ref="BC386" si="6479">Y386/Y405</f>
        <v>0.1080647153266642</v>
      </c>
      <c r="BD386" s="128">
        <f t="shared" ref="BD386" si="6480">Z386/Z405</f>
        <v>6.9749564385527346E-2</v>
      </c>
      <c r="BE386" s="126">
        <f t="shared" ref="BE386" si="6481">AA386/AA405</f>
        <v>4.4151771715271244E-2</v>
      </c>
      <c r="BF386" s="132">
        <f t="shared" ref="BF386" si="6482">AB386/AB405</f>
        <v>6.7902182526275695E-2</v>
      </c>
      <c r="BG386" s="133">
        <f t="shared" ref="BG386" si="6483">AC386/AC405</f>
        <v>6.6144711745523901E-2</v>
      </c>
    </row>
    <row r="387" spans="1:59">
      <c r="A387" s="143" t="s">
        <v>24</v>
      </c>
      <c r="B387" s="193">
        <v>4445</v>
      </c>
      <c r="C387" s="194">
        <v>979</v>
      </c>
      <c r="D387" s="195">
        <v>1526</v>
      </c>
      <c r="E387" s="196">
        <v>1255</v>
      </c>
      <c r="F387" s="193">
        <v>705</v>
      </c>
      <c r="G387" s="197">
        <v>537</v>
      </c>
      <c r="H387" s="195">
        <v>1004</v>
      </c>
      <c r="I387" s="196">
        <v>1612</v>
      </c>
      <c r="J387" s="193">
        <v>480</v>
      </c>
      <c r="K387" s="197">
        <v>988</v>
      </c>
      <c r="L387" s="195">
        <v>546</v>
      </c>
      <c r="M387" s="193">
        <v>2180</v>
      </c>
      <c r="N387" s="198">
        <v>1287</v>
      </c>
      <c r="O387" s="199">
        <v>2966</v>
      </c>
      <c r="P387" s="193">
        <v>957</v>
      </c>
      <c r="Q387" s="197">
        <v>1525</v>
      </c>
      <c r="R387" s="195">
        <v>1643</v>
      </c>
      <c r="S387" s="196">
        <v>1461</v>
      </c>
      <c r="T387" s="193">
        <v>319</v>
      </c>
      <c r="U387" s="197">
        <v>1097</v>
      </c>
      <c r="V387" s="195">
        <v>685</v>
      </c>
      <c r="W387" s="196">
        <v>2692</v>
      </c>
      <c r="X387" s="193">
        <v>1355</v>
      </c>
      <c r="Y387" s="197">
        <v>1375</v>
      </c>
      <c r="Z387" s="195">
        <v>4794</v>
      </c>
      <c r="AA387" s="193">
        <v>1965</v>
      </c>
      <c r="AB387" s="169">
        <f t="shared" si="6429"/>
        <v>19746</v>
      </c>
      <c r="AC387" s="170">
        <f t="shared" si="6347"/>
        <v>20632</v>
      </c>
      <c r="AE387" s="143" t="s">
        <v>24</v>
      </c>
      <c r="AF387" s="126">
        <f>B387/B405</f>
        <v>7.3635384742814544E-2</v>
      </c>
      <c r="AG387" s="127">
        <f t="shared" ref="AG387" si="6484">C387/C405</f>
        <v>2.8731584199096084E-2</v>
      </c>
      <c r="AH387" s="128">
        <f t="shared" ref="AH387" si="6485">D387/D405</f>
        <v>6.3083918974782965E-2</v>
      </c>
      <c r="AI387" s="129">
        <f t="shared" ref="AI387" si="6486">E387/E405</f>
        <v>6.1144945188794153E-2</v>
      </c>
      <c r="AJ387" s="126">
        <f t="shared" ref="AJ387" si="6487">F387/F405</f>
        <v>5.1024100745458496E-2</v>
      </c>
      <c r="AK387" s="127">
        <f t="shared" ref="AK387" si="6488">G387/G405</f>
        <v>6.2807017543859645E-2</v>
      </c>
      <c r="AL387" s="128">
        <f t="shared" ref="AL387" si="6489">H387/H405</f>
        <v>3.8556067588325652E-2</v>
      </c>
      <c r="AM387" s="129">
        <f t="shared" ref="AM387" si="6490">I387/I405</f>
        <v>3.9999007468797303E-2</v>
      </c>
      <c r="AN387" s="126">
        <f t="shared" ref="AN387" si="6491">J387/J405</f>
        <v>6.5690433830573422E-2</v>
      </c>
      <c r="AO387" s="127">
        <f t="shared" ref="AO387" si="6492">K387/K405</f>
        <v>0.11039106145251397</v>
      </c>
      <c r="AP387" s="128">
        <f t="shared" ref="AP387" si="6493">L387/L405</f>
        <v>4.3627646823811428E-2</v>
      </c>
      <c r="AQ387" s="126">
        <f t="shared" ref="AQ387" si="6494">M387/M405</f>
        <v>9.1878450710161416E-2</v>
      </c>
      <c r="AR387" s="130">
        <f t="shared" ref="AR387" si="6495">N387/N405</f>
        <v>4.9036043587594301E-2</v>
      </c>
      <c r="AS387" s="131">
        <f t="shared" ref="AS387" si="6496">O387/O405</f>
        <v>8.0218531941364205E-2</v>
      </c>
      <c r="AT387" s="126">
        <f t="shared" ref="AT387" si="6497">P387/P405</f>
        <v>5.5870161714052194E-2</v>
      </c>
      <c r="AU387" s="127">
        <f t="shared" ref="AU387" si="6498">Q387/Q405</f>
        <v>7.043554570227703E-2</v>
      </c>
      <c r="AV387" s="128">
        <f t="shared" ref="AV387" si="6499">R387/R405</f>
        <v>7.8608679010573654E-2</v>
      </c>
      <c r="AW387" s="129">
        <f t="shared" ref="AW387" si="6500">S387/S405</f>
        <v>6.0361923648983642E-2</v>
      </c>
      <c r="AX387" s="126">
        <f t="shared" ref="AX387" si="6501">T387/T405</f>
        <v>3.4855769230769232E-2</v>
      </c>
      <c r="AY387" s="127">
        <f t="shared" ref="AY387" si="6502">U387/U405</f>
        <v>9.0073076607274816E-2</v>
      </c>
      <c r="AZ387" s="128">
        <f t="shared" ref="AZ387" si="6503">V387/V405</f>
        <v>2.7439512898573947E-2</v>
      </c>
      <c r="BA387" s="129">
        <f t="shared" ref="BA387" si="6504">W387/W405</f>
        <v>9.004549103559005E-2</v>
      </c>
      <c r="BB387" s="126">
        <f t="shared" ref="BB387" si="6505">X387/X405</f>
        <v>5.5482761444599134E-2</v>
      </c>
      <c r="BC387" s="127">
        <f t="shared" ref="BC387" si="6506">Y387/Y405</f>
        <v>8.4907990613807577E-2</v>
      </c>
      <c r="BD387" s="128">
        <f t="shared" ref="BD387" si="6507">Z387/Z405</f>
        <v>8.1895520858245932E-2</v>
      </c>
      <c r="BE387" s="126">
        <f t="shared" ref="BE387" si="6508">AA387/AA405</f>
        <v>4.1078708058952647E-2</v>
      </c>
      <c r="BF387" s="132">
        <f t="shared" ref="BF387" si="6509">AB387/AB405</f>
        <v>6.0647570841498098E-2</v>
      </c>
      <c r="BG387" s="133">
        <f t="shared" ref="BG387" si="6510">AC387/AC405</f>
        <v>6.3471359133698391E-2</v>
      </c>
    </row>
    <row r="388" spans="1:59">
      <c r="A388" s="134" t="s">
        <v>25</v>
      </c>
      <c r="B388" s="186">
        <v>4118</v>
      </c>
      <c r="C388" s="187">
        <v>1132</v>
      </c>
      <c r="D388" s="188">
        <v>1561</v>
      </c>
      <c r="E388" s="189">
        <v>991</v>
      </c>
      <c r="F388" s="186">
        <v>943</v>
      </c>
      <c r="G388" s="190">
        <v>638</v>
      </c>
      <c r="H388" s="188">
        <v>1072</v>
      </c>
      <c r="I388" s="189">
        <v>2129</v>
      </c>
      <c r="J388" s="186">
        <v>379</v>
      </c>
      <c r="K388" s="190">
        <v>1063</v>
      </c>
      <c r="L388" s="188">
        <v>493</v>
      </c>
      <c r="M388" s="186">
        <v>2328</v>
      </c>
      <c r="N388" s="191">
        <v>1343</v>
      </c>
      <c r="O388" s="192">
        <v>3006</v>
      </c>
      <c r="P388" s="186">
        <v>881</v>
      </c>
      <c r="Q388" s="190">
        <v>1355</v>
      </c>
      <c r="R388" s="188">
        <v>1402</v>
      </c>
      <c r="S388" s="189">
        <v>1274</v>
      </c>
      <c r="T388" s="186">
        <v>370</v>
      </c>
      <c r="U388" s="190">
        <v>861</v>
      </c>
      <c r="V388" s="188">
        <v>788</v>
      </c>
      <c r="W388" s="189">
        <v>2278</v>
      </c>
      <c r="X388" s="186">
        <v>1142</v>
      </c>
      <c r="Y388" s="190">
        <v>1102</v>
      </c>
      <c r="Z388" s="188">
        <v>4073</v>
      </c>
      <c r="AA388" s="186">
        <v>2028</v>
      </c>
      <c r="AB388" s="169">
        <f t="shared" si="6429"/>
        <v>18565</v>
      </c>
      <c r="AC388" s="170">
        <f t="shared" si="6347"/>
        <v>20185</v>
      </c>
      <c r="AE388" s="134" t="s">
        <v>25</v>
      </c>
      <c r="AF388" s="126">
        <f>B388/B405</f>
        <v>6.8218338441149676E-2</v>
      </c>
      <c r="AG388" s="127">
        <f t="shared" ref="AG388" si="6511">C388/C405</f>
        <v>3.3221811351763809E-2</v>
      </c>
      <c r="AH388" s="128">
        <f t="shared" ref="AH388" si="6512">D388/D405</f>
        <v>6.4530797850351387E-2</v>
      </c>
      <c r="AI388" s="129">
        <f t="shared" ref="AI388" si="6513">E388/E405</f>
        <v>4.828258221680877E-2</v>
      </c>
      <c r="AJ388" s="126">
        <f t="shared" ref="AJ388" si="6514">F388/F405</f>
        <v>6.8249258160237386E-2</v>
      </c>
      <c r="AK388" s="127">
        <f t="shared" ref="AK388" si="6515">G388/G405</f>
        <v>7.4619883040935669E-2</v>
      </c>
      <c r="AL388" s="128">
        <f t="shared" ref="AL388" si="6516">H388/H405</f>
        <v>4.1167434715821814E-2</v>
      </c>
      <c r="AM388" s="129">
        <f t="shared" ref="AM388" si="6517">I388/I405</f>
        <v>5.2827473263690729E-2</v>
      </c>
      <c r="AN388" s="126">
        <f t="shared" ref="AN388" si="6518">J388/J405</f>
        <v>5.1868071712056929E-2</v>
      </c>
      <c r="AO388" s="127">
        <f t="shared" ref="AO388" si="6519">K388/K405</f>
        <v>0.11877094972067039</v>
      </c>
      <c r="AP388" s="128">
        <f t="shared" ref="AP388" si="6520">L388/L405</f>
        <v>3.9392728725529368E-2</v>
      </c>
      <c r="AQ388" s="126">
        <f t="shared" ref="AQ388" si="6521">M388/M405</f>
        <v>9.8116070299658617E-2</v>
      </c>
      <c r="AR388" s="130">
        <f t="shared" ref="AR388" si="6522">N388/N405</f>
        <v>5.1169702049836167E-2</v>
      </c>
      <c r="AS388" s="131">
        <f t="shared" ref="AS388" si="6523">O388/O405</f>
        <v>8.1300373235246387E-2</v>
      </c>
      <c r="AT388" s="126">
        <f t="shared" ref="AT388" si="6524">P388/P405</f>
        <v>5.1433241870512E-2</v>
      </c>
      <c r="AU388" s="127">
        <f t="shared" ref="AU388" si="6525">Q388/Q405</f>
        <v>6.2583714378088767E-2</v>
      </c>
      <c r="AV388" s="128">
        <f t="shared" ref="AV388" si="6526">R388/R405</f>
        <v>6.70781302330032E-2</v>
      </c>
      <c r="AW388" s="129">
        <f t="shared" ref="AW388" si="6527">S388/S405</f>
        <v>5.2635927945794081E-2</v>
      </c>
      <c r="AX388" s="126">
        <f t="shared" ref="AX388" si="6528">T388/T405</f>
        <v>4.042832167832168E-2</v>
      </c>
      <c r="AY388" s="127">
        <f t="shared" ref="AY388" si="6529">U388/U405</f>
        <v>7.069545939732326E-2</v>
      </c>
      <c r="AZ388" s="128">
        <f t="shared" ref="AZ388" si="6530">V388/V405</f>
        <v>3.1565454254125942E-2</v>
      </c>
      <c r="BA388" s="129">
        <f t="shared" ref="BA388" si="6531">W388/W405</f>
        <v>7.6197484613326191E-2</v>
      </c>
      <c r="BB388" s="126">
        <f t="shared" ref="BB388" si="6532">X388/X405</f>
        <v>4.6761117025632626E-2</v>
      </c>
      <c r="BC388" s="127">
        <f t="shared" ref="BC388" si="6533">Y388/Y405</f>
        <v>6.8049895022847973E-2</v>
      </c>
      <c r="BD388" s="128">
        <f t="shared" ref="BD388" si="6534">Z388/Z405</f>
        <v>6.9578735180566467E-2</v>
      </c>
      <c r="BE388" s="126">
        <f t="shared" ref="BE388" si="6535">AA388/AA405</f>
        <v>4.2395735340232048E-2</v>
      </c>
      <c r="BF388" s="132">
        <f t="shared" ref="BF388" si="6536">AB388/AB405</f>
        <v>5.7020264999109296E-2</v>
      </c>
      <c r="BG388" s="133">
        <f t="shared" ref="BG388" si="6537">AC388/AC405</f>
        <v>6.2096228388605179E-2</v>
      </c>
    </row>
    <row r="389" spans="1:59">
      <c r="A389" s="143" t="s">
        <v>26</v>
      </c>
      <c r="B389" s="200">
        <v>3634</v>
      </c>
      <c r="C389" s="194">
        <v>1268</v>
      </c>
      <c r="D389" s="195">
        <v>1261</v>
      </c>
      <c r="E389" s="196">
        <v>941</v>
      </c>
      <c r="F389" s="193">
        <v>1127</v>
      </c>
      <c r="G389" s="197">
        <v>540</v>
      </c>
      <c r="H389" s="195">
        <v>1289</v>
      </c>
      <c r="I389" s="196">
        <v>2150</v>
      </c>
      <c r="J389" s="193">
        <v>389</v>
      </c>
      <c r="K389" s="197">
        <v>653</v>
      </c>
      <c r="L389" s="195">
        <v>546</v>
      </c>
      <c r="M389" s="193">
        <v>1527</v>
      </c>
      <c r="N389" s="198">
        <v>1485</v>
      </c>
      <c r="O389" s="201">
        <v>2303</v>
      </c>
      <c r="P389" s="193">
        <v>845</v>
      </c>
      <c r="Q389" s="197">
        <v>1349</v>
      </c>
      <c r="R389" s="195">
        <v>1193</v>
      </c>
      <c r="S389" s="196">
        <v>1335</v>
      </c>
      <c r="T389" s="193">
        <v>392</v>
      </c>
      <c r="U389" s="197">
        <v>818</v>
      </c>
      <c r="V389" s="195">
        <v>821</v>
      </c>
      <c r="W389" s="202">
        <v>2142</v>
      </c>
      <c r="X389" s="193">
        <v>1034</v>
      </c>
      <c r="Y389" s="197">
        <v>866</v>
      </c>
      <c r="Z389" s="195">
        <v>3740</v>
      </c>
      <c r="AA389" s="193">
        <v>2258</v>
      </c>
      <c r="AB389" s="169">
        <f t="shared" si="6429"/>
        <v>17756</v>
      </c>
      <c r="AC389" s="170">
        <f t="shared" si="6347"/>
        <v>18150</v>
      </c>
      <c r="AE389" s="143" t="s">
        <v>26</v>
      </c>
      <c r="AF389" s="126">
        <f>B389/B405</f>
        <v>6.0200447279052431E-2</v>
      </c>
      <c r="AG389" s="127">
        <f t="shared" ref="AG389" si="6538">C389/C405</f>
        <v>3.7213124376357341E-2</v>
      </c>
      <c r="AH389" s="128">
        <f t="shared" ref="AH389" si="6539">D389/D405</f>
        <v>5.2128978916907813E-2</v>
      </c>
      <c r="AI389" s="129">
        <f t="shared" ref="AI389" si="6540">E389/E405</f>
        <v>4.5846528623629722E-2</v>
      </c>
      <c r="AJ389" s="126">
        <f t="shared" ref="AJ389" si="6541">F389/F405</f>
        <v>8.1566186581747122E-2</v>
      </c>
      <c r="AK389" s="127">
        <f t="shared" ref="AK389" si="6542">G389/G405</f>
        <v>6.3157894736842107E-2</v>
      </c>
      <c r="AL389" s="128">
        <f t="shared" ref="AL389" si="6543">H389/H405</f>
        <v>4.9500768049155146E-2</v>
      </c>
      <c r="AM389" s="129">
        <f t="shared" ref="AM389" si="6544">I389/I405</f>
        <v>5.3348552145108065E-2</v>
      </c>
      <c r="AN389" s="126">
        <f t="shared" ref="AN389" si="6545">J389/J405</f>
        <v>5.3236622416860543E-2</v>
      </c>
      <c r="AO389" s="127">
        <f t="shared" ref="AO389" si="6546">K389/K405</f>
        <v>7.2960893854748604E-2</v>
      </c>
      <c r="AP389" s="128">
        <f t="shared" ref="AP389" si="6547">L389/L405</f>
        <v>4.3627646823811428E-2</v>
      </c>
      <c r="AQ389" s="126">
        <f t="shared" ref="AQ389" si="6548">M389/M405</f>
        <v>6.4357061575420413E-2</v>
      </c>
      <c r="AR389" s="130">
        <f t="shared" ref="AR389" si="6549">N389/N405</f>
        <v>5.6580050293378037E-2</v>
      </c>
      <c r="AS389" s="131">
        <f t="shared" ref="AS389" si="6550">O389/O405</f>
        <v>6.2287012495266941E-2</v>
      </c>
      <c r="AT389" s="126">
        <f t="shared" ref="AT389" si="6551">P389/P405</f>
        <v>4.9331542997256117E-2</v>
      </c>
      <c r="AU389" s="127">
        <f t="shared" ref="AU389" si="6552">Q389/Q405</f>
        <v>6.2306590919588012E-2</v>
      </c>
      <c r="AV389" s="128">
        <f t="shared" ref="AV389" si="6553">R389/R405</f>
        <v>5.7078608679010573E-2</v>
      </c>
      <c r="AW389" s="129">
        <f t="shared" ref="AW389" si="6554">S389/S405</f>
        <v>5.5156172533465546E-2</v>
      </c>
      <c r="AX389" s="126">
        <f t="shared" ref="AX389" si="6555">T389/T405</f>
        <v>4.2832167832167832E-2</v>
      </c>
      <c r="AY389" s="127">
        <f t="shared" ref="AY389" si="6556">U389/U405</f>
        <v>6.7164791854832082E-2</v>
      </c>
      <c r="AZ389" s="128">
        <f t="shared" ref="AZ389" si="6557">V389/V405</f>
        <v>3.2887357795225121E-2</v>
      </c>
      <c r="BA389" s="129">
        <f t="shared" ref="BA389" si="6558">W389/W405</f>
        <v>7.1648381054321642E-2</v>
      </c>
      <c r="BB389" s="126">
        <f t="shared" ref="BB389" si="6559">X389/X405</f>
        <v>4.2338874785029894E-2</v>
      </c>
      <c r="BC389" s="127">
        <f t="shared" ref="BC389" si="6560">Y389/Y405</f>
        <v>5.3476596270223539E-2</v>
      </c>
      <c r="BD389" s="128">
        <f t="shared" ref="BD389" si="6561">Z389/Z405</f>
        <v>6.3890122655369155E-2</v>
      </c>
      <c r="BE389" s="126">
        <f t="shared" ref="BE389" si="6562">AA389/AA405</f>
        <v>4.7203930176648895E-2</v>
      </c>
      <c r="BF389" s="132">
        <f t="shared" ref="BF389" si="6563">AB389/AB405</f>
        <v>5.4535514426295971E-2</v>
      </c>
      <c r="BG389" s="133">
        <f t="shared" ref="BG389" si="6564">AC389/AC405</f>
        <v>5.5835845690026455E-2</v>
      </c>
    </row>
    <row r="390" spans="1:59">
      <c r="A390" s="134" t="s">
        <v>27</v>
      </c>
      <c r="B390" s="203">
        <v>4307</v>
      </c>
      <c r="C390" s="187">
        <v>1336</v>
      </c>
      <c r="D390" s="188">
        <v>1650</v>
      </c>
      <c r="E390" s="189">
        <v>784</v>
      </c>
      <c r="F390" s="186">
        <v>929</v>
      </c>
      <c r="G390" s="190">
        <v>515</v>
      </c>
      <c r="H390" s="188">
        <v>1263</v>
      </c>
      <c r="I390" s="189">
        <v>2125</v>
      </c>
      <c r="J390" s="186">
        <v>439</v>
      </c>
      <c r="K390" s="187">
        <v>642</v>
      </c>
      <c r="L390" s="188">
        <v>637</v>
      </c>
      <c r="M390" s="186">
        <v>1727</v>
      </c>
      <c r="N390" s="191">
        <v>1530</v>
      </c>
      <c r="O390" s="204">
        <v>2419</v>
      </c>
      <c r="P390" s="186">
        <v>890</v>
      </c>
      <c r="Q390" s="187">
        <v>1046</v>
      </c>
      <c r="R390" s="188">
        <v>1199</v>
      </c>
      <c r="S390" s="189">
        <v>1191</v>
      </c>
      <c r="T390" s="195">
        <v>464</v>
      </c>
      <c r="U390" s="186">
        <v>603</v>
      </c>
      <c r="V390" s="188">
        <v>1017</v>
      </c>
      <c r="W390" s="205">
        <v>1917</v>
      </c>
      <c r="X390" s="186">
        <v>1096</v>
      </c>
      <c r="Y390" s="190">
        <v>861</v>
      </c>
      <c r="Z390" s="188">
        <v>3353</v>
      </c>
      <c r="AA390" s="186">
        <v>2594</v>
      </c>
      <c r="AB390" s="169">
        <f t="shared" si="6429"/>
        <v>18774</v>
      </c>
      <c r="AC390" s="170">
        <f t="shared" si="6347"/>
        <v>17760</v>
      </c>
      <c r="AE390" s="134" t="s">
        <v>27</v>
      </c>
      <c r="AF390" s="126">
        <f>B390/B405</f>
        <v>7.1349291808166987E-2</v>
      </c>
      <c r="AG390" s="127">
        <f t="shared" ref="AG390" si="6565">C390/C405</f>
        <v>3.9208780888654107E-2</v>
      </c>
      <c r="AH390" s="128">
        <f t="shared" ref="AH390" si="6566">D390/D405</f>
        <v>6.8210004133939642E-2</v>
      </c>
      <c r="AI390" s="129">
        <f t="shared" ref="AI390" si="6567">E390/E405</f>
        <v>3.8197320341047503E-2</v>
      </c>
      <c r="AJ390" s="126">
        <f t="shared" ref="AJ390" si="6568">F390/F405</f>
        <v>6.7236013606426864E-2</v>
      </c>
      <c r="AK390" s="127">
        <f t="shared" ref="AK390" si="6569">G390/G405</f>
        <v>6.0233918128654973E-2</v>
      </c>
      <c r="AL390" s="128">
        <f t="shared" ref="AL390" si="6570">H390/H405</f>
        <v>4.8502304147465439E-2</v>
      </c>
      <c r="AM390" s="129">
        <f t="shared" ref="AM390" si="6571">I390/I405</f>
        <v>5.2728220143420761E-2</v>
      </c>
      <c r="AN390" s="126">
        <f t="shared" ref="AN390" si="6572">J390/J405</f>
        <v>6.0079375940878608E-2</v>
      </c>
      <c r="AO390" s="127">
        <f t="shared" ref="AO390" si="6573">K390/K405</f>
        <v>7.1731843575418994E-2</v>
      </c>
      <c r="AP390" s="128">
        <f t="shared" ref="AP390" si="6574">L390/L405</f>
        <v>5.0898921294446661E-2</v>
      </c>
      <c r="AQ390" s="126">
        <f t="shared" ref="AQ390" si="6575">M390/M405</f>
        <v>7.2786277236903105E-2</v>
      </c>
      <c r="AR390" s="130">
        <f t="shared" ref="AR390" si="6576">N390/N405</f>
        <v>5.8294597271965252E-2</v>
      </c>
      <c r="AS390" s="131">
        <f t="shared" ref="AS390" si="6577">O390/O405</f>
        <v>6.5424352247525283E-2</v>
      </c>
      <c r="AT390" s="126">
        <f t="shared" ref="AT390" si="6578">P390/P405</f>
        <v>5.1958666588825968E-2</v>
      </c>
      <c r="AU390" s="127">
        <f t="shared" ref="AU390" si="6579">Q390/Q405</f>
        <v>4.8311856265299526E-2</v>
      </c>
      <c r="AV390" s="128">
        <f t="shared" ref="AV390" si="6580">R390/R405</f>
        <v>5.7365676283431415E-2</v>
      </c>
      <c r="AW390" s="129">
        <f t="shared" ref="AW390" si="6581">S390/S405</f>
        <v>4.9206742687159147E-2</v>
      </c>
      <c r="AX390" s="126">
        <f t="shared" ref="AX390" si="6582">T390/T405</f>
        <v>5.0699300699300696E-2</v>
      </c>
      <c r="AY390" s="127">
        <f t="shared" ref="AY390" si="6583">U390/U405</f>
        <v>4.9511454142376218E-2</v>
      </c>
      <c r="AZ390" s="128">
        <f t="shared" ref="AZ390" si="6584">V390/V405</f>
        <v>4.0738663675692996E-2</v>
      </c>
      <c r="BA390" s="129">
        <f t="shared" ref="BA390" si="6585">W390/W405</f>
        <v>6.4122290607439125E-2</v>
      </c>
      <c r="BB390" s="126">
        <f t="shared" ref="BB390" si="6586">X390/X405</f>
        <v>4.4877569404635165E-2</v>
      </c>
      <c r="BC390" s="127">
        <f t="shared" ref="BC390" si="6587">Y390/Y405</f>
        <v>5.3167839940718782E-2</v>
      </c>
      <c r="BD390" s="128">
        <f t="shared" ref="BD390" si="6588">Z390/Z405</f>
        <v>5.72790324233831E-2</v>
      </c>
      <c r="BE390" s="126">
        <f t="shared" ref="BE390" si="6589">AA390/AA405</f>
        <v>5.4228075676805688E-2</v>
      </c>
      <c r="BF390" s="132">
        <f t="shared" ref="BF390" si="6590">AB390/AB405</f>
        <v>5.7662184491962185E-2</v>
      </c>
      <c r="BG390" s="133">
        <f t="shared" ref="BG390" si="6591">AC390/AC405</f>
        <v>5.4636067187596137E-2</v>
      </c>
    </row>
    <row r="391" spans="1:59">
      <c r="A391" s="143" t="s">
        <v>28</v>
      </c>
      <c r="B391" s="200">
        <v>3238</v>
      </c>
      <c r="C391" s="194">
        <v>1403</v>
      </c>
      <c r="D391" s="195">
        <v>1475</v>
      </c>
      <c r="E391" s="196">
        <v>1021</v>
      </c>
      <c r="F391" s="193">
        <v>1084</v>
      </c>
      <c r="G391" s="197">
        <v>582</v>
      </c>
      <c r="H391" s="195">
        <v>1535</v>
      </c>
      <c r="I391" s="196">
        <v>2442</v>
      </c>
      <c r="J391" s="193">
        <v>388</v>
      </c>
      <c r="K391" s="194">
        <v>585</v>
      </c>
      <c r="L391" s="195">
        <v>573</v>
      </c>
      <c r="M391" s="193">
        <v>1942</v>
      </c>
      <c r="N391" s="198">
        <v>1560</v>
      </c>
      <c r="O391" s="201">
        <v>2365</v>
      </c>
      <c r="P391" s="193">
        <v>875</v>
      </c>
      <c r="Q391" s="194">
        <v>1415</v>
      </c>
      <c r="R391" s="195">
        <v>1258</v>
      </c>
      <c r="S391" s="196">
        <v>1533</v>
      </c>
      <c r="T391" s="193">
        <v>427</v>
      </c>
      <c r="U391" s="197">
        <v>786</v>
      </c>
      <c r="V391" s="195">
        <v>1086</v>
      </c>
      <c r="W391" s="202">
        <v>2100</v>
      </c>
      <c r="X391" s="193">
        <v>1046</v>
      </c>
      <c r="Y391" s="197">
        <v>968</v>
      </c>
      <c r="Z391" s="195">
        <v>3102</v>
      </c>
      <c r="AA391" s="193">
        <v>3019</v>
      </c>
      <c r="AB391" s="169">
        <f t="shared" si="6429"/>
        <v>17647</v>
      </c>
      <c r="AC391" s="170">
        <f t="shared" si="6347"/>
        <v>20161</v>
      </c>
      <c r="AE391" s="143" t="s">
        <v>28</v>
      </c>
      <c r="AF391" s="126">
        <f>B391/B405</f>
        <v>5.3640354510063777E-2</v>
      </c>
      <c r="AG391" s="127">
        <f t="shared" ref="AG391" si="6592">C391/C405</f>
        <v>4.1175089511064154E-2</v>
      </c>
      <c r="AH391" s="128">
        <f t="shared" ref="AH391" si="6593">D391/D405</f>
        <v>6.097560975609756E-2</v>
      </c>
      <c r="AI391" s="129">
        <f t="shared" ref="AI391" si="6594">E391/E405</f>
        <v>4.97442143727162E-2</v>
      </c>
      <c r="AJ391" s="126">
        <f t="shared" ref="AJ391" si="6595">F391/F405</f>
        <v>7.8454078309329087E-2</v>
      </c>
      <c r="AK391" s="127">
        <f t="shared" ref="AK391" si="6596">G391/G405</f>
        <v>6.8070175438596489E-2</v>
      </c>
      <c r="AL391" s="128">
        <f t="shared" ref="AL391" si="6597">H391/H405</f>
        <v>5.8947772657450076E-2</v>
      </c>
      <c r="AM391" s="129">
        <f t="shared" ref="AM391" si="6598">I391/I405</f>
        <v>6.0594029924815759E-2</v>
      </c>
      <c r="AN391" s="126">
        <f t="shared" ref="AN391" si="6599">J391/J405</f>
        <v>5.3099767346380181E-2</v>
      </c>
      <c r="AO391" s="127">
        <f t="shared" ref="AO391" si="6600">K391/K405</f>
        <v>6.5363128491620112E-2</v>
      </c>
      <c r="AP391" s="128">
        <f t="shared" ref="AP391" si="6601">L391/L405</f>
        <v>4.5785057930483417E-2</v>
      </c>
      <c r="AQ391" s="126">
        <f t="shared" ref="AQ391" si="6602">M391/M405</f>
        <v>8.1847684072997001E-2</v>
      </c>
      <c r="AR391" s="130">
        <f t="shared" ref="AR391" si="6603">N391/N405</f>
        <v>5.9437628591023396E-2</v>
      </c>
      <c r="AS391" s="131">
        <f t="shared" ref="AS391" si="6604">O391/O405</f>
        <v>6.3963866500784339E-2</v>
      </c>
      <c r="AT391" s="126">
        <f t="shared" ref="AT391" si="6605">P391/P405</f>
        <v>5.1082958724969353E-2</v>
      </c>
      <c r="AU391" s="127">
        <f t="shared" ref="AU391" si="6606">Q391/Q405</f>
        <v>6.535494896309639E-2</v>
      </c>
      <c r="AV391" s="128">
        <f t="shared" ref="AV391" si="6607">R391/R405</f>
        <v>6.0188507726903019E-2</v>
      </c>
      <c r="AW391" s="129">
        <f t="shared" ref="AW391" si="6608">S391/S405</f>
        <v>6.3336638572136839E-2</v>
      </c>
      <c r="AX391" s="126">
        <f t="shared" ref="AX391" si="6609">T391/T405</f>
        <v>4.6656468531468528E-2</v>
      </c>
      <c r="AY391" s="127">
        <f t="shared" ref="AY391" si="6610">U391/U405</f>
        <v>6.4537318334838653E-2</v>
      </c>
      <c r="AZ391" s="128">
        <f t="shared" ref="AZ391" si="6611">V391/V405</f>
        <v>4.35026438070822E-2</v>
      </c>
      <c r="BA391" s="129">
        <f t="shared" ref="BA391" si="6612">W391/W405</f>
        <v>7.0243510837570244E-2</v>
      </c>
      <c r="BB391" s="126">
        <f t="shared" ref="BB391" si="6613">X391/X405</f>
        <v>4.2830235033985753E-2</v>
      </c>
      <c r="BC391" s="127">
        <f t="shared" ref="BC391" si="6614">Y391/Y405</f>
        <v>5.9775225392120539E-2</v>
      </c>
      <c r="BD391" s="128">
        <f t="shared" ref="BD391" si="6615">Z391/Z405</f>
        <v>5.2991219378865008E-2</v>
      </c>
      <c r="BE391" s="126">
        <f t="shared" ref="BE391" si="6616">AA391/AA405</f>
        <v>6.3112783526706392E-2</v>
      </c>
      <c r="BF391" s="132">
        <f t="shared" ref="BF391" si="6617">AB391/AB405</f>
        <v>5.4200733446769823E-2</v>
      </c>
      <c r="BG391" s="133">
        <f t="shared" ref="BG391" si="6618">AC391/AC405</f>
        <v>6.20223958653787E-2</v>
      </c>
    </row>
    <row r="392" spans="1:59">
      <c r="A392" s="134" t="s">
        <v>29</v>
      </c>
      <c r="B392" s="203">
        <v>2720</v>
      </c>
      <c r="C392" s="187">
        <v>1678</v>
      </c>
      <c r="D392" s="188">
        <v>1324</v>
      </c>
      <c r="E392" s="189">
        <v>933</v>
      </c>
      <c r="F392" s="186">
        <v>812</v>
      </c>
      <c r="G392" s="190">
        <v>503</v>
      </c>
      <c r="H392" s="188">
        <v>2221</v>
      </c>
      <c r="I392" s="189">
        <v>2336</v>
      </c>
      <c r="J392" s="186">
        <v>434</v>
      </c>
      <c r="K392" s="187">
        <v>450</v>
      </c>
      <c r="L392" s="188">
        <v>738</v>
      </c>
      <c r="M392" s="186">
        <v>1497</v>
      </c>
      <c r="N392" s="191">
        <v>1557</v>
      </c>
      <c r="O392" s="204">
        <v>1981</v>
      </c>
      <c r="P392" s="186">
        <v>845</v>
      </c>
      <c r="Q392" s="187">
        <v>1164</v>
      </c>
      <c r="R392" s="188">
        <v>1170</v>
      </c>
      <c r="S392" s="189">
        <v>1476</v>
      </c>
      <c r="T392" s="186">
        <v>570</v>
      </c>
      <c r="U392" s="190">
        <v>693</v>
      </c>
      <c r="V392" s="188">
        <v>1370</v>
      </c>
      <c r="W392" s="205">
        <v>1834</v>
      </c>
      <c r="X392" s="186">
        <v>1226</v>
      </c>
      <c r="Y392" s="190">
        <v>726</v>
      </c>
      <c r="Z392" s="188">
        <v>2969</v>
      </c>
      <c r="AA392" s="186">
        <v>2768</v>
      </c>
      <c r="AB392" s="169">
        <f t="shared" si="6429"/>
        <v>17956</v>
      </c>
      <c r="AC392" s="170">
        <f t="shared" si="6347"/>
        <v>18039</v>
      </c>
      <c r="AE392" s="134" t="s">
        <v>29</v>
      </c>
      <c r="AF392" s="126">
        <f>B392/B405</f>
        <v>4.5059223059720037E-2</v>
      </c>
      <c r="AG392" s="127">
        <f t="shared" ref="AG392" si="6619">C392/C405</f>
        <v>4.9245759229911368E-2</v>
      </c>
      <c r="AH392" s="128">
        <f t="shared" ref="AH392" si="6620">D392/D405</f>
        <v>5.473336089293096E-2</v>
      </c>
      <c r="AI392" s="129">
        <f t="shared" ref="AI392" si="6621">E392/E405</f>
        <v>4.5456760048721075E-2</v>
      </c>
      <c r="AJ392" s="126">
        <f t="shared" ref="AJ392" si="6622">F392/F405</f>
        <v>5.8768184121010349E-2</v>
      </c>
      <c r="AK392" s="127">
        <f t="shared" ref="AK392" si="6623">G392/G405</f>
        <v>5.883040935672515E-2</v>
      </c>
      <c r="AL392" s="128">
        <f t="shared" ref="AL392" si="6624">H392/H405</f>
        <v>8.5291858678955459E-2</v>
      </c>
      <c r="AM392" s="129">
        <f t="shared" ref="AM392" si="6625">I392/I405</f>
        <v>5.7963822237661597E-2</v>
      </c>
      <c r="AN392" s="126">
        <f t="shared" ref="AN392" si="6626">J392/J405</f>
        <v>5.9395100588476801E-2</v>
      </c>
      <c r="AO392" s="127">
        <f t="shared" ref="AO392" si="6627">K392/K405</f>
        <v>5.027932960893855E-2</v>
      </c>
      <c r="AP392" s="128">
        <f t="shared" ref="AP392" si="6628">L392/L405</f>
        <v>5.8969236915701162E-2</v>
      </c>
      <c r="AQ392" s="126">
        <f t="shared" ref="AQ392" si="6629">M392/M405</f>
        <v>6.3092679226198004E-2</v>
      </c>
      <c r="AR392" s="130">
        <f t="shared" ref="AR392" si="6630">N392/N405</f>
        <v>5.932332545911758E-2</v>
      </c>
      <c r="AS392" s="131">
        <f t="shared" ref="AS392" si="6631">O392/O405</f>
        <v>5.3578190079515337E-2</v>
      </c>
      <c r="AT392" s="126">
        <f t="shared" ref="AT392" si="6632">P392/P405</f>
        <v>4.9331542997256117E-2</v>
      </c>
      <c r="AU392" s="127">
        <f t="shared" ref="AU392" si="6633">Q392/Q405</f>
        <v>5.3761950949147846E-2</v>
      </c>
      <c r="AV392" s="128">
        <f t="shared" ref="AV392" si="6634">R392/R405</f>
        <v>5.5978182862064019E-2</v>
      </c>
      <c r="AW392" s="129">
        <f t="shared" ref="AW392" si="6635">S392/S405</f>
        <v>6.0981655924640554E-2</v>
      </c>
      <c r="AX392" s="126">
        <f t="shared" ref="AX392" si="6636">T392/T405</f>
        <v>6.2281468531468528E-2</v>
      </c>
      <c r="AY392" s="127">
        <f t="shared" ref="AY392" si="6637">U392/U405</f>
        <v>5.6901223417357746E-2</v>
      </c>
      <c r="AZ392" s="128">
        <f t="shared" ref="AZ392" si="6638">V392/V405</f>
        <v>5.4879025797147894E-2</v>
      </c>
      <c r="BA392" s="129">
        <f t="shared" ref="BA392" si="6639">W392/W405</f>
        <v>6.1345999464811347E-2</v>
      </c>
      <c r="BB392" s="126">
        <f t="shared" ref="BB392" si="6640">X392/X405</f>
        <v>5.020063876832364E-2</v>
      </c>
      <c r="BC392" s="127">
        <f t="shared" ref="BC392" si="6641">Y392/Y405</f>
        <v>4.4831419044090402E-2</v>
      </c>
      <c r="BD392" s="128">
        <f t="shared" ref="BD392" si="6642">Z392/Z405</f>
        <v>5.0719190952885303E-2</v>
      </c>
      <c r="BE392" s="126">
        <f t="shared" ref="BE392" si="6643">AA392/AA405</f>
        <v>5.7865579596529736E-2</v>
      </c>
      <c r="BF392" s="132">
        <f t="shared" ref="BF392" si="6644">AB392/AB405</f>
        <v>5.5149791452949452E-2</v>
      </c>
      <c r="BG392" s="133">
        <f t="shared" ref="BG392" si="6645">AC392/AC405</f>
        <v>5.5494370270103982E-2</v>
      </c>
    </row>
    <row r="393" spans="1:59">
      <c r="A393" s="143" t="s">
        <v>30</v>
      </c>
      <c r="B393" s="200">
        <v>2239</v>
      </c>
      <c r="C393" s="194">
        <v>2148</v>
      </c>
      <c r="D393" s="195">
        <v>1215</v>
      </c>
      <c r="E393" s="196">
        <v>1208</v>
      </c>
      <c r="F393" s="193">
        <v>771</v>
      </c>
      <c r="G393" s="197">
        <v>518</v>
      </c>
      <c r="H393" s="195">
        <v>1880</v>
      </c>
      <c r="I393" s="196">
        <v>2337</v>
      </c>
      <c r="J393" s="193">
        <v>489</v>
      </c>
      <c r="K393" s="194">
        <v>477</v>
      </c>
      <c r="L393" s="195">
        <v>949</v>
      </c>
      <c r="M393" s="193">
        <v>1096</v>
      </c>
      <c r="N393" s="198">
        <v>1766</v>
      </c>
      <c r="O393" s="201">
        <v>1868</v>
      </c>
      <c r="P393" s="193">
        <v>960</v>
      </c>
      <c r="Q393" s="194">
        <v>1127</v>
      </c>
      <c r="R393" s="195">
        <v>1215</v>
      </c>
      <c r="S393" s="196">
        <v>1373</v>
      </c>
      <c r="T393" s="193">
        <v>771</v>
      </c>
      <c r="U393" s="197">
        <v>388</v>
      </c>
      <c r="V393" s="195">
        <v>1841</v>
      </c>
      <c r="W393" s="202">
        <v>1386</v>
      </c>
      <c r="X393" s="193">
        <v>1434</v>
      </c>
      <c r="Y393" s="197">
        <v>669</v>
      </c>
      <c r="Z393" s="195">
        <v>3228</v>
      </c>
      <c r="AA393" s="193">
        <v>3291</v>
      </c>
      <c r="AB393" s="169">
        <f t="shared" si="6429"/>
        <v>18758</v>
      </c>
      <c r="AC393" s="170">
        <f t="shared" si="6347"/>
        <v>17886</v>
      </c>
      <c r="AE393" s="143" t="s">
        <v>30</v>
      </c>
      <c r="AF393" s="126">
        <f>B393/B405</f>
        <v>3.7091029570115133E-2</v>
      </c>
      <c r="AG393" s="127">
        <f t="shared" ref="AG393" si="6646">C393/C405</f>
        <v>6.3039267476668423E-2</v>
      </c>
      <c r="AH393" s="128">
        <f t="shared" ref="AH393" si="6647">D393/D405</f>
        <v>5.0227366680446466E-2</v>
      </c>
      <c r="AI393" s="129">
        <f t="shared" ref="AI393" si="6648">E393/E405</f>
        <v>5.8855054811205849E-2</v>
      </c>
      <c r="AJ393" s="126">
        <f t="shared" ref="AJ393" si="6649">F393/F405</f>
        <v>5.5800825070565246E-2</v>
      </c>
      <c r="AK393" s="127">
        <f t="shared" ref="AK393" si="6650">G393/G405</f>
        <v>6.0584795321637429E-2</v>
      </c>
      <c r="AL393" s="128">
        <f t="shared" ref="AL393" si="6651">H393/H405</f>
        <v>7.2196620583717355E-2</v>
      </c>
      <c r="AM393" s="129">
        <f t="shared" ref="AM393" si="6652">I393/I405</f>
        <v>5.7988635517729085E-2</v>
      </c>
      <c r="AN393" s="126">
        <f t="shared" ref="AN393" si="6653">J393/J405</f>
        <v>6.6922129464896674E-2</v>
      </c>
      <c r="AO393" s="127">
        <f t="shared" ref="AO393" si="6654">K393/K405</f>
        <v>5.3296089385474858E-2</v>
      </c>
      <c r="AP393" s="128">
        <f t="shared" ref="AP393" si="6655">L393/L405</f>
        <v>7.5829005193767479E-2</v>
      </c>
      <c r="AQ393" s="126">
        <f t="shared" ref="AQ393" si="6656">M393/M405</f>
        <v>4.619210182492519E-2</v>
      </c>
      <c r="AR393" s="130">
        <f t="shared" ref="AR393" si="6657">N393/N405</f>
        <v>6.7286443648555974E-2</v>
      </c>
      <c r="AS393" s="131">
        <f t="shared" ref="AS393" si="6658">O393/O405</f>
        <v>5.0521988424298156E-2</v>
      </c>
      <c r="AT393" s="126">
        <f t="shared" ref="AT393" si="6659">P393/P405</f>
        <v>5.6045303286823514E-2</v>
      </c>
      <c r="AU393" s="127">
        <f t="shared" ref="AU393" si="6660">Q393/Q405</f>
        <v>5.2053022955059813E-2</v>
      </c>
      <c r="AV393" s="128">
        <f t="shared" ref="AV393" si="6661">R393/R405</f>
        <v>5.8131189895220321E-2</v>
      </c>
      <c r="AW393" s="129">
        <f t="shared" ref="AW393" si="6662">S393/S405</f>
        <v>5.6726160965129731E-2</v>
      </c>
      <c r="AX393" s="126">
        <f t="shared" ref="AX393" si="6663">T393/T405</f>
        <v>8.424388111888112E-2</v>
      </c>
      <c r="AY393" s="127">
        <f t="shared" ref="AY393" si="6664">U393/U405</f>
        <v>3.1858116429920355E-2</v>
      </c>
      <c r="AZ393" s="128">
        <f t="shared" ref="AZ393" si="6665">V393/V405</f>
        <v>7.3746194520108957E-2</v>
      </c>
      <c r="BA393" s="129">
        <f t="shared" ref="BA393" si="6666">W393/W405</f>
        <v>4.6360717152796362E-2</v>
      </c>
      <c r="BB393" s="126">
        <f t="shared" ref="BB393" si="6667">X393/X405</f>
        <v>5.8717549750225209E-2</v>
      </c>
      <c r="BC393" s="127">
        <f t="shared" ref="BC393" si="6668">Y393/Y405</f>
        <v>4.1311596887736196E-2</v>
      </c>
      <c r="BD393" s="128">
        <f t="shared" ref="BD393" si="6669">Z393/Z405</f>
        <v>5.5143667361372099E-2</v>
      </c>
      <c r="BE393" s="126">
        <f t="shared" ref="BE393" si="6670">AA393/AA405</f>
        <v>6.8798996550642838E-2</v>
      </c>
      <c r="BF393" s="132">
        <f t="shared" ref="BF393" si="6671">AB393/AB405</f>
        <v>5.761304232982991E-2</v>
      </c>
      <c r="BG393" s="133">
        <f t="shared" ref="BG393" si="6672">AC393/AC405</f>
        <v>5.5023687934535159E-2</v>
      </c>
    </row>
    <row r="394" spans="1:59">
      <c r="A394" s="134" t="s">
        <v>31</v>
      </c>
      <c r="B394" s="203">
        <v>2471</v>
      </c>
      <c r="C394" s="187">
        <v>2487</v>
      </c>
      <c r="D394" s="188">
        <v>1540</v>
      </c>
      <c r="E394" s="189">
        <v>1378</v>
      </c>
      <c r="F394" s="186">
        <v>1048</v>
      </c>
      <c r="G394" s="190">
        <v>422</v>
      </c>
      <c r="H394" s="188">
        <v>2038</v>
      </c>
      <c r="I394" s="189">
        <v>3327</v>
      </c>
      <c r="J394" s="186">
        <v>641</v>
      </c>
      <c r="K394" s="187">
        <v>310</v>
      </c>
      <c r="L394" s="188">
        <v>1176</v>
      </c>
      <c r="M394" s="186">
        <v>1093</v>
      </c>
      <c r="N394" s="191">
        <v>2050</v>
      </c>
      <c r="O394" s="204">
        <v>1721</v>
      </c>
      <c r="P394" s="186">
        <v>1054</v>
      </c>
      <c r="Q394" s="187">
        <v>1124</v>
      </c>
      <c r="R394" s="188">
        <v>1215</v>
      </c>
      <c r="S394" s="189">
        <v>1493</v>
      </c>
      <c r="T394" s="186">
        <v>859</v>
      </c>
      <c r="U394" s="190">
        <v>406</v>
      </c>
      <c r="V394" s="188">
        <v>2265</v>
      </c>
      <c r="W394" s="205">
        <v>1191</v>
      </c>
      <c r="X394" s="186">
        <v>2031</v>
      </c>
      <c r="Y394" s="190">
        <v>562</v>
      </c>
      <c r="Z394" s="188">
        <v>3320</v>
      </c>
      <c r="AA394" s="186">
        <v>2981</v>
      </c>
      <c r="AB394" s="169">
        <f t="shared" si="6429"/>
        <v>21708</v>
      </c>
      <c r="AC394" s="170">
        <f t="shared" si="6347"/>
        <v>18495</v>
      </c>
      <c r="AE394" s="134" t="s">
        <v>31</v>
      </c>
      <c r="AF394" s="126">
        <f>B394/B405</f>
        <v>4.0934316242855963E-2</v>
      </c>
      <c r="AG394" s="127">
        <f t="shared" ref="AG394" si="6673">C394/C405</f>
        <v>7.2988202148265541E-2</v>
      </c>
      <c r="AH394" s="128">
        <f t="shared" ref="AH394" si="6674">D394/D405</f>
        <v>6.3662670525010331E-2</v>
      </c>
      <c r="AI394" s="129">
        <f t="shared" ref="AI394" si="6675">E394/E405</f>
        <v>6.7137637028014618E-2</v>
      </c>
      <c r="AJ394" s="126">
        <f t="shared" ref="AJ394" si="6676">F394/F405</f>
        <v>7.5848592313816313E-2</v>
      </c>
      <c r="AK394" s="127">
        <f t="shared" ref="AK394" si="6677">G394/G405</f>
        <v>4.9356725146198828E-2</v>
      </c>
      <c r="AL394" s="128">
        <f t="shared" ref="AL394" si="6678">H394/H405</f>
        <v>7.8264208909370206E-2</v>
      </c>
      <c r="AM394" s="129">
        <f t="shared" ref="AM394" si="6679">I394/I405</f>
        <v>8.2553782784546295E-2</v>
      </c>
      <c r="AN394" s="126">
        <f t="shared" ref="AN394" si="6680">J394/J405</f>
        <v>8.7724100177911588E-2</v>
      </c>
      <c r="AO394" s="127">
        <f t="shared" ref="AO394" si="6681">K394/K405</f>
        <v>3.4636871508379886E-2</v>
      </c>
      <c r="AP394" s="128">
        <f t="shared" ref="AP394" si="6682">L394/L405</f>
        <v>9.3967239312824608E-2</v>
      </c>
      <c r="AQ394" s="126">
        <f t="shared" ref="AQ394" si="6683">M394/M405</f>
        <v>4.6065663590002949E-2</v>
      </c>
      <c r="AR394" s="130">
        <f t="shared" ref="AR394" si="6684">N394/N405</f>
        <v>7.8107140135639713E-2</v>
      </c>
      <c r="AS394" s="131">
        <f t="shared" ref="AS394" si="6685">O394/O405</f>
        <v>4.6546221669281115E-2</v>
      </c>
      <c r="AT394" s="126">
        <f t="shared" ref="AT394" si="6686">P394/P405</f>
        <v>6.1533072566991649E-2</v>
      </c>
      <c r="AU394" s="127">
        <f t="shared" ref="AU394" si="6687">Q394/Q405</f>
        <v>5.1914461225809429E-2</v>
      </c>
      <c r="AV394" s="128">
        <f t="shared" ref="AV394" si="6688">R394/R405</f>
        <v>5.8131189895220321E-2</v>
      </c>
      <c r="AW394" s="129">
        <f t="shared" ref="AW394" si="6689">S394/S405</f>
        <v>6.168401917038506E-2</v>
      </c>
      <c r="AX394" s="126">
        <f t="shared" ref="AX394" si="6690">T394/T405</f>
        <v>9.3859265734265729E-2</v>
      </c>
      <c r="AY394" s="127">
        <f t="shared" ref="AY394" si="6691">U394/U405</f>
        <v>3.3336070284916662E-2</v>
      </c>
      <c r="AZ394" s="128">
        <f t="shared" ref="AZ394" si="6692">V394/V405</f>
        <v>9.073065213908027E-2</v>
      </c>
      <c r="BA394" s="129">
        <f t="shared" ref="BA394" si="6693">W394/W405</f>
        <v>3.9838105432164837E-2</v>
      </c>
      <c r="BB394" s="126">
        <f t="shared" ref="BB394" si="6694">X394/X405</f>
        <v>8.3162722135779216E-2</v>
      </c>
      <c r="BC394" s="127">
        <f t="shared" ref="BC394" si="6695">Y394/Y405</f>
        <v>3.4704211436334446E-2</v>
      </c>
      <c r="BD394" s="128">
        <f t="shared" ref="BD394" si="6696">Z394/Z405</f>
        <v>5.6715296047012198E-2</v>
      </c>
      <c r="BE394" s="126">
        <f t="shared" ref="BE394" si="6697">AA394/AA405</f>
        <v>6.2318386118950561E-2</v>
      </c>
      <c r="BF394" s="132">
        <f t="shared" ref="BF394" si="6698">AB394/AB405</f>
        <v>6.6673628472968746E-2</v>
      </c>
      <c r="BG394" s="133">
        <f t="shared" ref="BG394" si="6699">AC394/AC405</f>
        <v>5.6897188211407122E-2</v>
      </c>
    </row>
    <row r="395" spans="1:59">
      <c r="A395" s="143" t="s">
        <v>32</v>
      </c>
      <c r="B395" s="200">
        <v>2905</v>
      </c>
      <c r="C395" s="194">
        <v>3369</v>
      </c>
      <c r="D395" s="195">
        <v>1857</v>
      </c>
      <c r="E395" s="196">
        <v>1559</v>
      </c>
      <c r="F395" s="193">
        <v>1085</v>
      </c>
      <c r="G395" s="197">
        <v>502</v>
      </c>
      <c r="H395" s="195">
        <v>2022</v>
      </c>
      <c r="I395" s="196">
        <v>3355</v>
      </c>
      <c r="J395" s="193">
        <v>812</v>
      </c>
      <c r="K395" s="194">
        <v>312</v>
      </c>
      <c r="L395" s="195">
        <v>1472</v>
      </c>
      <c r="M395" s="193">
        <v>1052</v>
      </c>
      <c r="N395" s="198">
        <v>1827</v>
      </c>
      <c r="O395" s="201">
        <v>2011</v>
      </c>
      <c r="P395" s="193">
        <v>1245</v>
      </c>
      <c r="Q395" s="194">
        <v>1051</v>
      </c>
      <c r="R395" s="195">
        <v>1213</v>
      </c>
      <c r="S395" s="196">
        <v>1771</v>
      </c>
      <c r="T395" s="193">
        <v>1085</v>
      </c>
      <c r="U395" s="197">
        <v>353</v>
      </c>
      <c r="V395" s="195">
        <v>2536</v>
      </c>
      <c r="W395" s="202">
        <v>1280</v>
      </c>
      <c r="X395" s="193">
        <v>2563</v>
      </c>
      <c r="Y395" s="197">
        <v>674</v>
      </c>
      <c r="Z395" s="195">
        <v>4364</v>
      </c>
      <c r="AA395" s="193">
        <v>3976</v>
      </c>
      <c r="AB395" s="169">
        <f t="shared" si="6429"/>
        <v>24986</v>
      </c>
      <c r="AC395" s="170">
        <f t="shared" si="6347"/>
        <v>21265</v>
      </c>
      <c r="AE395" s="143" t="s">
        <v>32</v>
      </c>
      <c r="AF395" s="126">
        <f>B395/B405</f>
        <v>4.8123912863414227E-2</v>
      </c>
      <c r="AG395" s="127">
        <f t="shared" ref="AG395" si="6700">C395/C405</f>
        <v>9.8873041028350067E-2</v>
      </c>
      <c r="AH395" s="128">
        <f t="shared" ref="AH395" si="6701">D395/D405</f>
        <v>7.6767259198015705E-2</v>
      </c>
      <c r="AI395" s="129">
        <f t="shared" ref="AI395" si="6702">E395/E405</f>
        <v>7.5956151035322772E-2</v>
      </c>
      <c r="AJ395" s="126">
        <f t="shared" ref="AJ395" si="6703">F395/F405</f>
        <v>7.8526452920315556E-2</v>
      </c>
      <c r="AK395" s="127">
        <f t="shared" ref="AK395" si="6704">G395/G405</f>
        <v>5.8713450292397662E-2</v>
      </c>
      <c r="AL395" s="128">
        <f t="shared" ref="AL395" si="6705">H395/H405</f>
        <v>7.764976958525345E-2</v>
      </c>
      <c r="AM395" s="129">
        <f t="shared" ref="AM395" si="6706">I395/I405</f>
        <v>8.3248554626436072E-2</v>
      </c>
      <c r="AN395" s="126">
        <f t="shared" ref="AN395" si="6707">J395/J405</f>
        <v>0.11112631723005337</v>
      </c>
      <c r="AO395" s="127">
        <f t="shared" ref="AO395" si="6708">K395/K405</f>
        <v>3.4860335195530723E-2</v>
      </c>
      <c r="AP395" s="128">
        <f t="shared" ref="AP395" si="6709">L395/L405</f>
        <v>0.11761885737115461</v>
      </c>
      <c r="AQ395" s="126">
        <f t="shared" ref="AQ395" si="6710">M395/M405</f>
        <v>4.4337674379398999E-2</v>
      </c>
      <c r="AR395" s="130">
        <f t="shared" ref="AR395" si="6711">N395/N405</f>
        <v>6.9610607330640853E-2</v>
      </c>
      <c r="AS395" s="131">
        <f t="shared" ref="AS395" si="6712">O395/O405</f>
        <v>5.4389571049926977E-2</v>
      </c>
      <c r="AT395" s="126">
        <f t="shared" ref="AT395" si="6713">P395/P405</f>
        <v>7.2683752700099247E-2</v>
      </c>
      <c r="AU395" s="127">
        <f t="shared" ref="AU395" si="6714">Q395/Q405</f>
        <v>4.8542792480716829E-2</v>
      </c>
      <c r="AV395" s="128">
        <f t="shared" ref="AV395" si="6715">R395/R405</f>
        <v>5.803550069374671E-2</v>
      </c>
      <c r="AW395" s="129">
        <f t="shared" ref="AW395" si="6716">S395/S405</f>
        <v>7.3169724012559903E-2</v>
      </c>
      <c r="AX395" s="126">
        <f t="shared" ref="AX395" si="6717">T395/T405</f>
        <v>0.11855332167832168</v>
      </c>
      <c r="AY395" s="127">
        <f t="shared" ref="AY395" si="6718">U395/U405</f>
        <v>2.8984317267427537E-2</v>
      </c>
      <c r="AZ395" s="128">
        <f t="shared" ref="AZ395" si="6719">V395/V405</f>
        <v>0.10158628424931902</v>
      </c>
      <c r="BA395" s="129">
        <f t="shared" ref="BA395" si="6720">W395/W405</f>
        <v>4.2815092320042818E-2</v>
      </c>
      <c r="BB395" s="126">
        <f t="shared" ref="BB395" si="6721">X395/X405</f>
        <v>0.10494635983948898</v>
      </c>
      <c r="BC395" s="127">
        <f t="shared" ref="BC395" si="6722">Y395/Y405</f>
        <v>4.1620353217240953E-2</v>
      </c>
      <c r="BD395" s="128">
        <f t="shared" ref="BD395" si="6723">Z395/Z405</f>
        <v>7.4549865044928082E-2</v>
      </c>
      <c r="BE395" s="126">
        <f t="shared" ref="BE395" si="6724">AA395/AA405</f>
        <v>8.3119055085188673E-2</v>
      </c>
      <c r="BF395" s="132">
        <f t="shared" ref="BF395" si="6725">AB395/AB405</f>
        <v>7.6741628939819284E-2</v>
      </c>
      <c r="BG395" s="133">
        <f t="shared" ref="BG395" si="6726">AC395/AC405</f>
        <v>6.5418691933796833E-2</v>
      </c>
    </row>
    <row r="396" spans="1:59">
      <c r="A396" s="134" t="s">
        <v>33</v>
      </c>
      <c r="B396" s="203">
        <v>2851</v>
      </c>
      <c r="C396" s="187">
        <v>4419</v>
      </c>
      <c r="D396" s="188">
        <v>1778</v>
      </c>
      <c r="E396" s="189">
        <v>1627</v>
      </c>
      <c r="F396" s="186">
        <v>845</v>
      </c>
      <c r="G396" s="190">
        <v>469</v>
      </c>
      <c r="H396" s="188">
        <v>2294</v>
      </c>
      <c r="I396" s="189">
        <v>3693</v>
      </c>
      <c r="J396" s="186">
        <v>696</v>
      </c>
      <c r="K396" s="187">
        <v>298</v>
      </c>
      <c r="L396" s="188">
        <v>1597</v>
      </c>
      <c r="M396" s="186">
        <v>1023</v>
      </c>
      <c r="N396" s="191">
        <v>2434</v>
      </c>
      <c r="O396" s="204">
        <v>2112</v>
      </c>
      <c r="P396" s="186">
        <v>1367</v>
      </c>
      <c r="Q396" s="187">
        <v>1523</v>
      </c>
      <c r="R396" s="188">
        <v>1427</v>
      </c>
      <c r="S396" s="189">
        <v>1998</v>
      </c>
      <c r="T396" s="186">
        <v>860</v>
      </c>
      <c r="U396" s="190">
        <v>445</v>
      </c>
      <c r="V396" s="188">
        <v>2478</v>
      </c>
      <c r="W396" s="205">
        <v>1585</v>
      </c>
      <c r="X396" s="186">
        <v>2324</v>
      </c>
      <c r="Y396" s="190">
        <v>863</v>
      </c>
      <c r="Z396" s="188">
        <v>3717</v>
      </c>
      <c r="AA396" s="186">
        <v>4359</v>
      </c>
      <c r="AB396" s="169">
        <f t="shared" si="6429"/>
        <v>24668</v>
      </c>
      <c r="AC396" s="170">
        <f t="shared" si="6347"/>
        <v>24414</v>
      </c>
      <c r="AE396" s="134" t="s">
        <v>33</v>
      </c>
      <c r="AF396" s="126">
        <f>B396/B405</f>
        <v>4.7229354758552139E-2</v>
      </c>
      <c r="AG396" s="127">
        <f t="shared" ref="AG396" si="6727">C396/C405</f>
        <v>0.12968832540940306</v>
      </c>
      <c r="AH396" s="128">
        <f t="shared" ref="AH396" si="6728">D396/D405</f>
        <v>7.3501446878875568E-2</v>
      </c>
      <c r="AI396" s="129">
        <f t="shared" ref="AI396" si="6729">E396/E405</f>
        <v>7.926918392204628E-2</v>
      </c>
      <c r="AJ396" s="126">
        <f t="shared" ref="AJ396" si="6730">F396/F405</f>
        <v>6.1156546283563727E-2</v>
      </c>
      <c r="AK396" s="127">
        <f t="shared" ref="AK396" si="6731">G396/G405</f>
        <v>5.4853801169590641E-2</v>
      </c>
      <c r="AL396" s="128">
        <f t="shared" ref="AL396" si="6732">H396/H405</f>
        <v>8.8095238095238101E-2</v>
      </c>
      <c r="AM396" s="129">
        <f t="shared" ref="AM396" si="6733">I396/I405</f>
        <v>9.16354432892484E-2</v>
      </c>
      <c r="AN396" s="126">
        <f t="shared" ref="AN396" si="6734">J396/J405</f>
        <v>9.525112905433146E-2</v>
      </c>
      <c r="AO396" s="127">
        <f t="shared" ref="AO396" si="6735">K396/K405</f>
        <v>3.3296089385474861E-2</v>
      </c>
      <c r="AP396" s="128">
        <f t="shared" ref="AP396" si="6736">L396/L405</f>
        <v>0.12760687175389532</v>
      </c>
      <c r="AQ396" s="126">
        <f t="shared" ref="AQ396" si="6737">M396/M405</f>
        <v>4.3115438108484005E-2</v>
      </c>
      <c r="AR396" s="130">
        <f t="shared" ref="AR396" si="6738">N396/N405</f>
        <v>9.2737941019583936E-2</v>
      </c>
      <c r="AS396" s="131">
        <f t="shared" ref="AS396" si="6739">O396/O405</f>
        <v>5.7121220316979499E-2</v>
      </c>
      <c r="AT396" s="126">
        <f t="shared" ref="AT396" si="6740">P396/P405</f>
        <v>7.9806176659466405E-2</v>
      </c>
      <c r="AU396" s="127">
        <f t="shared" ref="AU396" si="6741">Q396/Q405</f>
        <v>7.0343171216110112E-2</v>
      </c>
      <c r="AV396" s="128">
        <f t="shared" ref="AV396" si="6742">R396/R405</f>
        <v>6.8274245251423379E-2</v>
      </c>
      <c r="AW396" s="129">
        <f t="shared" ref="AW396" si="6743">S396/S405</f>
        <v>8.2548339117501243E-2</v>
      </c>
      <c r="AX396" s="126">
        <f t="shared" ref="AX396" si="6744">T396/T405</f>
        <v>9.3968531468531472E-2</v>
      </c>
      <c r="AY396" s="127">
        <f t="shared" ref="AY396" si="6745">U396/U405</f>
        <v>3.6538303637408655E-2</v>
      </c>
      <c r="AZ396" s="128">
        <f t="shared" ref="AZ396" si="6746">V396/V405</f>
        <v>9.9262938631629549E-2</v>
      </c>
      <c r="BA396" s="129">
        <f t="shared" ref="BA396" si="6747">W396/W405</f>
        <v>5.3017126036928014E-2</v>
      </c>
      <c r="BB396" s="126">
        <f t="shared" ref="BB396" si="6748">X396/X405</f>
        <v>9.5160101547784787E-2</v>
      </c>
      <c r="BC396" s="127">
        <f t="shared" ref="BC396" si="6749">Y396/Y405</f>
        <v>5.3291342472520688E-2</v>
      </c>
      <c r="BD396" s="128">
        <f t="shared" ref="BD396" si="6750">Z396/Z405</f>
        <v>6.3497215483959132E-2</v>
      </c>
      <c r="BE396" s="126">
        <f t="shared" ref="BE396" si="6751">AA396/AA405</f>
        <v>9.1125744747569765E-2</v>
      </c>
      <c r="BF396" s="132">
        <f t="shared" ref="BF396" si="6752">AB396/AB405</f>
        <v>7.5764928467440248E-2</v>
      </c>
      <c r="BG396" s="133">
        <f t="shared" ref="BG396" si="6753">AC396/AC405</f>
        <v>7.5106134252138065E-2</v>
      </c>
    </row>
    <row r="397" spans="1:59">
      <c r="A397" s="143" t="s">
        <v>34</v>
      </c>
      <c r="B397" s="200">
        <v>2626</v>
      </c>
      <c r="C397" s="194">
        <v>3849</v>
      </c>
      <c r="D397" s="195">
        <v>1230</v>
      </c>
      <c r="E397" s="196">
        <v>1667</v>
      </c>
      <c r="F397" s="193">
        <v>687</v>
      </c>
      <c r="G397" s="197">
        <v>562</v>
      </c>
      <c r="H397" s="195">
        <v>2055</v>
      </c>
      <c r="I397" s="196">
        <v>3729</v>
      </c>
      <c r="J397" s="193">
        <v>408</v>
      </c>
      <c r="K397" s="194">
        <v>246</v>
      </c>
      <c r="L397" s="195">
        <v>1169</v>
      </c>
      <c r="M397" s="193">
        <v>881</v>
      </c>
      <c r="N397" s="198">
        <v>1931</v>
      </c>
      <c r="O397" s="201">
        <v>2104</v>
      </c>
      <c r="P397" s="193">
        <v>1154</v>
      </c>
      <c r="Q397" s="194">
        <v>1520</v>
      </c>
      <c r="R397" s="195">
        <v>1099</v>
      </c>
      <c r="S397" s="196">
        <v>1758</v>
      </c>
      <c r="T397" s="193">
        <v>900</v>
      </c>
      <c r="U397" s="197">
        <v>411</v>
      </c>
      <c r="V397" s="195">
        <v>1989</v>
      </c>
      <c r="W397" s="202">
        <v>1307</v>
      </c>
      <c r="X397" s="193">
        <v>2066</v>
      </c>
      <c r="Y397" s="197">
        <v>767</v>
      </c>
      <c r="Z397" s="195">
        <v>3239</v>
      </c>
      <c r="AA397" s="193">
        <v>5037</v>
      </c>
      <c r="AB397" s="169">
        <f t="shared" si="6429"/>
        <v>20553</v>
      </c>
      <c r="AC397" s="170">
        <f t="shared" si="6347"/>
        <v>23838</v>
      </c>
      <c r="AE397" s="143" t="s">
        <v>34</v>
      </c>
      <c r="AF397" s="126">
        <f>B397/B405</f>
        <v>4.3502029321626771E-2</v>
      </c>
      <c r="AG397" s="127">
        <f t="shared" ref="AG397" si="6754">C397/C405</f>
        <v>0.1129600281739743</v>
      </c>
      <c r="AH397" s="128">
        <f t="shared" ref="AH397" si="6755">D397/D405</f>
        <v>5.0847457627118647E-2</v>
      </c>
      <c r="AI397" s="129">
        <f t="shared" ref="AI397" si="6756">E397/E405</f>
        <v>8.1218026796589529E-2</v>
      </c>
      <c r="AJ397" s="126">
        <f t="shared" ref="AJ397" si="6757">F397/F405</f>
        <v>4.9721357747702109E-2</v>
      </c>
      <c r="AK397" s="127">
        <f t="shared" ref="AK397" si="6758">G397/G405</f>
        <v>6.5730994152046779E-2</v>
      </c>
      <c r="AL397" s="128">
        <f t="shared" ref="AL397" si="6759">H397/H405</f>
        <v>7.8917050691244245E-2</v>
      </c>
      <c r="AM397" s="129">
        <f t="shared" ref="AM397" si="6760">I397/I405</f>
        <v>9.2528721371678127E-2</v>
      </c>
      <c r="AN397" s="126">
        <f t="shared" ref="AN397" si="6761">J397/J405</f>
        <v>5.5836868755987409E-2</v>
      </c>
      <c r="AO397" s="127">
        <f t="shared" ref="AO397" si="6762">K397/K405</f>
        <v>2.7486033519553074E-2</v>
      </c>
      <c r="AP397" s="128">
        <f t="shared" ref="AP397" si="6763">L397/L405</f>
        <v>9.3407910507391126E-2</v>
      </c>
      <c r="AQ397" s="126">
        <f t="shared" ref="AQ397" si="6764">M397/M405</f>
        <v>3.7130694988831286E-2</v>
      </c>
      <c r="AR397" s="130">
        <f t="shared" ref="AR397" si="6765">N397/N405</f>
        <v>7.3573115903375758E-2</v>
      </c>
      <c r="AS397" s="131">
        <f t="shared" ref="AS397" si="6766">O397/O405</f>
        <v>5.6904852058203059E-2</v>
      </c>
      <c r="AT397" s="126">
        <f t="shared" ref="AT397" si="6767">P397/P405</f>
        <v>6.7371124992702439E-2</v>
      </c>
      <c r="AU397" s="127">
        <f t="shared" ref="AU397" si="6768">Q397/Q405</f>
        <v>7.0204609486859734E-2</v>
      </c>
      <c r="AV397" s="128">
        <f t="shared" ref="AV397" si="6769">R397/R405</f>
        <v>5.2581216209750731E-2</v>
      </c>
      <c r="AW397" s="129">
        <f t="shared" ref="AW397" si="6770">S397/S405</f>
        <v>7.2632622706990585E-2</v>
      </c>
      <c r="AX397" s="126">
        <f t="shared" ref="AX397" si="6771">T397/T405</f>
        <v>9.8339160839160833E-2</v>
      </c>
      <c r="AY397" s="127">
        <f t="shared" ref="AY397" si="6772">U397/U405</f>
        <v>3.3746613022415634E-2</v>
      </c>
      <c r="AZ397" s="128">
        <f t="shared" ref="AZ397" si="6773">V397/V405</f>
        <v>7.9674731613523481E-2</v>
      </c>
      <c r="BA397" s="129">
        <f t="shared" ref="BA397" si="6774">W397/W405</f>
        <v>4.3718223173668719E-2</v>
      </c>
      <c r="BB397" s="126">
        <f t="shared" ref="BB397" si="6775">X397/X405</f>
        <v>8.4595856195233812E-2</v>
      </c>
      <c r="BC397" s="127">
        <f t="shared" ref="BC397" si="6776">Y397/Y405</f>
        <v>4.7363220946029391E-2</v>
      </c>
      <c r="BD397" s="128">
        <f t="shared" ref="BD397" si="6777">Z397/Z405</f>
        <v>5.5331579486829069E-2</v>
      </c>
      <c r="BE397" s="126">
        <f t="shared" ref="BE397" si="6778">AA397/AA405</f>
        <v>0.10529946691752901</v>
      </c>
      <c r="BF397" s="132">
        <f t="shared" ref="BF397" si="6779">AB397/AB405</f>
        <v>6.3126178644044892E-2</v>
      </c>
      <c r="BG397" s="133">
        <f t="shared" ref="BG397" si="6780">AC397/AC405</f>
        <v>7.3334153694702517E-2</v>
      </c>
    </row>
    <row r="398" spans="1:59">
      <c r="A398" s="134" t="s">
        <v>35</v>
      </c>
      <c r="B398" s="203">
        <v>2157</v>
      </c>
      <c r="C398" s="187">
        <v>3138</v>
      </c>
      <c r="D398" s="188">
        <v>873</v>
      </c>
      <c r="E398" s="189">
        <v>1826</v>
      </c>
      <c r="F398" s="186">
        <v>369</v>
      </c>
      <c r="G398" s="190">
        <v>497</v>
      </c>
      <c r="H398" s="188">
        <v>1499</v>
      </c>
      <c r="I398" s="189">
        <v>2787</v>
      </c>
      <c r="J398" s="186">
        <v>264</v>
      </c>
      <c r="K398" s="187">
        <v>236</v>
      </c>
      <c r="L398" s="188">
        <v>841</v>
      </c>
      <c r="M398" s="186">
        <v>816</v>
      </c>
      <c r="N398" s="191">
        <v>1492</v>
      </c>
      <c r="O398" s="204">
        <v>2055</v>
      </c>
      <c r="P398" s="186">
        <v>869</v>
      </c>
      <c r="Q398" s="187">
        <v>1880</v>
      </c>
      <c r="R398" s="188">
        <v>994</v>
      </c>
      <c r="S398" s="189">
        <v>1774</v>
      </c>
      <c r="T398" s="186">
        <v>611</v>
      </c>
      <c r="U398" s="190">
        <v>453</v>
      </c>
      <c r="V398" s="188">
        <v>2773</v>
      </c>
      <c r="W398" s="205">
        <v>1425</v>
      </c>
      <c r="X398" s="186">
        <v>1526</v>
      </c>
      <c r="Y398" s="190">
        <v>983</v>
      </c>
      <c r="Z398" s="188">
        <v>2613</v>
      </c>
      <c r="AA398" s="186">
        <v>3881</v>
      </c>
      <c r="AB398" s="169">
        <f t="shared" si="6429"/>
        <v>16881</v>
      </c>
      <c r="AC398" s="170">
        <f t="shared" si="6429"/>
        <v>21751</v>
      </c>
      <c r="AE398" s="134" t="s">
        <v>35</v>
      </c>
      <c r="AF398" s="126">
        <f>B398/B405</f>
        <v>3.5732626521991218E-2</v>
      </c>
      <c r="AG398" s="127">
        <f t="shared" ref="AG398" si="6781">C398/C405</f>
        <v>9.2093678464518394E-2</v>
      </c>
      <c r="AH398" s="128">
        <f t="shared" ref="AH398" si="6782">D398/D405</f>
        <v>3.6089293096320793E-2</v>
      </c>
      <c r="AI398" s="129">
        <f t="shared" ref="AI398" si="6783">E398/E405</f>
        <v>8.89646772228989E-2</v>
      </c>
      <c r="AJ398" s="126">
        <f t="shared" ref="AJ398" si="6784">F398/F405</f>
        <v>2.6706231454005934E-2</v>
      </c>
      <c r="AK398" s="127">
        <f t="shared" ref="AK398" si="6785">G398/G405</f>
        <v>5.8128654970760231E-2</v>
      </c>
      <c r="AL398" s="128">
        <f t="shared" ref="AL398" si="6786">H398/H405</f>
        <v>5.7565284178187404E-2</v>
      </c>
      <c r="AM398" s="129">
        <f t="shared" ref="AM398" si="6787">I398/I405</f>
        <v>6.9154611548100542E-2</v>
      </c>
      <c r="AN398" s="126">
        <f t="shared" ref="AN398" si="6788">J398/J405</f>
        <v>3.6129738606815384E-2</v>
      </c>
      <c r="AO398" s="127">
        <f t="shared" ref="AO398" si="6789">K398/K405</f>
        <v>2.6368715083798882E-2</v>
      </c>
      <c r="AP398" s="128">
        <f t="shared" ref="AP398" si="6790">L398/L405</f>
        <v>6.7199360767079511E-2</v>
      </c>
      <c r="AQ398" s="126">
        <f t="shared" ref="AQ398" si="6791">M398/M405</f>
        <v>3.4391199898849409E-2</v>
      </c>
      <c r="AR398" s="130">
        <f t="shared" ref="AR398" si="6792">N398/N405</f>
        <v>5.6846757601158274E-2</v>
      </c>
      <c r="AS398" s="131">
        <f t="shared" ref="AS398" si="6793">O398/O405</f>
        <v>5.5579596473197379E-2</v>
      </c>
      <c r="AT398" s="126">
        <f t="shared" ref="AT398" si="6794">P398/P405</f>
        <v>5.0732675579426706E-2</v>
      </c>
      <c r="AU398" s="127">
        <f t="shared" ref="AU398" si="6795">Q398/Q405</f>
        <v>8.6832016996905459E-2</v>
      </c>
      <c r="AV398" s="128">
        <f t="shared" ref="AV398" si="6796">R398/R405</f>
        <v>4.7557533132386011E-2</v>
      </c>
      <c r="AW398" s="129">
        <f t="shared" ref="AW398" si="6797">S398/S405</f>
        <v>7.3293670467691294E-2</v>
      </c>
      <c r="AX398" s="126">
        <f t="shared" ref="AX398" si="6798">T398/T405</f>
        <v>6.6761363636363633E-2</v>
      </c>
      <c r="AY398" s="127">
        <f t="shared" ref="AY398" si="6799">U398/U405</f>
        <v>3.7195172017407012E-2</v>
      </c>
      <c r="AZ398" s="128">
        <f t="shared" ref="AZ398" si="6800">V398/V405</f>
        <v>0.11107995513539497</v>
      </c>
      <c r="BA398" s="129">
        <f t="shared" ref="BA398" si="6801">W398/W405</f>
        <v>4.7665239496922668E-2</v>
      </c>
      <c r="BB398" s="126">
        <f t="shared" ref="BB398" si="6802">X398/X405</f>
        <v>6.2484644992220131E-2</v>
      </c>
      <c r="BC398" s="127">
        <f t="shared" ref="BC398" si="6803">Y398/Y405</f>
        <v>6.0701494380634803E-2</v>
      </c>
      <c r="BD398" s="128">
        <f t="shared" ref="BD398" si="6804">Z398/Z405</f>
        <v>4.4637671256277975E-2</v>
      </c>
      <c r="BE398" s="126">
        <f t="shared" ref="BE398" si="6805">AA398/AA405</f>
        <v>8.1133061565799094E-2</v>
      </c>
      <c r="BF398" s="132">
        <f t="shared" ref="BF398" si="6806">AB398/AB405</f>
        <v>5.1848052434686993E-2</v>
      </c>
      <c r="BG398" s="133">
        <f t="shared" ref="BG398" si="6807">AC398/AC405</f>
        <v>6.691380052913308E-2</v>
      </c>
    </row>
    <row r="399" spans="1:59">
      <c r="A399" s="143" t="s">
        <v>36</v>
      </c>
      <c r="B399" s="200">
        <v>385</v>
      </c>
      <c r="C399" s="194">
        <v>2638</v>
      </c>
      <c r="D399" s="195">
        <v>217</v>
      </c>
      <c r="E399" s="196">
        <v>1336</v>
      </c>
      <c r="F399" s="193">
        <v>99</v>
      </c>
      <c r="G399" s="197">
        <v>383</v>
      </c>
      <c r="H399" s="195">
        <v>499</v>
      </c>
      <c r="I399" s="196">
        <v>2628</v>
      </c>
      <c r="J399" s="193">
        <v>150</v>
      </c>
      <c r="K399" s="194">
        <v>185</v>
      </c>
      <c r="L399" s="195">
        <v>357</v>
      </c>
      <c r="M399" s="193">
        <v>490</v>
      </c>
      <c r="N399" s="198">
        <v>932</v>
      </c>
      <c r="O399" s="201">
        <v>1497</v>
      </c>
      <c r="P399" s="193">
        <v>580</v>
      </c>
      <c r="Q399" s="194">
        <v>1039</v>
      </c>
      <c r="R399" s="195">
        <v>739</v>
      </c>
      <c r="S399" s="196">
        <v>970</v>
      </c>
      <c r="T399" s="193">
        <v>490</v>
      </c>
      <c r="U399" s="197">
        <v>284</v>
      </c>
      <c r="V399" s="195">
        <v>2279</v>
      </c>
      <c r="W399" s="202">
        <v>895</v>
      </c>
      <c r="X399" s="193">
        <v>982</v>
      </c>
      <c r="Y399" s="197">
        <v>611</v>
      </c>
      <c r="Z399" s="195">
        <v>1704</v>
      </c>
      <c r="AA399" s="193">
        <v>2348</v>
      </c>
      <c r="AB399" s="169">
        <f t="shared" si="6429"/>
        <v>9413</v>
      </c>
      <c r="AC399" s="170">
        <f t="shared" si="6429"/>
        <v>15304</v>
      </c>
      <c r="AE399" s="143" t="s">
        <v>36</v>
      </c>
      <c r="AF399" s="126">
        <f>B399/B405</f>
        <v>6.3778679698500785E-3</v>
      </c>
      <c r="AG399" s="127">
        <f t="shared" ref="AG399" si="6808">C399/C405</f>
        <v>7.7419733521159828E-2</v>
      </c>
      <c r="AH399" s="128">
        <f t="shared" ref="AH399" si="6809">D399/D405</f>
        <v>8.9706490285241837E-3</v>
      </c>
      <c r="AI399" s="129">
        <f t="shared" ref="AI399" si="6810">E399/E405</f>
        <v>6.5091352009744211E-2</v>
      </c>
      <c r="AJ399" s="126">
        <f t="shared" ref="AJ399" si="6811">F399/F405</f>
        <v>7.1650864876601286E-3</v>
      </c>
      <c r="AK399" s="127">
        <f t="shared" ref="AK399" si="6812">G399/G405</f>
        <v>4.4795321637426902E-2</v>
      </c>
      <c r="AL399" s="128">
        <f t="shared" ref="AL399" si="6813">H399/H405</f>
        <v>1.9162826420890938E-2</v>
      </c>
      <c r="AM399" s="129">
        <f t="shared" ref="AM399" si="6814">I399/I405</f>
        <v>6.5209300017369298E-2</v>
      </c>
      <c r="AN399" s="126">
        <f t="shared" ref="AN399" si="6815">J399/J405</f>
        <v>2.0528260572054195E-2</v>
      </c>
      <c r="AO399" s="127">
        <f t="shared" ref="AO399" si="6816">K399/K405</f>
        <v>2.0670391061452513E-2</v>
      </c>
      <c r="AP399" s="128">
        <f t="shared" ref="AP399" si="6817">L399/L405</f>
        <v>2.8525769077107473E-2</v>
      </c>
      <c r="AQ399" s="126">
        <f t="shared" ref="AQ399" si="6818">M399/M405</f>
        <v>2.0651578370632612E-2</v>
      </c>
      <c r="AR399" s="130">
        <f t="shared" ref="AR399" si="6819">N399/N405</f>
        <v>3.5510172978739617E-2</v>
      </c>
      <c r="AS399" s="131">
        <f t="shared" ref="AS399" si="6820">O399/O405</f>
        <v>4.0487910423540864E-2</v>
      </c>
      <c r="AT399" s="126">
        <f t="shared" ref="AT399" si="6821">P399/P405</f>
        <v>3.3860704069122539E-2</v>
      </c>
      <c r="AU399" s="127">
        <f t="shared" ref="AU399" si="6822">Q399/Q405</f>
        <v>4.7988545563715304E-2</v>
      </c>
      <c r="AV399" s="128">
        <f t="shared" ref="AV399" si="6823">R399/R405</f>
        <v>3.5357159944500262E-2</v>
      </c>
      <c r="AW399" s="129">
        <f t="shared" ref="AW399" si="6824">S399/S405</f>
        <v>4.0076020492480581E-2</v>
      </c>
      <c r="AX399" s="126">
        <f t="shared" ref="AX399" si="6825">T399/T405</f>
        <v>5.3540209790209792E-2</v>
      </c>
      <c r="AY399" s="127">
        <f t="shared" ref="AY399" si="6826">U399/U405</f>
        <v>2.3318827489941702E-2</v>
      </c>
      <c r="AZ399" s="128">
        <f t="shared" ref="AZ399" si="6827">V399/V405</f>
        <v>9.1291459701970834E-2</v>
      </c>
      <c r="BA399" s="129">
        <f t="shared" ref="BA399" si="6828">W399/W405</f>
        <v>2.9937115333154938E-2</v>
      </c>
      <c r="BB399" s="126">
        <f t="shared" ref="BB399" si="6829">X399/X405</f>
        <v>4.02096470395545E-2</v>
      </c>
      <c r="BC399" s="127">
        <f t="shared" ref="BC399" si="6830">Y399/Y405</f>
        <v>3.7730023465481044E-2</v>
      </c>
      <c r="BD399" s="128">
        <f t="shared" ref="BD399" si="6831">Z399/Z405</f>
        <v>2.9109296525333971E-2</v>
      </c>
      <c r="BE399" s="126">
        <f t="shared" ref="BE399" si="6832">AA399/AA405</f>
        <v>4.9085397721333753E-2</v>
      </c>
      <c r="BF399" s="132">
        <f t="shared" ref="BF399" si="6833">AB399/AB405</f>
        <v>2.8910948259446043E-2</v>
      </c>
      <c r="BG399" s="133">
        <f t="shared" ref="BG399" si="6834">AC399/AC405</f>
        <v>4.7080538977419553E-2</v>
      </c>
    </row>
    <row r="400" spans="1:59">
      <c r="A400" s="134" t="s">
        <v>37</v>
      </c>
      <c r="B400" s="203">
        <v>0</v>
      </c>
      <c r="C400" s="187">
        <v>1538</v>
      </c>
      <c r="D400" s="188">
        <v>4</v>
      </c>
      <c r="E400" s="189">
        <v>714</v>
      </c>
      <c r="F400" s="186">
        <v>5</v>
      </c>
      <c r="G400" s="190">
        <v>210</v>
      </c>
      <c r="H400" s="188">
        <v>19</v>
      </c>
      <c r="I400" s="189">
        <v>954</v>
      </c>
      <c r="J400" s="186">
        <v>12</v>
      </c>
      <c r="K400" s="187">
        <v>62</v>
      </c>
      <c r="L400" s="188">
        <v>74</v>
      </c>
      <c r="M400" s="186">
        <v>93</v>
      </c>
      <c r="N400" s="191">
        <v>111</v>
      </c>
      <c r="O400" s="204">
        <v>244</v>
      </c>
      <c r="P400" s="186">
        <v>141</v>
      </c>
      <c r="Q400" s="187">
        <v>207</v>
      </c>
      <c r="R400" s="188">
        <v>109</v>
      </c>
      <c r="S400" s="189">
        <v>98</v>
      </c>
      <c r="T400" s="186">
        <v>64</v>
      </c>
      <c r="U400" s="190">
        <v>16</v>
      </c>
      <c r="V400" s="188">
        <v>116</v>
      </c>
      <c r="W400" s="205">
        <v>28</v>
      </c>
      <c r="X400" s="186">
        <v>124</v>
      </c>
      <c r="Y400" s="190">
        <v>41</v>
      </c>
      <c r="Z400" s="188">
        <v>75</v>
      </c>
      <c r="AA400" s="186">
        <v>207</v>
      </c>
      <c r="AB400" s="169">
        <f t="shared" si="6429"/>
        <v>854</v>
      </c>
      <c r="AC400" s="170">
        <f t="shared" si="6429"/>
        <v>4412</v>
      </c>
      <c r="AE400" s="134" t="s">
        <v>37</v>
      </c>
      <c r="AF400" s="126">
        <f>B400/B405</f>
        <v>0</v>
      </c>
      <c r="AG400" s="127">
        <f t="shared" ref="AG400" si="6835">C400/C405</f>
        <v>4.5137054645770967E-2</v>
      </c>
      <c r="AH400" s="128">
        <f t="shared" ref="AH400" si="6836">D400/D405</f>
        <v>1.6535758577924763E-4</v>
      </c>
      <c r="AI400" s="129">
        <f t="shared" ref="AI400" si="6837">E400/E405</f>
        <v>3.478684531059683E-2</v>
      </c>
      <c r="AJ400" s="126">
        <f t="shared" ref="AJ400" si="6838">F400/F405</f>
        <v>3.6187305493232976E-4</v>
      </c>
      <c r="AK400" s="127">
        <f t="shared" ref="AK400" si="6839">G400/G405</f>
        <v>2.456140350877193E-2</v>
      </c>
      <c r="AL400" s="128">
        <f t="shared" ref="AL400" si="6840">H400/H405</f>
        <v>7.2964669738863287E-4</v>
      </c>
      <c r="AM400" s="129">
        <f t="shared" ref="AM400" si="6841">I400/I405</f>
        <v>2.3671869184387483E-2</v>
      </c>
      <c r="AN400" s="126">
        <f t="shared" ref="AN400" si="6842">J400/J405</f>
        <v>1.6422608457643355E-3</v>
      </c>
      <c r="AO400" s="127">
        <f t="shared" ref="AO400" si="6843">K400/K405</f>
        <v>6.9273743016759776E-3</v>
      </c>
      <c r="AP400" s="128">
        <f t="shared" ref="AP400" si="6844">L400/L405</f>
        <v>5.9129045145825008E-3</v>
      </c>
      <c r="AQ400" s="126">
        <f t="shared" ref="AQ400" si="6845">M400/M405</f>
        <v>3.919585282589455E-3</v>
      </c>
      <c r="AR400" s="130">
        <f t="shared" ref="AR400" si="6846">N400/N405</f>
        <v>4.2292158805151258E-3</v>
      </c>
      <c r="AS400" s="131">
        <f t="shared" ref="AS400" si="6847">O400/O405</f>
        <v>6.5992318926813434E-3</v>
      </c>
      <c r="AT400" s="126">
        <f t="shared" ref="AT400" si="6848">P400/P405</f>
        <v>8.2316539202522045E-3</v>
      </c>
      <c r="AU400" s="127">
        <f t="shared" ref="AU400" si="6849">Q400/Q405</f>
        <v>9.5607593182762927E-3</v>
      </c>
      <c r="AV400" s="128">
        <f t="shared" ref="AV400" si="6850">R400/R405</f>
        <v>5.2150614803119465E-3</v>
      </c>
      <c r="AW400" s="129">
        <f t="shared" ref="AW400" si="6851">S400/S405</f>
        <v>4.0489175342918529E-3</v>
      </c>
      <c r="AX400" s="126">
        <f t="shared" ref="AX400" si="6852">T400/T405</f>
        <v>6.993006993006993E-3</v>
      </c>
      <c r="AY400" s="127">
        <f t="shared" ref="AY400" si="6853">U400/U405</f>
        <v>1.3137367599967158E-3</v>
      </c>
      <c r="AZ400" s="128">
        <f t="shared" ref="AZ400" si="6854">V400/V405</f>
        <v>4.646691235378946E-3</v>
      </c>
      <c r="BA400" s="129">
        <f t="shared" ref="BA400" si="6855">W400/W405</f>
        <v>9.3658014450093661E-4</v>
      </c>
      <c r="BB400" s="126">
        <f t="shared" ref="BB400" si="6856">X400/X405</f>
        <v>5.0773892392105479E-3</v>
      </c>
      <c r="BC400" s="127">
        <f t="shared" ref="BC400" si="6857">Y400/Y405</f>
        <v>2.5318019019389898E-3</v>
      </c>
      <c r="BD400" s="128">
        <f t="shared" ref="BD400" si="6858">Z400/Z405</f>
        <v>1.2812190372066008E-3</v>
      </c>
      <c r="BE400" s="126">
        <f t="shared" ref="BE400" si="6859">AA400/AA405</f>
        <v>4.3273753527751646E-3</v>
      </c>
      <c r="BF400" s="132">
        <f t="shared" ref="BF400" si="6860">AB400/AB405</f>
        <v>2.6229629038103603E-3</v>
      </c>
      <c r="BG400" s="133">
        <f t="shared" ref="BG400" si="6861">AC400/AC405</f>
        <v>1.3572878853134806E-2</v>
      </c>
    </row>
    <row r="401" spans="1:59">
      <c r="A401" s="143" t="s">
        <v>38</v>
      </c>
      <c r="B401" s="200">
        <v>1</v>
      </c>
      <c r="C401" s="194">
        <v>14</v>
      </c>
      <c r="D401" s="195">
        <v>0</v>
      </c>
      <c r="E401" s="196">
        <v>0</v>
      </c>
      <c r="F401" s="193">
        <v>0</v>
      </c>
      <c r="G401" s="197">
        <v>0</v>
      </c>
      <c r="H401" s="195">
        <v>0</v>
      </c>
      <c r="I401" s="196">
        <v>0</v>
      </c>
      <c r="J401" s="193">
        <v>0</v>
      </c>
      <c r="K401" s="197">
        <v>0</v>
      </c>
      <c r="L401" s="195">
        <v>0</v>
      </c>
      <c r="M401" s="193">
        <v>0</v>
      </c>
      <c r="N401" s="198">
        <v>0</v>
      </c>
      <c r="O401" s="201">
        <v>0</v>
      </c>
      <c r="P401" s="193">
        <v>0</v>
      </c>
      <c r="Q401" s="197">
        <v>0</v>
      </c>
      <c r="R401" s="195">
        <v>0</v>
      </c>
      <c r="S401" s="196">
        <v>0</v>
      </c>
      <c r="T401" s="193">
        <v>0</v>
      </c>
      <c r="U401" s="197">
        <v>0</v>
      </c>
      <c r="V401" s="195">
        <v>0</v>
      </c>
      <c r="W401" s="196">
        <v>0</v>
      </c>
      <c r="X401" s="193">
        <v>0</v>
      </c>
      <c r="Y401" s="197">
        <v>0</v>
      </c>
      <c r="Z401" s="195">
        <v>0</v>
      </c>
      <c r="AA401" s="193">
        <v>0</v>
      </c>
      <c r="AB401" s="169">
        <f t="shared" si="6429"/>
        <v>1</v>
      </c>
      <c r="AC401" s="170">
        <f t="shared" si="6429"/>
        <v>14</v>
      </c>
      <c r="AE401" s="143" t="s">
        <v>38</v>
      </c>
      <c r="AF401" s="126">
        <f>B401/B405</f>
        <v>1.6565890830779425E-5</v>
      </c>
      <c r="AG401" s="127">
        <f t="shared" ref="AG401" si="6862">C401/C405</f>
        <v>4.1087045841404005E-4</v>
      </c>
      <c r="AH401" s="128">
        <f t="shared" ref="AH401" si="6863">D401/D405</f>
        <v>0</v>
      </c>
      <c r="AI401" s="129">
        <f t="shared" ref="AI401" si="6864">E401/E405</f>
        <v>0</v>
      </c>
      <c r="AJ401" s="126">
        <f t="shared" ref="AJ401" si="6865">F401/F405</f>
        <v>0</v>
      </c>
      <c r="AK401" s="127">
        <f t="shared" ref="AK401" si="6866">G401/G405</f>
        <v>0</v>
      </c>
      <c r="AL401" s="128">
        <f t="shared" ref="AL401" si="6867">H401/H405</f>
        <v>0</v>
      </c>
      <c r="AM401" s="129">
        <f t="shared" ref="AM401" si="6868">I401/I405</f>
        <v>0</v>
      </c>
      <c r="AN401" s="126">
        <f t="shared" ref="AN401" si="6869">J401/J405</f>
        <v>0</v>
      </c>
      <c r="AO401" s="127">
        <f t="shared" ref="AO401" si="6870">K401/K405</f>
        <v>0</v>
      </c>
      <c r="AP401" s="128">
        <f t="shared" ref="AP401" si="6871">L401/L405</f>
        <v>0</v>
      </c>
      <c r="AQ401" s="126">
        <f t="shared" ref="AQ401" si="6872">M401/M405</f>
        <v>0</v>
      </c>
      <c r="AR401" s="130">
        <f t="shared" ref="AR401" si="6873">N401/N405</f>
        <v>0</v>
      </c>
      <c r="AS401" s="131">
        <f t="shared" ref="AS401" si="6874">O401/O405</f>
        <v>0</v>
      </c>
      <c r="AT401" s="126">
        <f t="shared" ref="AT401" si="6875">P401/P405</f>
        <v>0</v>
      </c>
      <c r="AU401" s="127">
        <f t="shared" ref="AU401" si="6876">Q401/Q405</f>
        <v>0</v>
      </c>
      <c r="AV401" s="128">
        <f t="shared" ref="AV401" si="6877">R401/R405</f>
        <v>0</v>
      </c>
      <c r="AW401" s="129">
        <f t="shared" ref="AW401" si="6878">S401/S405</f>
        <v>0</v>
      </c>
      <c r="AX401" s="126">
        <f t="shared" ref="AX401" si="6879">T401/T405</f>
        <v>0</v>
      </c>
      <c r="AY401" s="127">
        <f t="shared" ref="AY401" si="6880">U401/U405</f>
        <v>0</v>
      </c>
      <c r="AZ401" s="128">
        <f t="shared" ref="AZ401" si="6881">V401/V405</f>
        <v>0</v>
      </c>
      <c r="BA401" s="129">
        <f t="shared" ref="BA401" si="6882">W401/W405</f>
        <v>0</v>
      </c>
      <c r="BB401" s="126">
        <f t="shared" ref="BB401" si="6883">X401/X405</f>
        <v>0</v>
      </c>
      <c r="BC401" s="127">
        <f t="shared" ref="BC401" si="6884">Y401/Y405</f>
        <v>0</v>
      </c>
      <c r="BD401" s="128">
        <f t="shared" ref="BD401" si="6885">Z401/Z405</f>
        <v>0</v>
      </c>
      <c r="BE401" s="126">
        <f t="shared" ref="BE401" si="6886">AA401/AA405</f>
        <v>0</v>
      </c>
      <c r="BF401" s="132">
        <f t="shared" ref="BF401" si="6887">AB401/AB405</f>
        <v>3.0713851332674008E-6</v>
      </c>
      <c r="BG401" s="133">
        <f t="shared" ref="BG401" si="6888">AC401/AC405</f>
        <v>4.3068971882114068E-5</v>
      </c>
    </row>
    <row r="402" spans="1:59">
      <c r="A402" s="134" t="s">
        <v>39</v>
      </c>
      <c r="B402" s="58">
        <v>0</v>
      </c>
      <c r="C402" s="59">
        <v>0</v>
      </c>
      <c r="D402" s="136">
        <v>0</v>
      </c>
      <c r="E402" s="137">
        <v>0</v>
      </c>
      <c r="F402" s="135">
        <v>0</v>
      </c>
      <c r="G402" s="138">
        <v>0</v>
      </c>
      <c r="H402" s="136">
        <v>0</v>
      </c>
      <c r="I402" s="137">
        <v>0</v>
      </c>
      <c r="J402" s="135">
        <v>0</v>
      </c>
      <c r="K402" s="138">
        <v>0</v>
      </c>
      <c r="L402" s="136">
        <v>0</v>
      </c>
      <c r="M402" s="135">
        <v>0</v>
      </c>
      <c r="N402" s="139">
        <v>0</v>
      </c>
      <c r="O402" s="140">
        <v>0</v>
      </c>
      <c r="P402" s="135">
        <v>0</v>
      </c>
      <c r="Q402" s="138">
        <v>0</v>
      </c>
      <c r="R402" s="136">
        <v>0</v>
      </c>
      <c r="S402" s="137">
        <v>0</v>
      </c>
      <c r="T402" s="135">
        <v>0</v>
      </c>
      <c r="U402" s="138">
        <v>0</v>
      </c>
      <c r="V402" s="136">
        <v>0</v>
      </c>
      <c r="W402" s="137">
        <v>0</v>
      </c>
      <c r="X402" s="135">
        <v>0</v>
      </c>
      <c r="Y402" s="138">
        <v>0</v>
      </c>
      <c r="Z402" s="141">
        <v>0</v>
      </c>
      <c r="AA402" s="142">
        <v>0</v>
      </c>
      <c r="AB402" s="169">
        <f t="shared" si="6429"/>
        <v>0</v>
      </c>
      <c r="AC402" s="170">
        <f t="shared" si="6429"/>
        <v>0</v>
      </c>
      <c r="AE402" s="134" t="s">
        <v>39</v>
      </c>
      <c r="AF402" s="126">
        <f>B402/B405</f>
        <v>0</v>
      </c>
      <c r="AG402" s="127">
        <f t="shared" ref="AG402" si="6889">C402/C405</f>
        <v>0</v>
      </c>
      <c r="AH402" s="128">
        <f t="shared" ref="AH402" si="6890">D402/D405</f>
        <v>0</v>
      </c>
      <c r="AI402" s="129">
        <f t="shared" ref="AI402" si="6891">E402/E405</f>
        <v>0</v>
      </c>
      <c r="AJ402" s="126">
        <f t="shared" ref="AJ402" si="6892">F402/F405</f>
        <v>0</v>
      </c>
      <c r="AK402" s="127">
        <f t="shared" ref="AK402" si="6893">G402/G405</f>
        <v>0</v>
      </c>
      <c r="AL402" s="128">
        <f t="shared" ref="AL402" si="6894">H402/H405</f>
        <v>0</v>
      </c>
      <c r="AM402" s="129">
        <f t="shared" ref="AM402" si="6895">I402/I405</f>
        <v>0</v>
      </c>
      <c r="AN402" s="126">
        <f t="shared" ref="AN402" si="6896">J402/J405</f>
        <v>0</v>
      </c>
      <c r="AO402" s="127">
        <f t="shared" ref="AO402" si="6897">K402/K405</f>
        <v>0</v>
      </c>
      <c r="AP402" s="128">
        <f t="shared" ref="AP402" si="6898">L402/L405</f>
        <v>0</v>
      </c>
      <c r="AQ402" s="126">
        <f t="shared" ref="AQ402" si="6899">M402/M405</f>
        <v>0</v>
      </c>
      <c r="AR402" s="130">
        <f t="shared" ref="AR402" si="6900">N402/N405</f>
        <v>0</v>
      </c>
      <c r="AS402" s="131">
        <f t="shared" ref="AS402" si="6901">O402/O405</f>
        <v>0</v>
      </c>
      <c r="AT402" s="126">
        <f t="shared" ref="AT402" si="6902">P402/P405</f>
        <v>0</v>
      </c>
      <c r="AU402" s="127">
        <f t="shared" ref="AU402" si="6903">Q402/Q405</f>
        <v>0</v>
      </c>
      <c r="AV402" s="128">
        <f t="shared" ref="AV402" si="6904">R402/R405</f>
        <v>0</v>
      </c>
      <c r="AW402" s="129">
        <f t="shared" ref="AW402" si="6905">S402/S405</f>
        <v>0</v>
      </c>
      <c r="AX402" s="126">
        <f t="shared" ref="AX402" si="6906">T402/T405</f>
        <v>0</v>
      </c>
      <c r="AY402" s="127">
        <f t="shared" ref="AY402" si="6907">U402/U405</f>
        <v>0</v>
      </c>
      <c r="AZ402" s="128">
        <f t="shared" ref="AZ402" si="6908">V402/V405</f>
        <v>0</v>
      </c>
      <c r="BA402" s="129">
        <f t="shared" ref="BA402" si="6909">W402/W405</f>
        <v>0</v>
      </c>
      <c r="BB402" s="126">
        <f t="shared" ref="BB402" si="6910">X402/X405</f>
        <v>0</v>
      </c>
      <c r="BC402" s="127">
        <f t="shared" ref="BC402" si="6911">Y402/Y405</f>
        <v>0</v>
      </c>
      <c r="BD402" s="128">
        <f t="shared" ref="BD402" si="6912">Z402/Z405</f>
        <v>0</v>
      </c>
      <c r="BE402" s="126">
        <f t="shared" ref="BE402" si="6913">AA402/AA405</f>
        <v>0</v>
      </c>
      <c r="BF402" s="132">
        <f t="shared" ref="BF402" si="6914">AB402/AB405</f>
        <v>0</v>
      </c>
      <c r="BG402" s="133">
        <f t="shared" ref="BG402" si="6915">AC402/AC405</f>
        <v>0</v>
      </c>
    </row>
    <row r="403" spans="1:59">
      <c r="A403" s="143" t="s">
        <v>40</v>
      </c>
      <c r="B403" s="56"/>
      <c r="C403" s="57"/>
      <c r="D403" s="149"/>
      <c r="E403" s="146"/>
      <c r="F403" s="147"/>
      <c r="G403" s="148"/>
      <c r="H403" s="149"/>
      <c r="I403" s="146"/>
      <c r="J403" s="147"/>
      <c r="K403" s="148"/>
      <c r="L403" s="149"/>
      <c r="M403" s="147"/>
      <c r="N403" s="151"/>
      <c r="O403" s="150"/>
      <c r="P403" s="147"/>
      <c r="Q403" s="148"/>
      <c r="R403" s="149"/>
      <c r="S403" s="146"/>
      <c r="T403" s="147"/>
      <c r="U403" s="148"/>
      <c r="V403" s="149"/>
      <c r="W403" s="146"/>
      <c r="X403" s="147"/>
      <c r="Y403" s="148"/>
      <c r="Z403" s="145"/>
      <c r="AA403" s="144"/>
      <c r="AB403" s="169"/>
      <c r="AC403" s="170"/>
      <c r="AE403" s="143" t="s">
        <v>40</v>
      </c>
      <c r="AF403" s="126">
        <f>B403/B405</f>
        <v>0</v>
      </c>
      <c r="AG403" s="127">
        <f t="shared" ref="AG403" si="6916">C403/C405</f>
        <v>0</v>
      </c>
      <c r="AH403" s="128">
        <f t="shared" ref="AH403" si="6917">D403/D405</f>
        <v>0</v>
      </c>
      <c r="AI403" s="129">
        <f t="shared" ref="AI403" si="6918">E403/E405</f>
        <v>0</v>
      </c>
      <c r="AJ403" s="126">
        <f t="shared" ref="AJ403" si="6919">F403/F405</f>
        <v>0</v>
      </c>
      <c r="AK403" s="127">
        <f t="shared" ref="AK403" si="6920">G403/G405</f>
        <v>0</v>
      </c>
      <c r="AL403" s="128">
        <f t="shared" ref="AL403" si="6921">H403/H405</f>
        <v>0</v>
      </c>
      <c r="AM403" s="129">
        <f t="shared" ref="AM403" si="6922">I403/I405</f>
        <v>0</v>
      </c>
      <c r="AN403" s="126">
        <f t="shared" ref="AN403" si="6923">J403/J405</f>
        <v>0</v>
      </c>
      <c r="AO403" s="127">
        <f t="shared" ref="AO403" si="6924">K403/K405</f>
        <v>0</v>
      </c>
      <c r="AP403" s="128">
        <f t="shared" ref="AP403" si="6925">L403/L405</f>
        <v>0</v>
      </c>
      <c r="AQ403" s="126">
        <f t="shared" ref="AQ403" si="6926">M403/M405</f>
        <v>0</v>
      </c>
      <c r="AR403" s="130">
        <f t="shared" ref="AR403" si="6927">N403/N405</f>
        <v>0</v>
      </c>
      <c r="AS403" s="131">
        <f t="shared" ref="AS403" si="6928">O403/O405</f>
        <v>0</v>
      </c>
      <c r="AT403" s="126">
        <f t="shared" ref="AT403" si="6929">P403/P405</f>
        <v>0</v>
      </c>
      <c r="AU403" s="127">
        <f t="shared" ref="AU403" si="6930">Q403/Q405</f>
        <v>0</v>
      </c>
      <c r="AV403" s="128">
        <f t="shared" ref="AV403" si="6931">R403/R405</f>
        <v>0</v>
      </c>
      <c r="AW403" s="129">
        <f t="shared" ref="AW403" si="6932">S403/S405</f>
        <v>0</v>
      </c>
      <c r="AX403" s="126">
        <f t="shared" ref="AX403" si="6933">T403/T405</f>
        <v>0</v>
      </c>
      <c r="AY403" s="127">
        <f t="shared" ref="AY403" si="6934">U403/U405</f>
        <v>0</v>
      </c>
      <c r="AZ403" s="128">
        <f t="shared" ref="AZ403" si="6935">V403/V405</f>
        <v>0</v>
      </c>
      <c r="BA403" s="129">
        <f t="shared" ref="BA403" si="6936">W403/W405</f>
        <v>0</v>
      </c>
      <c r="BB403" s="126">
        <f t="shared" ref="BB403" si="6937">X403/X405</f>
        <v>0</v>
      </c>
      <c r="BC403" s="127">
        <f t="shared" ref="BC403" si="6938">Y403/Y405</f>
        <v>0</v>
      </c>
      <c r="BD403" s="128">
        <f t="shared" ref="BD403" si="6939">Z403/Z405</f>
        <v>0</v>
      </c>
      <c r="BE403" s="126">
        <f t="shared" ref="BE403" si="6940">AA403/AA405</f>
        <v>0</v>
      </c>
      <c r="BF403" s="132">
        <f t="shared" ref="BF403" si="6941">AB403/AB405</f>
        <v>0</v>
      </c>
      <c r="BG403" s="133">
        <f t="shared" ref="BG403" si="6942">AC403/AC405</f>
        <v>0</v>
      </c>
    </row>
    <row r="404" spans="1:59" ht="14.1" thickBot="1">
      <c r="A404" s="134" t="s">
        <v>41</v>
      </c>
      <c r="B404" s="58"/>
      <c r="C404" s="59"/>
      <c r="D404" s="136"/>
      <c r="E404" s="137"/>
      <c r="F404" s="135"/>
      <c r="G404" s="138"/>
      <c r="H404" s="136"/>
      <c r="I404" s="137"/>
      <c r="J404" s="135"/>
      <c r="K404" s="138"/>
      <c r="L404" s="136"/>
      <c r="M404" s="135"/>
      <c r="N404" s="139"/>
      <c r="O404" s="140"/>
      <c r="P404" s="135"/>
      <c r="Q404" s="138"/>
      <c r="R404" s="136"/>
      <c r="S404" s="137"/>
      <c r="T404" s="135"/>
      <c r="U404" s="138"/>
      <c r="V404" s="136"/>
      <c r="W404" s="137"/>
      <c r="X404" s="135"/>
      <c r="Y404" s="138"/>
      <c r="Z404" s="141"/>
      <c r="AA404" s="142"/>
      <c r="AB404" s="169"/>
      <c r="AC404" s="170"/>
      <c r="AE404" s="134" t="s">
        <v>41</v>
      </c>
      <c r="AF404" s="126">
        <f>B404/B405</f>
        <v>0</v>
      </c>
      <c r="AG404" s="127">
        <f t="shared" ref="AG404" si="6943">C404/C405</f>
        <v>0</v>
      </c>
      <c r="AH404" s="128">
        <f t="shared" ref="AH404" si="6944">D404/D405</f>
        <v>0</v>
      </c>
      <c r="AI404" s="129">
        <f t="shared" ref="AI404" si="6945">E404/E405</f>
        <v>0</v>
      </c>
      <c r="AJ404" s="126">
        <f t="shared" ref="AJ404" si="6946">F404/F405</f>
        <v>0</v>
      </c>
      <c r="AK404" s="127">
        <f t="shared" ref="AK404" si="6947">G404/G405</f>
        <v>0</v>
      </c>
      <c r="AL404" s="128">
        <f t="shared" ref="AL404" si="6948">H404/H405</f>
        <v>0</v>
      </c>
      <c r="AM404" s="129">
        <f t="shared" ref="AM404" si="6949">I404/I405</f>
        <v>0</v>
      </c>
      <c r="AN404" s="126">
        <f t="shared" ref="AN404" si="6950">J404/J405</f>
        <v>0</v>
      </c>
      <c r="AO404" s="127">
        <f t="shared" ref="AO404" si="6951">K404/K405</f>
        <v>0</v>
      </c>
      <c r="AP404" s="128">
        <f t="shared" ref="AP404" si="6952">L404/L405</f>
        <v>0</v>
      </c>
      <c r="AQ404" s="126">
        <f t="shared" ref="AQ404" si="6953">M404/M405</f>
        <v>0</v>
      </c>
      <c r="AR404" s="130">
        <f t="shared" ref="AR404" si="6954">N404/N405</f>
        <v>0</v>
      </c>
      <c r="AS404" s="131">
        <f t="shared" ref="AS404" si="6955">O404/O405</f>
        <v>0</v>
      </c>
      <c r="AT404" s="126">
        <f t="shared" ref="AT404" si="6956">P404/P405</f>
        <v>0</v>
      </c>
      <c r="AU404" s="127">
        <f t="shared" ref="AU404" si="6957">Q404/Q405</f>
        <v>0</v>
      </c>
      <c r="AV404" s="128">
        <f t="shared" ref="AV404" si="6958">R404/R405</f>
        <v>0</v>
      </c>
      <c r="AW404" s="129">
        <f t="shared" ref="AW404" si="6959">S404/S405</f>
        <v>0</v>
      </c>
      <c r="AX404" s="126">
        <f t="shared" ref="AX404" si="6960">T404/T405</f>
        <v>0</v>
      </c>
      <c r="AY404" s="127">
        <f t="shared" ref="AY404" si="6961">U404/U405</f>
        <v>0</v>
      </c>
      <c r="AZ404" s="128">
        <f t="shared" ref="AZ404" si="6962">V404/V405</f>
        <v>0</v>
      </c>
      <c r="BA404" s="129">
        <f t="shared" ref="BA404" si="6963">W404/W405</f>
        <v>0</v>
      </c>
      <c r="BB404" s="126">
        <f t="shared" ref="BB404" si="6964">X404/X405</f>
        <v>0</v>
      </c>
      <c r="BC404" s="127">
        <f t="shared" ref="BC404" si="6965">Y404/Y405</f>
        <v>0</v>
      </c>
      <c r="BD404" s="128">
        <f t="shared" ref="BD404" si="6966">Z404/Z405</f>
        <v>0</v>
      </c>
      <c r="BE404" s="126">
        <f t="shared" ref="BE404" si="6967">AA404/AA405</f>
        <v>0</v>
      </c>
      <c r="BF404" s="132">
        <f t="shared" ref="BF404" si="6968">AB404/AB405</f>
        <v>0</v>
      </c>
      <c r="BG404" s="133">
        <f t="shared" ref="BG404" si="6969">AC404/AC405</f>
        <v>0</v>
      </c>
    </row>
    <row r="405" spans="1:59" ht="15" thickTop="1" thickBot="1">
      <c r="A405" s="241" t="s">
        <v>42</v>
      </c>
      <c r="B405" s="18">
        <f t="shared" ref="B405:AA405" si="6970">SUM(B382:B404)</f>
        <v>60365</v>
      </c>
      <c r="C405" s="19">
        <f t="shared" si="6970"/>
        <v>34074</v>
      </c>
      <c r="D405" s="18">
        <f t="shared" si="6970"/>
        <v>24190</v>
      </c>
      <c r="E405" s="19">
        <f t="shared" si="6970"/>
        <v>20525</v>
      </c>
      <c r="F405" s="18">
        <f t="shared" si="6970"/>
        <v>13817</v>
      </c>
      <c r="G405" s="19">
        <f t="shared" si="6970"/>
        <v>8550</v>
      </c>
      <c r="H405" s="18">
        <f t="shared" si="6970"/>
        <v>26040</v>
      </c>
      <c r="I405" s="19">
        <f t="shared" si="6970"/>
        <v>40301</v>
      </c>
      <c r="J405" s="18">
        <f t="shared" si="6970"/>
        <v>7307</v>
      </c>
      <c r="K405" s="19">
        <f t="shared" si="6970"/>
        <v>8950</v>
      </c>
      <c r="L405" s="18">
        <f t="shared" si="6970"/>
        <v>12515</v>
      </c>
      <c r="M405" s="19">
        <f t="shared" si="6970"/>
        <v>23727</v>
      </c>
      <c r="N405" s="18">
        <f t="shared" si="6970"/>
        <v>26246</v>
      </c>
      <c r="O405" s="19">
        <f t="shared" si="6970"/>
        <v>36974</v>
      </c>
      <c r="P405" s="18">
        <f t="shared" si="6970"/>
        <v>17129</v>
      </c>
      <c r="Q405" s="19">
        <f t="shared" si="6970"/>
        <v>21651</v>
      </c>
      <c r="R405" s="18">
        <f t="shared" si="6970"/>
        <v>20901</v>
      </c>
      <c r="S405" s="19">
        <f t="shared" si="6970"/>
        <v>24204</v>
      </c>
      <c r="T405" s="18">
        <f t="shared" si="6970"/>
        <v>9152</v>
      </c>
      <c r="U405" s="19">
        <f t="shared" si="6970"/>
        <v>12179</v>
      </c>
      <c r="V405" s="18">
        <f t="shared" si="6970"/>
        <v>24964</v>
      </c>
      <c r="W405" s="19">
        <f t="shared" si="6970"/>
        <v>29896</v>
      </c>
      <c r="X405" s="18">
        <f t="shared" si="6970"/>
        <v>24422</v>
      </c>
      <c r="Y405" s="19">
        <f t="shared" si="6970"/>
        <v>16194</v>
      </c>
      <c r="Z405" s="18">
        <f t="shared" si="6970"/>
        <v>58538</v>
      </c>
      <c r="AA405" s="19">
        <f t="shared" si="6970"/>
        <v>47835</v>
      </c>
      <c r="AB405" s="171">
        <f t="shared" ref="AB405" si="6971">SUM(AB381:AB404)</f>
        <v>325586</v>
      </c>
      <c r="AC405" s="172">
        <f t="shared" ref="AC405" si="6972">SUM(AC381:AC404)</f>
        <v>325060</v>
      </c>
      <c r="AE405" s="241" t="s">
        <v>42</v>
      </c>
      <c r="AF405" s="152">
        <f>SUM(AF381:AF404)</f>
        <v>0.99999999999999989</v>
      </c>
      <c r="AG405" s="153">
        <f t="shared" ref="AG405:BG405" si="6973">SUM(AG381:AG404)</f>
        <v>1.0000000000000002</v>
      </c>
      <c r="AH405" s="152">
        <f t="shared" si="6973"/>
        <v>1</v>
      </c>
      <c r="AI405" s="153">
        <f t="shared" si="6973"/>
        <v>1</v>
      </c>
      <c r="AJ405" s="152">
        <f t="shared" si="6973"/>
        <v>1.0000000000000002</v>
      </c>
      <c r="AK405" s="153">
        <f t="shared" si="6973"/>
        <v>0.99999999999999989</v>
      </c>
      <c r="AL405" s="152">
        <f t="shared" si="6973"/>
        <v>1.0000000000000002</v>
      </c>
      <c r="AM405" s="153">
        <f t="shared" si="6973"/>
        <v>1.0000000000000002</v>
      </c>
      <c r="AN405" s="152">
        <f t="shared" si="6973"/>
        <v>0.99999999999999989</v>
      </c>
      <c r="AO405" s="153">
        <f t="shared" si="6973"/>
        <v>1</v>
      </c>
      <c r="AP405" s="152">
        <f t="shared" si="6973"/>
        <v>1</v>
      </c>
      <c r="AQ405" s="153">
        <f t="shared" si="6973"/>
        <v>1</v>
      </c>
      <c r="AR405" s="152">
        <f t="shared" si="6973"/>
        <v>1</v>
      </c>
      <c r="AS405" s="153">
        <f t="shared" si="6973"/>
        <v>0.99999999999999989</v>
      </c>
      <c r="AT405" s="152">
        <f t="shared" si="6973"/>
        <v>1.0000000000000002</v>
      </c>
      <c r="AU405" s="153">
        <f t="shared" si="6973"/>
        <v>0.99999999999999989</v>
      </c>
      <c r="AV405" s="152">
        <f t="shared" si="6973"/>
        <v>1</v>
      </c>
      <c r="AW405" s="153">
        <f t="shared" si="6973"/>
        <v>1</v>
      </c>
      <c r="AX405" s="152">
        <f t="shared" si="6973"/>
        <v>1</v>
      </c>
      <c r="AY405" s="153">
        <f t="shared" si="6973"/>
        <v>0.99999999999999989</v>
      </c>
      <c r="AZ405" s="152">
        <f t="shared" si="6973"/>
        <v>0.99999999999999989</v>
      </c>
      <c r="BA405" s="153">
        <f t="shared" si="6973"/>
        <v>0.99999999999999978</v>
      </c>
      <c r="BB405" s="152">
        <f t="shared" si="6973"/>
        <v>1.0000000000000002</v>
      </c>
      <c r="BC405" s="153">
        <f t="shared" si="6973"/>
        <v>1</v>
      </c>
      <c r="BD405" s="152">
        <f t="shared" si="6973"/>
        <v>1</v>
      </c>
      <c r="BE405" s="153">
        <f t="shared" si="6973"/>
        <v>1</v>
      </c>
      <c r="BF405" s="152">
        <f t="shared" si="6973"/>
        <v>0.99999999999999989</v>
      </c>
      <c r="BG405" s="153">
        <f t="shared" si="6973"/>
        <v>1.0000000000000002</v>
      </c>
    </row>
    <row r="406" spans="1:59" ht="14.1" thickTop="1">
      <c r="A406" s="184"/>
    </row>
    <row r="408" spans="1:59">
      <c r="A408" s="252">
        <f>+A377+1</f>
        <v>43691</v>
      </c>
      <c r="B408" s="252"/>
      <c r="C408" s="252"/>
      <c r="D408" s="252"/>
      <c r="AE408" s="249">
        <f>+AE377+1</f>
        <v>43691</v>
      </c>
      <c r="AF408" s="249"/>
      <c r="AG408" s="249"/>
      <c r="AH408" s="249"/>
    </row>
    <row r="409" spans="1:59" ht="14.1" thickBot="1"/>
    <row r="410" spans="1:59" ht="15" thickTop="1" thickBot="1">
      <c r="A410" s="247" t="s">
        <v>1</v>
      </c>
      <c r="B410" s="243" t="s">
        <v>2</v>
      </c>
      <c r="C410" s="244"/>
      <c r="D410" s="243" t="s">
        <v>3</v>
      </c>
      <c r="E410" s="244"/>
      <c r="F410" s="243" t="s">
        <v>4</v>
      </c>
      <c r="G410" s="244"/>
      <c r="H410" s="243" t="s">
        <v>5</v>
      </c>
      <c r="I410" s="244"/>
      <c r="J410" s="243" t="s">
        <v>6</v>
      </c>
      <c r="K410" s="244"/>
      <c r="L410" s="243" t="s">
        <v>7</v>
      </c>
      <c r="M410" s="244"/>
      <c r="N410" s="243" t="s">
        <v>8</v>
      </c>
      <c r="O410" s="244"/>
      <c r="P410" s="243" t="s">
        <v>9</v>
      </c>
      <c r="Q410" s="244"/>
      <c r="R410" s="243" t="s">
        <v>10</v>
      </c>
      <c r="S410" s="244"/>
      <c r="T410" s="243" t="s">
        <v>11</v>
      </c>
      <c r="U410" s="244"/>
      <c r="V410" s="243" t="s">
        <v>12</v>
      </c>
      <c r="W410" s="244"/>
      <c r="X410" s="243" t="s">
        <v>13</v>
      </c>
      <c r="Y410" s="244"/>
      <c r="Z410" s="245" t="s">
        <v>14</v>
      </c>
      <c r="AA410" s="246"/>
      <c r="AB410" s="250" t="s">
        <v>15</v>
      </c>
      <c r="AC410" s="251"/>
      <c r="AE410" s="247" t="s">
        <v>1</v>
      </c>
      <c r="AF410" s="243" t="s">
        <v>2</v>
      </c>
      <c r="AG410" s="244"/>
      <c r="AH410" s="243" t="s">
        <v>3</v>
      </c>
      <c r="AI410" s="244"/>
      <c r="AJ410" s="243" t="s">
        <v>4</v>
      </c>
      <c r="AK410" s="244"/>
      <c r="AL410" s="243" t="s">
        <v>5</v>
      </c>
      <c r="AM410" s="244"/>
      <c r="AN410" s="243" t="s">
        <v>6</v>
      </c>
      <c r="AO410" s="244"/>
      <c r="AP410" s="243" t="s">
        <v>7</v>
      </c>
      <c r="AQ410" s="244"/>
      <c r="AR410" s="243" t="s">
        <v>8</v>
      </c>
      <c r="AS410" s="244"/>
      <c r="AT410" s="243" t="s">
        <v>9</v>
      </c>
      <c r="AU410" s="244"/>
      <c r="AV410" s="243" t="s">
        <v>10</v>
      </c>
      <c r="AW410" s="244"/>
      <c r="AX410" s="243" t="s">
        <v>11</v>
      </c>
      <c r="AY410" s="244"/>
      <c r="AZ410" s="243" t="s">
        <v>12</v>
      </c>
      <c r="BA410" s="244"/>
      <c r="BB410" s="243" t="s">
        <v>13</v>
      </c>
      <c r="BC410" s="244"/>
      <c r="BD410" s="245" t="s">
        <v>14</v>
      </c>
      <c r="BE410" s="246"/>
      <c r="BF410" s="243" t="s">
        <v>15</v>
      </c>
      <c r="BG410" s="244"/>
    </row>
    <row r="411" spans="1:59" ht="15" thickTop="1" thickBot="1">
      <c r="A411" s="248"/>
      <c r="B411" s="113" t="s">
        <v>16</v>
      </c>
      <c r="C411" s="114" t="s">
        <v>17</v>
      </c>
      <c r="D411" s="115" t="s">
        <v>16</v>
      </c>
      <c r="E411" s="116" t="s">
        <v>17</v>
      </c>
      <c r="F411" s="113" t="s">
        <v>16</v>
      </c>
      <c r="G411" s="114" t="s">
        <v>17</v>
      </c>
      <c r="H411" s="115" t="s">
        <v>16</v>
      </c>
      <c r="I411" s="116" t="s">
        <v>17</v>
      </c>
      <c r="J411" s="113" t="s">
        <v>16</v>
      </c>
      <c r="K411" s="114" t="s">
        <v>17</v>
      </c>
      <c r="L411" s="115" t="s">
        <v>16</v>
      </c>
      <c r="M411" s="113" t="s">
        <v>17</v>
      </c>
      <c r="N411" s="117" t="s">
        <v>16</v>
      </c>
      <c r="O411" s="118" t="s">
        <v>17</v>
      </c>
      <c r="P411" s="113" t="s">
        <v>16</v>
      </c>
      <c r="Q411" s="114" t="s">
        <v>17</v>
      </c>
      <c r="R411" s="115" t="s">
        <v>16</v>
      </c>
      <c r="S411" s="116" t="s">
        <v>17</v>
      </c>
      <c r="T411" s="113" t="s">
        <v>16</v>
      </c>
      <c r="U411" s="114" t="s">
        <v>17</v>
      </c>
      <c r="V411" s="115" t="s">
        <v>16</v>
      </c>
      <c r="W411" s="116" t="s">
        <v>17</v>
      </c>
      <c r="X411" s="113" t="s">
        <v>16</v>
      </c>
      <c r="Y411" s="114" t="s">
        <v>17</v>
      </c>
      <c r="Z411" s="26" t="s">
        <v>16</v>
      </c>
      <c r="AA411" s="119" t="s">
        <v>17</v>
      </c>
      <c r="AB411" s="173" t="s">
        <v>16</v>
      </c>
      <c r="AC411" s="174" t="s">
        <v>17</v>
      </c>
      <c r="AE411" s="248"/>
      <c r="AF411" s="113" t="s">
        <v>16</v>
      </c>
      <c r="AG411" s="114" t="s">
        <v>17</v>
      </c>
      <c r="AH411" s="115" t="s">
        <v>16</v>
      </c>
      <c r="AI411" s="116" t="s">
        <v>17</v>
      </c>
      <c r="AJ411" s="113" t="s">
        <v>16</v>
      </c>
      <c r="AK411" s="114" t="s">
        <v>17</v>
      </c>
      <c r="AL411" s="115" t="s">
        <v>16</v>
      </c>
      <c r="AM411" s="116" t="s">
        <v>17</v>
      </c>
      <c r="AN411" s="113" t="s">
        <v>16</v>
      </c>
      <c r="AO411" s="114" t="s">
        <v>17</v>
      </c>
      <c r="AP411" s="115" t="s">
        <v>16</v>
      </c>
      <c r="AQ411" s="113" t="s">
        <v>17</v>
      </c>
      <c r="AR411" s="117" t="s">
        <v>16</v>
      </c>
      <c r="AS411" s="118" t="s">
        <v>17</v>
      </c>
      <c r="AT411" s="113" t="s">
        <v>16</v>
      </c>
      <c r="AU411" s="114" t="s">
        <v>17</v>
      </c>
      <c r="AV411" s="115" t="s">
        <v>16</v>
      </c>
      <c r="AW411" s="116" t="s">
        <v>17</v>
      </c>
      <c r="AX411" s="113" t="s">
        <v>16</v>
      </c>
      <c r="AY411" s="114" t="s">
        <v>17</v>
      </c>
      <c r="AZ411" s="115" t="s">
        <v>16</v>
      </c>
      <c r="BA411" s="116" t="s">
        <v>17</v>
      </c>
      <c r="BB411" s="113" t="s">
        <v>16</v>
      </c>
      <c r="BC411" s="114" t="s">
        <v>17</v>
      </c>
      <c r="BD411" s="26" t="s">
        <v>16</v>
      </c>
      <c r="BE411" s="119" t="s">
        <v>17</v>
      </c>
      <c r="BF411" s="117" t="s">
        <v>16</v>
      </c>
      <c r="BG411" s="118" t="s">
        <v>17</v>
      </c>
    </row>
    <row r="412" spans="1:59" ht="14.1" thickTop="1">
      <c r="A412" s="122" t="s">
        <v>18</v>
      </c>
      <c r="B412" s="123"/>
      <c r="C412" s="183"/>
      <c r="D412" s="124"/>
      <c r="E412" s="177"/>
      <c r="F412" s="123"/>
      <c r="G412" s="125"/>
      <c r="H412" s="124"/>
      <c r="I412" s="177"/>
      <c r="J412" s="123"/>
      <c r="K412" s="125"/>
      <c r="L412" s="124"/>
      <c r="M412" s="123"/>
      <c r="N412" s="176"/>
      <c r="O412" s="178"/>
      <c r="P412" s="123"/>
      <c r="Q412" s="125"/>
      <c r="R412" s="124"/>
      <c r="S412" s="177"/>
      <c r="T412" s="123"/>
      <c r="U412" s="125"/>
      <c r="V412" s="124"/>
      <c r="W412" s="177"/>
      <c r="X412" s="123"/>
      <c r="Y412" s="125"/>
      <c r="Z412" s="181"/>
      <c r="AA412" s="182"/>
      <c r="AB412" s="167">
        <f>B412+D412+F412+H412+J412+L412+N412+P412+R412+T412+V412+X412+Z412</f>
        <v>0</v>
      </c>
      <c r="AC412" s="168">
        <f>C412+E412+G412+I412+K412+M412+O412+Q412+S412+U412+W412+Y412+AA412</f>
        <v>0</v>
      </c>
      <c r="AE412" s="122" t="s">
        <v>18</v>
      </c>
      <c r="AF412" s="126">
        <f>B412/B436</f>
        <v>0</v>
      </c>
      <c r="AG412" s="127">
        <f t="shared" ref="AG412" si="6974">C412/C436</f>
        <v>0</v>
      </c>
      <c r="AH412" s="128">
        <f t="shared" ref="AH412" si="6975">D412/D436</f>
        <v>0</v>
      </c>
      <c r="AI412" s="129">
        <f t="shared" ref="AI412" si="6976">E412/E436</f>
        <v>0</v>
      </c>
      <c r="AJ412" s="126">
        <f t="shared" ref="AJ412" si="6977">F412/F436</f>
        <v>0</v>
      </c>
      <c r="AK412" s="127">
        <f t="shared" ref="AK412" si="6978">G412/G436</f>
        <v>0</v>
      </c>
      <c r="AL412" s="128">
        <f t="shared" ref="AL412" si="6979">H412/H436</f>
        <v>0</v>
      </c>
      <c r="AM412" s="129">
        <f t="shared" ref="AM412" si="6980">I412/I436</f>
        <v>0</v>
      </c>
      <c r="AN412" s="126">
        <f t="shared" ref="AN412" si="6981">J412/J436</f>
        <v>0</v>
      </c>
      <c r="AO412" s="127">
        <f t="shared" ref="AO412" si="6982">K412/K436</f>
        <v>0</v>
      </c>
      <c r="AP412" s="128">
        <f t="shared" ref="AP412" si="6983">L412/L436</f>
        <v>0</v>
      </c>
      <c r="AQ412" s="126">
        <f t="shared" ref="AQ412" si="6984">M412/M436</f>
        <v>0</v>
      </c>
      <c r="AR412" s="130">
        <f t="shared" ref="AR412" si="6985">N412/N436</f>
        <v>0</v>
      </c>
      <c r="AS412" s="131">
        <f t="shared" ref="AS412" si="6986">O412/O436</f>
        <v>0</v>
      </c>
      <c r="AT412" s="126">
        <f t="shared" ref="AT412" si="6987">P412/P436</f>
        <v>0</v>
      </c>
      <c r="AU412" s="127">
        <f t="shared" ref="AU412" si="6988">Q412/Q436</f>
        <v>0</v>
      </c>
      <c r="AV412" s="128">
        <f t="shared" ref="AV412" si="6989">R412/R436</f>
        <v>0</v>
      </c>
      <c r="AW412" s="129">
        <f t="shared" ref="AW412" si="6990">S412/S436</f>
        <v>0</v>
      </c>
      <c r="AX412" s="126">
        <f t="shared" ref="AX412" si="6991">T412/T436</f>
        <v>0</v>
      </c>
      <c r="AY412" s="127">
        <f t="shared" ref="AY412" si="6992">U412/U436</f>
        <v>0</v>
      </c>
      <c r="AZ412" s="128">
        <f t="shared" ref="AZ412" si="6993">V412/V436</f>
        <v>0</v>
      </c>
      <c r="BA412" s="129">
        <f t="shared" ref="BA412" si="6994">W412/W436</f>
        <v>0</v>
      </c>
      <c r="BB412" s="126">
        <f t="shared" ref="BB412" si="6995">X412/X436</f>
        <v>0</v>
      </c>
      <c r="BC412" s="127">
        <f t="shared" ref="BC412" si="6996">Y412/Y436</f>
        <v>0</v>
      </c>
      <c r="BD412" s="128">
        <f t="shared" ref="BD412" si="6997">Z412/Z436</f>
        <v>0</v>
      </c>
      <c r="BE412" s="126">
        <f t="shared" ref="BE412" si="6998">AA412/AA436</f>
        <v>0</v>
      </c>
      <c r="BF412" s="132">
        <f t="shared" ref="BF412" si="6999">AB412/AB436</f>
        <v>0</v>
      </c>
      <c r="BG412" s="133">
        <f t="shared" ref="BG412" si="7000">AC412/AC436</f>
        <v>0</v>
      </c>
    </row>
    <row r="413" spans="1:59">
      <c r="A413" s="134" t="s">
        <v>19</v>
      </c>
      <c r="B413" s="186">
        <v>572</v>
      </c>
      <c r="C413" s="187">
        <v>0</v>
      </c>
      <c r="D413" s="188">
        <v>150</v>
      </c>
      <c r="E413" s="189">
        <v>0</v>
      </c>
      <c r="F413" s="186">
        <v>57</v>
      </c>
      <c r="G413" s="190">
        <v>1</v>
      </c>
      <c r="H413" s="188">
        <v>246</v>
      </c>
      <c r="I413" s="189">
        <v>5</v>
      </c>
      <c r="J413" s="186">
        <v>6</v>
      </c>
      <c r="K413" s="190">
        <v>5</v>
      </c>
      <c r="L413" s="188">
        <v>2</v>
      </c>
      <c r="M413" s="186">
        <v>0</v>
      </c>
      <c r="N413" s="191">
        <v>33</v>
      </c>
      <c r="O413" s="192">
        <v>0</v>
      </c>
      <c r="P413" s="186">
        <v>10</v>
      </c>
      <c r="Q413" s="190">
        <v>0</v>
      </c>
      <c r="R413" s="188">
        <v>0</v>
      </c>
      <c r="S413" s="189">
        <v>0</v>
      </c>
      <c r="T413" s="186">
        <v>0</v>
      </c>
      <c r="U413" s="190">
        <v>0</v>
      </c>
      <c r="V413" s="188">
        <v>0</v>
      </c>
      <c r="W413" s="189">
        <v>0</v>
      </c>
      <c r="X413" s="186">
        <v>0</v>
      </c>
      <c r="Y413" s="190">
        <v>0</v>
      </c>
      <c r="Z413" s="188">
        <v>0</v>
      </c>
      <c r="AA413" s="186">
        <v>0</v>
      </c>
      <c r="AB413" s="169">
        <f t="shared" ref="AB413:AB414" si="7001">B413+D413+F413+H413+J413+L413+N413+P413+R413+T413+V413+X413+Z413</f>
        <v>1076</v>
      </c>
      <c r="AC413" s="170">
        <f t="shared" ref="AC413:AC432" si="7002">C413+E413+G413+I413+K413+M413+O413+Q413+S413+U413+W413+Y413+AA413</f>
        <v>11</v>
      </c>
      <c r="AE413" s="134" t="s">
        <v>19</v>
      </c>
      <c r="AF413" s="126">
        <f>B413/B436</f>
        <v>9.848315283827758E-3</v>
      </c>
      <c r="AG413" s="127">
        <f t="shared" ref="AG413" si="7003">C413/C436</f>
        <v>0</v>
      </c>
      <c r="AH413" s="128">
        <f t="shared" ref="AH413" si="7004">D413/D436</f>
        <v>6.3408860331416973E-3</v>
      </c>
      <c r="AI413" s="129">
        <f t="shared" ref="AI413" si="7005">E413/E436</f>
        <v>0</v>
      </c>
      <c r="AJ413" s="126">
        <f t="shared" ref="AJ413" si="7006">F413/F436</f>
        <v>4.5256053989678443E-3</v>
      </c>
      <c r="AK413" s="127">
        <f t="shared" ref="AK413" si="7007">G413/G436</f>
        <v>1.2431626056688214E-4</v>
      </c>
      <c r="AL413" s="128">
        <f t="shared" ref="AL413" si="7008">H413/H436</f>
        <v>9.0993157018679494E-3</v>
      </c>
      <c r="AM413" s="129">
        <f t="shared" ref="AM413" si="7009">I413/I436</f>
        <v>1.2507817385866166E-4</v>
      </c>
      <c r="AN413" s="126">
        <f t="shared" ref="AN413" si="7010">J413/J436</f>
        <v>8.6692674469007367E-4</v>
      </c>
      <c r="AO413" s="127">
        <f t="shared" ref="AO413" si="7011">K413/K436</f>
        <v>6.1042607740202659E-4</v>
      </c>
      <c r="AP413" s="128">
        <f t="shared" ref="AP413" si="7012">L413/L436</f>
        <v>1.6806722689075631E-4</v>
      </c>
      <c r="AQ413" s="126">
        <f t="shared" ref="AQ413" si="7013">M413/M436</f>
        <v>0</v>
      </c>
      <c r="AR413" s="130">
        <f t="shared" ref="AR413" si="7014">N413/N436</f>
        <v>1.2710885139819736E-3</v>
      </c>
      <c r="AS413" s="131">
        <f t="shared" ref="AS413" si="7015">O413/O436</f>
        <v>0</v>
      </c>
      <c r="AT413" s="126">
        <f t="shared" ref="AT413" si="7016">P413/P436</f>
        <v>5.9662311317940455E-4</v>
      </c>
      <c r="AU413" s="127">
        <f t="shared" ref="AU413" si="7017">Q413/Q436</f>
        <v>0</v>
      </c>
      <c r="AV413" s="128">
        <f t="shared" ref="AV413" si="7018">R413/R436</f>
        <v>0</v>
      </c>
      <c r="AW413" s="129">
        <f t="shared" ref="AW413" si="7019">S413/S436</f>
        <v>0</v>
      </c>
      <c r="AX413" s="126">
        <f t="shared" ref="AX413" si="7020">T413/T436</f>
        <v>0</v>
      </c>
      <c r="AY413" s="127">
        <f t="shared" ref="AY413" si="7021">U413/U436</f>
        <v>0</v>
      </c>
      <c r="AZ413" s="128">
        <f t="shared" ref="AZ413" si="7022">V413/V436</f>
        <v>0</v>
      </c>
      <c r="BA413" s="129">
        <f t="shared" ref="BA413" si="7023">W413/W436</f>
        <v>0</v>
      </c>
      <c r="BB413" s="126">
        <f t="shared" ref="BB413" si="7024">X413/X436</f>
        <v>0</v>
      </c>
      <c r="BC413" s="127">
        <f t="shared" ref="BC413" si="7025">Y413/Y436</f>
        <v>0</v>
      </c>
      <c r="BD413" s="128">
        <f t="shared" ref="BD413" si="7026">Z413/Z436</f>
        <v>0</v>
      </c>
      <c r="BE413" s="126">
        <f t="shared" ref="BE413" si="7027">AA413/AA436</f>
        <v>0</v>
      </c>
      <c r="BF413" s="132">
        <f t="shared" ref="BF413" si="7028">AB413/AB436</f>
        <v>3.3783783783783786E-3</v>
      </c>
      <c r="BG413" s="133">
        <f t="shared" ref="BG413" si="7029">AC413/AC436</f>
        <v>3.4611766112563753E-5</v>
      </c>
    </row>
    <row r="414" spans="1:59">
      <c r="A414" s="143" t="s">
        <v>20</v>
      </c>
      <c r="B414" s="193">
        <v>3625</v>
      </c>
      <c r="C414" s="194">
        <v>0</v>
      </c>
      <c r="D414" s="195">
        <v>1295</v>
      </c>
      <c r="E414" s="196">
        <v>3</v>
      </c>
      <c r="F414" s="193">
        <v>357</v>
      </c>
      <c r="G414" s="197">
        <v>7</v>
      </c>
      <c r="H414" s="195">
        <v>1367</v>
      </c>
      <c r="I414" s="196">
        <v>123</v>
      </c>
      <c r="J414" s="193">
        <v>98</v>
      </c>
      <c r="K414" s="197">
        <v>53</v>
      </c>
      <c r="L414" s="195">
        <v>77</v>
      </c>
      <c r="M414" s="193">
        <v>420</v>
      </c>
      <c r="N414" s="198">
        <v>489</v>
      </c>
      <c r="O414" s="199">
        <v>521</v>
      </c>
      <c r="P414" s="193">
        <v>282</v>
      </c>
      <c r="Q414" s="197">
        <v>300</v>
      </c>
      <c r="R414" s="195">
        <v>412</v>
      </c>
      <c r="S414" s="196">
        <v>367</v>
      </c>
      <c r="T414" s="193">
        <v>91</v>
      </c>
      <c r="U414" s="197">
        <v>245</v>
      </c>
      <c r="V414" s="195">
        <v>289</v>
      </c>
      <c r="W414" s="196">
        <v>619</v>
      </c>
      <c r="X414" s="193">
        <v>341</v>
      </c>
      <c r="Y414" s="197">
        <v>496</v>
      </c>
      <c r="Z414" s="195">
        <v>1326</v>
      </c>
      <c r="AA414" s="193">
        <v>502</v>
      </c>
      <c r="AB414" s="169">
        <f t="shared" si="7001"/>
        <v>10049</v>
      </c>
      <c r="AC414" s="170">
        <f t="shared" si="7002"/>
        <v>3656</v>
      </c>
      <c r="AE414" s="143" t="s">
        <v>20</v>
      </c>
      <c r="AF414" s="126">
        <f>B414/B436</f>
        <v>6.2412837244537799E-2</v>
      </c>
      <c r="AG414" s="127">
        <f t="shared" ref="AG414" si="7030">C414/C436</f>
        <v>0</v>
      </c>
      <c r="AH414" s="128">
        <f t="shared" ref="AH414" si="7031">D414/D436</f>
        <v>5.4742982752789993E-2</v>
      </c>
      <c r="AI414" s="129">
        <f t="shared" ref="AI414" si="7032">E414/E436</f>
        <v>1.5079165619502388E-4</v>
      </c>
      <c r="AJ414" s="126">
        <f t="shared" ref="AJ414" si="7033">F414/F436</f>
        <v>2.8344581183009129E-2</v>
      </c>
      <c r="AK414" s="127">
        <f t="shared" ref="AK414" si="7034">G414/G436</f>
        <v>8.7021382396817505E-4</v>
      </c>
      <c r="AL414" s="128">
        <f t="shared" ref="AL414" si="7035">H414/H436</f>
        <v>5.0564083595339378E-2</v>
      </c>
      <c r="AM414" s="129">
        <f t="shared" ref="AM414" si="7036">I414/I436</f>
        <v>3.0769230769230769E-3</v>
      </c>
      <c r="AN414" s="126">
        <f t="shared" ref="AN414" si="7037">J414/J436</f>
        <v>1.4159803496604537E-2</v>
      </c>
      <c r="AO414" s="127">
        <f t="shared" ref="AO414" si="7038">K414/K436</f>
        <v>6.4705164204614824E-3</v>
      </c>
      <c r="AP414" s="128">
        <f t="shared" ref="AP414" si="7039">L414/L436</f>
        <v>6.4705882352941177E-3</v>
      </c>
      <c r="AQ414" s="126">
        <f t="shared" ref="AQ414" si="7040">M414/M436</f>
        <v>1.8083182640144666E-2</v>
      </c>
      <c r="AR414" s="130">
        <f t="shared" ref="AR414" si="7041">N414/N436</f>
        <v>1.8835220707187426E-2</v>
      </c>
      <c r="AS414" s="131">
        <f t="shared" ref="AS414" si="7042">O414/O436</f>
        <v>1.444053327420383E-2</v>
      </c>
      <c r="AT414" s="126">
        <f t="shared" ref="AT414" si="7043">P414/P436</f>
        <v>1.6824771791659209E-2</v>
      </c>
      <c r="AU414" s="127">
        <f t="shared" ref="AU414" si="7044">Q414/Q436</f>
        <v>1.4207909069381956E-2</v>
      </c>
      <c r="AV414" s="128">
        <f t="shared" ref="AV414" si="7045">R414/R436</f>
        <v>2.0180250783699061E-2</v>
      </c>
      <c r="AW414" s="129">
        <f t="shared" ref="AW414" si="7046">S414/S436</f>
        <v>1.5810787523694639E-2</v>
      </c>
      <c r="AX414" s="126">
        <f t="shared" ref="AX414" si="7047">T414/T436</f>
        <v>1.0451360973929022E-2</v>
      </c>
      <c r="AY414" s="127">
        <f t="shared" ref="AY414" si="7048">U414/U436</f>
        <v>2.1073456046791676E-2</v>
      </c>
      <c r="AZ414" s="128">
        <f t="shared" ref="AZ414" si="7049">V414/V436</f>
        <v>1.1209370878907766E-2</v>
      </c>
      <c r="BA414" s="129">
        <f t="shared" ref="BA414" si="7050">W414/W436</f>
        <v>2.124665339465916E-2</v>
      </c>
      <c r="BB414" s="126">
        <f t="shared" ref="BB414" si="7051">X414/X436</f>
        <v>1.4288707311963127E-2</v>
      </c>
      <c r="BC414" s="127">
        <f t="shared" ref="BC414" si="7052">Y414/Y436</f>
        <v>3.1640724674661905E-2</v>
      </c>
      <c r="BD414" s="128">
        <f t="shared" ref="BD414" si="7053">Z414/Z436</f>
        <v>2.3338906978790812E-2</v>
      </c>
      <c r="BE414" s="126">
        <f t="shared" ref="BE414" si="7054">AA414/AA436</f>
        <v>1.0541567795720375E-2</v>
      </c>
      <c r="BF414" s="132">
        <f t="shared" ref="BF414" si="7055">AB414/AB436</f>
        <v>3.1551416658293981E-2</v>
      </c>
      <c r="BG414" s="133">
        <f t="shared" ref="BG414" si="7056">AC414/AC436</f>
        <v>1.1503692446139371E-2</v>
      </c>
    </row>
    <row r="415" spans="1:59">
      <c r="A415" s="134" t="s">
        <v>21</v>
      </c>
      <c r="B415" s="186">
        <v>5072</v>
      </c>
      <c r="C415" s="187">
        <v>486</v>
      </c>
      <c r="D415" s="188">
        <v>1728</v>
      </c>
      <c r="E415" s="189">
        <v>737</v>
      </c>
      <c r="F415" s="186">
        <v>760</v>
      </c>
      <c r="G415" s="190">
        <v>366</v>
      </c>
      <c r="H415" s="188">
        <v>1150</v>
      </c>
      <c r="I415" s="189">
        <v>1042</v>
      </c>
      <c r="J415" s="186">
        <v>296</v>
      </c>
      <c r="K415" s="190">
        <v>454</v>
      </c>
      <c r="L415" s="188">
        <v>309</v>
      </c>
      <c r="M415" s="186">
        <v>1116</v>
      </c>
      <c r="N415" s="191">
        <v>1218</v>
      </c>
      <c r="O415" s="192">
        <v>1761</v>
      </c>
      <c r="P415" s="186">
        <v>1144</v>
      </c>
      <c r="Q415" s="190">
        <v>828</v>
      </c>
      <c r="R415" s="188">
        <v>1232</v>
      </c>
      <c r="S415" s="189">
        <v>1089</v>
      </c>
      <c r="T415" s="186">
        <v>268</v>
      </c>
      <c r="U415" s="190">
        <v>982</v>
      </c>
      <c r="V415" s="188">
        <v>880</v>
      </c>
      <c r="W415" s="189">
        <v>1762</v>
      </c>
      <c r="X415" s="186">
        <v>1279</v>
      </c>
      <c r="Y415" s="190">
        <v>922</v>
      </c>
      <c r="Z415" s="188">
        <v>3579</v>
      </c>
      <c r="AA415" s="186">
        <v>1598</v>
      </c>
      <c r="AB415" s="169">
        <f>B415+D415+F415+H415+J415+L415+N415+P415+R415+T415+V415+X415+Z415</f>
        <v>18915</v>
      </c>
      <c r="AC415" s="170">
        <f t="shared" si="7002"/>
        <v>13143</v>
      </c>
      <c r="AE415" s="134" t="s">
        <v>21</v>
      </c>
      <c r="AF415" s="126">
        <f>B415/B436</f>
        <v>8.7326320139116065E-2</v>
      </c>
      <c r="AG415" s="127">
        <f t="shared" ref="AG415" si="7057">C415/C436</f>
        <v>1.4286974159978835E-2</v>
      </c>
      <c r="AH415" s="128">
        <f t="shared" ref="AH415" si="7058">D415/D436</f>
        <v>7.3047007101792363E-2</v>
      </c>
      <c r="AI415" s="129">
        <f t="shared" ref="AI415" si="7059">E415/E436</f>
        <v>3.7044483538577533E-2</v>
      </c>
      <c r="AJ415" s="126">
        <f t="shared" ref="AJ415" si="7060">F415/F436</f>
        <v>6.0341405319571259E-2</v>
      </c>
      <c r="AK415" s="127">
        <f t="shared" ref="AK415" si="7061">G415/G436</f>
        <v>4.5499751367478865E-2</v>
      </c>
      <c r="AL415" s="128">
        <f t="shared" ref="AL415" si="7062">H415/H436</f>
        <v>4.2537451451821716E-2</v>
      </c>
      <c r="AM415" s="129">
        <f t="shared" ref="AM415" si="7063">I415/I436</f>
        <v>2.6066291432145092E-2</v>
      </c>
      <c r="AN415" s="126">
        <f t="shared" ref="AN415" si="7064">J415/J436</f>
        <v>4.2768386071376965E-2</v>
      </c>
      <c r="AO415" s="127">
        <f t="shared" ref="AO415" si="7065">K415/K436</f>
        <v>5.5426687828104018E-2</v>
      </c>
      <c r="AP415" s="128">
        <f t="shared" ref="AP415" si="7066">L415/L436</f>
        <v>2.5966386554621849E-2</v>
      </c>
      <c r="AQ415" s="126">
        <f t="shared" ref="AQ415" si="7067">M415/M436</f>
        <v>4.8049599586670114E-2</v>
      </c>
      <c r="AR415" s="130">
        <f t="shared" ref="AR415" si="7068">N415/N436</f>
        <v>4.6914721516061936E-2</v>
      </c>
      <c r="AS415" s="131">
        <f t="shared" ref="AS415" si="7069">O415/O436</f>
        <v>4.8809556805898165E-2</v>
      </c>
      <c r="AT415" s="126">
        <f t="shared" ref="AT415" si="7070">P415/P436</f>
        <v>6.8253684147723884E-2</v>
      </c>
      <c r="AU415" s="127">
        <f t="shared" ref="AU415" si="7071">Q415/Q436</f>
        <v>3.9213829031494202E-2</v>
      </c>
      <c r="AV415" s="128">
        <f t="shared" ref="AV415" si="7072">R415/R436</f>
        <v>6.0344827586206899E-2</v>
      </c>
      <c r="AW415" s="129">
        <f t="shared" ref="AW415" si="7073">S415/S436</f>
        <v>4.6915388592107532E-2</v>
      </c>
      <c r="AX415" s="126">
        <f t="shared" ref="AX415" si="7074">T415/T436</f>
        <v>3.0779832318823936E-2</v>
      </c>
      <c r="AY415" s="127">
        <f t="shared" ref="AY415" si="7075">U415/U436</f>
        <v>8.4465852399793567E-2</v>
      </c>
      <c r="AZ415" s="128">
        <f t="shared" ref="AZ415" si="7076">V415/V436</f>
        <v>3.4132340392521915E-2</v>
      </c>
      <c r="BA415" s="129">
        <f t="shared" ref="BA415" si="7077">W415/W436</f>
        <v>6.0479165236493444E-2</v>
      </c>
      <c r="BB415" s="126">
        <f t="shared" ref="BB415" si="7078">X415/X436</f>
        <v>5.359312801173266E-2</v>
      </c>
      <c r="BC415" s="127">
        <f t="shared" ref="BC415" si="7079">Y415/Y436</f>
        <v>5.8816024496044908E-2</v>
      </c>
      <c r="BD415" s="128">
        <f t="shared" ref="BD415" si="7080">Z415/Z436</f>
        <v>6.2993927659948962E-2</v>
      </c>
      <c r="BE415" s="126">
        <f t="shared" ref="BE415" si="7081">AA415/AA436</f>
        <v>3.3556624178408684E-2</v>
      </c>
      <c r="BF415" s="132">
        <f t="shared" ref="BF415" si="7082">AB415/AB436</f>
        <v>5.9388500954486084E-2</v>
      </c>
      <c r="BG415" s="133">
        <f t="shared" ref="BG415" si="7083">AC415/AC436</f>
        <v>4.1354767456129586E-2</v>
      </c>
    </row>
    <row r="416" spans="1:59">
      <c r="A416" s="143" t="s">
        <v>22</v>
      </c>
      <c r="B416" s="193">
        <v>6790</v>
      </c>
      <c r="C416" s="194">
        <v>993</v>
      </c>
      <c r="D416" s="195">
        <v>1858</v>
      </c>
      <c r="E416" s="196">
        <v>1084</v>
      </c>
      <c r="F416" s="193">
        <v>684</v>
      </c>
      <c r="G416" s="197">
        <v>582</v>
      </c>
      <c r="H416" s="195">
        <v>1087</v>
      </c>
      <c r="I416" s="196">
        <v>1426</v>
      </c>
      <c r="J416" s="193">
        <v>447</v>
      </c>
      <c r="K416" s="197">
        <v>827</v>
      </c>
      <c r="L416" s="195">
        <v>507</v>
      </c>
      <c r="M416" s="193">
        <v>1821</v>
      </c>
      <c r="N416" s="198">
        <v>1782</v>
      </c>
      <c r="O416" s="199">
        <v>2483</v>
      </c>
      <c r="P416" s="193">
        <v>1586</v>
      </c>
      <c r="Q416" s="197">
        <v>1345</v>
      </c>
      <c r="R416" s="195">
        <v>1716</v>
      </c>
      <c r="S416" s="196">
        <v>1469</v>
      </c>
      <c r="T416" s="193">
        <v>323</v>
      </c>
      <c r="U416" s="197">
        <v>1415</v>
      </c>
      <c r="V416" s="195">
        <v>1101</v>
      </c>
      <c r="W416" s="196">
        <v>2408</v>
      </c>
      <c r="X416" s="193">
        <v>1399</v>
      </c>
      <c r="Y416" s="197">
        <v>1687</v>
      </c>
      <c r="Z416" s="195">
        <v>4408</v>
      </c>
      <c r="AA416" s="193">
        <v>2484</v>
      </c>
      <c r="AB416" s="169">
        <f t="shared" ref="AB416:AB432" si="7084">B416+D416+F416+H416+J416+L416+N416+P416+R416+T416+V416+X416+Z416</f>
        <v>23688</v>
      </c>
      <c r="AC416" s="170">
        <f t="shared" si="7002"/>
        <v>20024</v>
      </c>
      <c r="AE416" s="143" t="s">
        <v>22</v>
      </c>
      <c r="AF416" s="126">
        <f>B416/B436</f>
        <v>0.11690570065942391</v>
      </c>
      <c r="AG416" s="127">
        <f t="shared" ref="AG416" si="7085">C416/C436</f>
        <v>2.9191286709586383E-2</v>
      </c>
      <c r="AH416" s="128">
        <f t="shared" ref="AH416" si="7086">D416/D436</f>
        <v>7.8542441663848495E-2</v>
      </c>
      <c r="AI416" s="129">
        <f t="shared" ref="AI416" si="7087">E416/E436</f>
        <v>5.4486051771801963E-2</v>
      </c>
      <c r="AJ416" s="126">
        <f t="shared" ref="AJ416" si="7088">F416/F436</f>
        <v>5.4307264787614135E-2</v>
      </c>
      <c r="AK416" s="127">
        <f t="shared" ref="AK416" si="7089">G416/G436</f>
        <v>7.2352063649925413E-2</v>
      </c>
      <c r="AL416" s="128">
        <f t="shared" ref="AL416" si="7090">H416/H436</f>
        <v>4.0207138894026259E-2</v>
      </c>
      <c r="AM416" s="129">
        <f t="shared" ref="AM416" si="7091">I416/I436</f>
        <v>3.5672295184490305E-2</v>
      </c>
      <c r="AN416" s="126">
        <f t="shared" ref="AN416" si="7092">J416/J436</f>
        <v>6.4586042479410494E-2</v>
      </c>
      <c r="AO416" s="127">
        <f t="shared" ref="AO416" si="7093">K416/K436</f>
        <v>0.10096447320229521</v>
      </c>
      <c r="AP416" s="128">
        <f t="shared" ref="AP416" si="7094">L416/L436</f>
        <v>4.2605042016806725E-2</v>
      </c>
      <c r="AQ416" s="126">
        <f t="shared" ref="AQ416" si="7095">M416/M436</f>
        <v>7.8403513304055802E-2</v>
      </c>
      <c r="AR416" s="130">
        <f t="shared" ref="AR416" si="7096">N416/N436</f>
        <v>6.863877975502658E-2</v>
      </c>
      <c r="AS416" s="131">
        <f t="shared" ref="AS416" si="7097">O416/O436</f>
        <v>6.8821197926771813E-2</v>
      </c>
      <c r="AT416" s="126">
        <f t="shared" ref="AT416" si="7098">P416/P436</f>
        <v>9.4624425750253566E-2</v>
      </c>
      <c r="AU416" s="127">
        <f t="shared" ref="AU416" si="7099">Q416/Q436</f>
        <v>6.3698792327729098E-2</v>
      </c>
      <c r="AV416" s="128">
        <f t="shared" ref="AV416" si="7100">R416/R436</f>
        <v>8.4051724137931036E-2</v>
      </c>
      <c r="AW416" s="129">
        <f t="shared" ref="AW416" si="7101">S416/S436</f>
        <v>6.3286231259693265E-2</v>
      </c>
      <c r="AX416" s="126">
        <f t="shared" ref="AX416" si="7102">T416/T436</f>
        <v>3.7096588951418402E-2</v>
      </c>
      <c r="AY416" s="127">
        <f t="shared" ref="AY416" si="7103">U416/U436</f>
        <v>0.12170996043351109</v>
      </c>
      <c r="AZ416" s="128">
        <f t="shared" ref="AZ416" si="7104">V416/V436</f>
        <v>4.2704212241098438E-2</v>
      </c>
      <c r="BA416" s="129">
        <f t="shared" ref="BA416" si="7105">W416/W436</f>
        <v>8.2652570879384907E-2</v>
      </c>
      <c r="BB416" s="126">
        <f t="shared" ref="BB416" si="7106">X416/X436</f>
        <v>5.86214121097842E-2</v>
      </c>
      <c r="BC416" s="127">
        <f t="shared" ref="BC416" si="7107">Y416/Y436</f>
        <v>0.10761673896402144</v>
      </c>
      <c r="BD416" s="128">
        <f t="shared" ref="BD416" si="7108">Z416/Z436</f>
        <v>7.7585144768107017E-2</v>
      </c>
      <c r="BE416" s="126">
        <f t="shared" ref="BE416" si="7109">AA416/AA436</f>
        <v>5.2161861363684087E-2</v>
      </c>
      <c r="BF416" s="132">
        <f t="shared" ref="BF416" si="7110">AB416/AB436</f>
        <v>7.4374560434039991E-2</v>
      </c>
      <c r="BG416" s="133">
        <f t="shared" ref="BG416" si="7111">AC416/AC436</f>
        <v>6.3006000421634248E-2</v>
      </c>
    </row>
    <row r="417" spans="1:59">
      <c r="A417" s="134" t="s">
        <v>23</v>
      </c>
      <c r="B417" s="186">
        <v>4745</v>
      </c>
      <c r="C417" s="187">
        <v>1190</v>
      </c>
      <c r="D417" s="188">
        <v>777</v>
      </c>
      <c r="E417" s="189">
        <v>1444</v>
      </c>
      <c r="F417" s="186">
        <v>1059</v>
      </c>
      <c r="G417" s="190">
        <v>652</v>
      </c>
      <c r="H417" s="188">
        <v>899</v>
      </c>
      <c r="I417" s="189">
        <v>2101</v>
      </c>
      <c r="J417" s="186">
        <v>418</v>
      </c>
      <c r="K417" s="190">
        <v>1040</v>
      </c>
      <c r="L417" s="188">
        <v>491</v>
      </c>
      <c r="M417" s="186">
        <v>2514</v>
      </c>
      <c r="N417" s="191">
        <v>1525</v>
      </c>
      <c r="O417" s="192">
        <v>3151</v>
      </c>
      <c r="P417" s="186">
        <v>1435</v>
      </c>
      <c r="Q417" s="190">
        <v>1666</v>
      </c>
      <c r="R417" s="188">
        <v>1681</v>
      </c>
      <c r="S417" s="189">
        <v>1371</v>
      </c>
      <c r="T417" s="186">
        <v>318</v>
      </c>
      <c r="U417" s="190">
        <v>1530</v>
      </c>
      <c r="V417" s="188">
        <v>784</v>
      </c>
      <c r="W417" s="189">
        <v>2663</v>
      </c>
      <c r="X417" s="186">
        <v>1271</v>
      </c>
      <c r="Y417" s="190">
        <v>1841</v>
      </c>
      <c r="Z417" s="188">
        <v>4893</v>
      </c>
      <c r="AA417" s="186">
        <v>2292</v>
      </c>
      <c r="AB417" s="169">
        <f t="shared" si="7084"/>
        <v>20296</v>
      </c>
      <c r="AC417" s="170">
        <f t="shared" si="7002"/>
        <v>23455</v>
      </c>
      <c r="AE417" s="134" t="s">
        <v>23</v>
      </c>
      <c r="AF417" s="126">
        <f>B417/B436</f>
        <v>8.1696251786298441E-2</v>
      </c>
      <c r="AG417" s="127">
        <f t="shared" ref="AG417" si="7112">C417/C436</f>
        <v>3.4982508745627187E-2</v>
      </c>
      <c r="AH417" s="128">
        <f t="shared" ref="AH417" si="7113">D417/D436</f>
        <v>3.2845789651673993E-2</v>
      </c>
      <c r="AI417" s="129">
        <f t="shared" ref="AI417" si="7114">E417/E436</f>
        <v>7.2581050515204831E-2</v>
      </c>
      <c r="AJ417" s="126">
        <f t="shared" ref="AJ417" si="7115">F417/F436</f>
        <v>8.4080984517665741E-2</v>
      </c>
      <c r="AK417" s="127">
        <f t="shared" ref="AK417" si="7116">G417/G436</f>
        <v>8.1054201889607158E-2</v>
      </c>
      <c r="AL417" s="128">
        <f t="shared" ref="AL417" si="7117">H417/H436</f>
        <v>3.3253190308858885E-2</v>
      </c>
      <c r="AM417" s="129">
        <f t="shared" ref="AM417" si="7118">I417/I436</f>
        <v>5.2557848655409634E-2</v>
      </c>
      <c r="AN417" s="126">
        <f t="shared" ref="AN417" si="7119">J417/J436</f>
        <v>6.0395896546741802E-2</v>
      </c>
      <c r="AO417" s="127">
        <f t="shared" ref="AO417" si="7120">K417/K436</f>
        <v>0.12696862409962154</v>
      </c>
      <c r="AP417" s="128">
        <f t="shared" ref="AP417" si="7121">L417/L436</f>
        <v>4.1260504201680676E-2</v>
      </c>
      <c r="AQ417" s="126">
        <f t="shared" ref="AQ417" si="7122">M417/M436</f>
        <v>0.1082407646602945</v>
      </c>
      <c r="AR417" s="130">
        <f t="shared" ref="AR417" si="7123">N417/N436</f>
        <v>5.8739696479469992E-2</v>
      </c>
      <c r="AS417" s="131">
        <f t="shared" ref="AS417" si="7124">O417/O436</f>
        <v>8.7336123506749075E-2</v>
      </c>
      <c r="AT417" s="126">
        <f t="shared" ref="AT417" si="7125">P417/P436</f>
        <v>8.5615416741244552E-2</v>
      </c>
      <c r="AU417" s="127">
        <f t="shared" ref="AU417" si="7126">Q417/Q436</f>
        <v>7.8901255031967793E-2</v>
      </c>
      <c r="AV417" s="128">
        <f t="shared" ref="AV417" si="7127">R417/R436</f>
        <v>8.2337382445141064E-2</v>
      </c>
      <c r="AW417" s="129">
        <f t="shared" ref="AW417" si="7128">S417/S436</f>
        <v>5.9064277098052731E-2</v>
      </c>
      <c r="AX417" s="126">
        <f t="shared" ref="AX417" si="7129">T417/T436</f>
        <v>3.6522338348455266E-2</v>
      </c>
      <c r="AY417" s="127">
        <f t="shared" ref="AY417" si="7130">U417/U436</f>
        <v>0.13160158265955615</v>
      </c>
      <c r="AZ417" s="128">
        <f t="shared" ref="AZ417" si="7131">V417/V436</f>
        <v>3.0408812349701341E-2</v>
      </c>
      <c r="BA417" s="129">
        <f t="shared" ref="BA417" si="7132">W417/W436</f>
        <v>9.1405231001578907E-2</v>
      </c>
      <c r="BB417" s="126">
        <f t="shared" ref="BB417" si="7133">X417/X436</f>
        <v>5.3257909071862564E-2</v>
      </c>
      <c r="BC417" s="127">
        <f t="shared" ref="BC417" si="7134">Y417/Y436</f>
        <v>0.117440673641235</v>
      </c>
      <c r="BD417" s="128">
        <f t="shared" ref="BD417" si="7135">Z417/Z436</f>
        <v>8.6121622810877416E-2</v>
      </c>
      <c r="BE417" s="126">
        <f t="shared" ref="BE417" si="7136">AA417/AA436</f>
        <v>4.8130026668906575E-2</v>
      </c>
      <c r="BF417" s="132">
        <f t="shared" ref="BF417" si="7137">AB417/AB436</f>
        <v>6.3724505174319296E-2</v>
      </c>
      <c r="BG417" s="133">
        <f t="shared" ref="BG417" si="7138">AC417/AC436</f>
        <v>7.3801724924562079E-2</v>
      </c>
    </row>
    <row r="418" spans="1:59">
      <c r="A418" s="143" t="s">
        <v>24</v>
      </c>
      <c r="B418" s="193">
        <v>3978</v>
      </c>
      <c r="C418" s="194">
        <v>1061</v>
      </c>
      <c r="D418" s="195">
        <v>1458</v>
      </c>
      <c r="E418" s="196">
        <v>1176</v>
      </c>
      <c r="F418" s="193">
        <v>574</v>
      </c>
      <c r="G418" s="197">
        <v>579</v>
      </c>
      <c r="H418" s="195">
        <v>1629</v>
      </c>
      <c r="I418" s="196">
        <v>1737</v>
      </c>
      <c r="J418" s="193">
        <v>360</v>
      </c>
      <c r="K418" s="197">
        <v>1002</v>
      </c>
      <c r="L418" s="195">
        <v>485</v>
      </c>
      <c r="M418" s="193">
        <v>2097</v>
      </c>
      <c r="N418" s="198">
        <v>1207</v>
      </c>
      <c r="O418" s="199">
        <v>2739</v>
      </c>
      <c r="P418" s="193">
        <v>927</v>
      </c>
      <c r="Q418" s="197">
        <v>1481</v>
      </c>
      <c r="R418" s="195">
        <v>1468</v>
      </c>
      <c r="S418" s="196">
        <v>1195</v>
      </c>
      <c r="T418" s="193">
        <v>265</v>
      </c>
      <c r="U418" s="197">
        <v>1143</v>
      </c>
      <c r="V418" s="195">
        <v>767</v>
      </c>
      <c r="W418" s="196">
        <v>2421</v>
      </c>
      <c r="X418" s="193">
        <v>1104</v>
      </c>
      <c r="Y418" s="197">
        <v>1267</v>
      </c>
      <c r="Z418" s="195">
        <v>4072</v>
      </c>
      <c r="AA418" s="193">
        <v>2061</v>
      </c>
      <c r="AB418" s="169">
        <f t="shared" si="7084"/>
        <v>18294</v>
      </c>
      <c r="AC418" s="170">
        <f t="shared" si="7002"/>
        <v>19959</v>
      </c>
      <c r="AE418" s="143" t="s">
        <v>24</v>
      </c>
      <c r="AF418" s="126">
        <f>B418/B436</f>
        <v>6.8490556292074858E-2</v>
      </c>
      <c r="AG418" s="127">
        <f t="shared" ref="AG418" si="7139">C418/C436</f>
        <v>3.1190287209336507E-2</v>
      </c>
      <c r="AH418" s="128">
        <f t="shared" ref="AH418" si="7140">D418/D436</f>
        <v>6.1633412242137302E-2</v>
      </c>
      <c r="AI418" s="129">
        <f t="shared" ref="AI418" si="7141">E418/E436</f>
        <v>5.911032922844936E-2</v>
      </c>
      <c r="AJ418" s="126">
        <f t="shared" ref="AJ418" si="7142">F418/F436</f>
        <v>4.5573640333465663E-2</v>
      </c>
      <c r="AK418" s="127">
        <f t="shared" ref="AK418" si="7143">G418/G436</f>
        <v>7.1979114868224767E-2</v>
      </c>
      <c r="AL418" s="128">
        <f t="shared" ref="AL418" si="7144">H418/H436</f>
        <v>6.0255224708710933E-2</v>
      </c>
      <c r="AM418" s="129">
        <f t="shared" ref="AM418" si="7145">I418/I436</f>
        <v>4.3452157598499061E-2</v>
      </c>
      <c r="AN418" s="126">
        <f t="shared" ref="AN418" si="7146">J418/J436</f>
        <v>5.2015604681404419E-2</v>
      </c>
      <c r="AO418" s="127">
        <f t="shared" ref="AO418" si="7147">K418/K436</f>
        <v>0.12232938591136613</v>
      </c>
      <c r="AP418" s="128">
        <f t="shared" ref="AP418" si="7148">L418/L436</f>
        <v>4.0756302521008404E-2</v>
      </c>
      <c r="AQ418" s="126">
        <f t="shared" ref="AQ418" si="7149">M418/M436</f>
        <v>9.0286747610436577E-2</v>
      </c>
      <c r="AR418" s="130">
        <f t="shared" ref="AR418" si="7150">N418/N436</f>
        <v>4.6491025344734614E-2</v>
      </c>
      <c r="AS418" s="131">
        <f t="shared" ref="AS418" si="7151">O418/O436</f>
        <v>7.5916738268799022E-2</v>
      </c>
      <c r="AT418" s="126">
        <f t="shared" ref="AT418" si="7152">P418/P436</f>
        <v>5.5306962591730804E-2</v>
      </c>
      <c r="AU418" s="127">
        <f t="shared" ref="AU418" si="7153">Q418/Q436</f>
        <v>7.013971110584892E-2</v>
      </c>
      <c r="AV418" s="128">
        <f t="shared" ref="AV418" si="7154">R418/R436</f>
        <v>7.1904388714733536E-2</v>
      </c>
      <c r="AW418" s="129">
        <f t="shared" ref="AW418" si="7155">S418/S436</f>
        <v>5.1481992073065655E-2</v>
      </c>
      <c r="AX418" s="126">
        <f t="shared" ref="AX418" si="7156">T418/T436</f>
        <v>3.0435281957046055E-2</v>
      </c>
      <c r="AY418" s="127">
        <f t="shared" ref="AY418" si="7157">U418/U436</f>
        <v>9.8314123516256666E-2</v>
      </c>
      <c r="AZ418" s="128">
        <f t="shared" ref="AZ418" si="7158">V418/V436</f>
        <v>2.9749437592118531E-2</v>
      </c>
      <c r="BA418" s="129">
        <f t="shared" ref="BA418" si="7159">W418/W436</f>
        <v>8.3098784924830096E-2</v>
      </c>
      <c r="BB418" s="126">
        <f t="shared" ref="BB418" si="7160">X418/X436</f>
        <v>4.6260213702074164E-2</v>
      </c>
      <c r="BC418" s="127">
        <f t="shared" ref="BC418" si="7161">Y418/Y436</f>
        <v>8.0824189844348054E-2</v>
      </c>
      <c r="BD418" s="128">
        <f t="shared" ref="BD418" si="7162">Z418/Z436</f>
        <v>7.1671213587960927E-2</v>
      </c>
      <c r="BE418" s="126">
        <f t="shared" ref="BE418" si="7163">AA418/AA436</f>
        <v>4.3279225551752377E-2</v>
      </c>
      <c r="BF418" s="132">
        <f t="shared" ref="BF418" si="7164">AB418/AB436</f>
        <v>5.7438711946146893E-2</v>
      </c>
      <c r="BG418" s="133">
        <f t="shared" ref="BG418" si="7165">AC418/AC436</f>
        <v>6.2801476349150911E-2</v>
      </c>
    </row>
    <row r="419" spans="1:59">
      <c r="A419" s="134" t="s">
        <v>25</v>
      </c>
      <c r="B419" s="186">
        <v>4249</v>
      </c>
      <c r="C419" s="187">
        <v>1318</v>
      </c>
      <c r="D419" s="188">
        <v>2048</v>
      </c>
      <c r="E419" s="189">
        <v>985</v>
      </c>
      <c r="F419" s="186">
        <v>1030</v>
      </c>
      <c r="G419" s="190">
        <v>564</v>
      </c>
      <c r="H419" s="188">
        <v>1408</v>
      </c>
      <c r="I419" s="189">
        <v>1837</v>
      </c>
      <c r="J419" s="186">
        <v>360</v>
      </c>
      <c r="K419" s="190">
        <v>924</v>
      </c>
      <c r="L419" s="188">
        <v>430</v>
      </c>
      <c r="M419" s="186">
        <v>2319</v>
      </c>
      <c r="N419" s="191">
        <v>1389</v>
      </c>
      <c r="O419" s="192">
        <v>2879</v>
      </c>
      <c r="P419" s="186">
        <v>805</v>
      </c>
      <c r="Q419" s="190">
        <v>1290</v>
      </c>
      <c r="R419" s="188">
        <v>1240</v>
      </c>
      <c r="S419" s="189">
        <v>1334</v>
      </c>
      <c r="T419" s="186">
        <v>373</v>
      </c>
      <c r="U419" s="190">
        <v>969</v>
      </c>
      <c r="V419" s="188">
        <v>782</v>
      </c>
      <c r="W419" s="189">
        <v>2233</v>
      </c>
      <c r="X419" s="186">
        <v>986</v>
      </c>
      <c r="Y419" s="190">
        <v>1116</v>
      </c>
      <c r="Z419" s="188">
        <v>3244</v>
      </c>
      <c r="AA419" s="186">
        <v>2081</v>
      </c>
      <c r="AB419" s="169">
        <f t="shared" si="7084"/>
        <v>18344</v>
      </c>
      <c r="AC419" s="170">
        <f t="shared" si="7002"/>
        <v>19849</v>
      </c>
      <c r="AE419" s="134" t="s">
        <v>25</v>
      </c>
      <c r="AF419" s="126">
        <f>B419/B436</f>
        <v>7.315645391780444E-2</v>
      </c>
      <c r="AG419" s="127">
        <f t="shared" ref="AG419" si="7166">C419/C436</f>
        <v>3.8745333215745068E-2</v>
      </c>
      <c r="AH419" s="128">
        <f t="shared" ref="AH419" si="7167">D419/D436</f>
        <v>8.6574230639161309E-2</v>
      </c>
      <c r="AI419" s="129">
        <f t="shared" ref="AI419" si="7168">E419/E436</f>
        <v>4.9509927117366175E-2</v>
      </c>
      <c r="AJ419" s="126">
        <f t="shared" ref="AJ419" si="7169">F419/F436</f>
        <v>8.1778483525208417E-2</v>
      </c>
      <c r="AK419" s="127">
        <f t="shared" ref="AK419" si="7170">G419/G436</f>
        <v>7.0114370959721534E-2</v>
      </c>
      <c r="AL419" s="128">
        <f t="shared" ref="AL419" si="7171">H419/H436</f>
        <v>5.2080636212317365E-2</v>
      </c>
      <c r="AM419" s="129">
        <f t="shared" ref="AM419" si="7172">I419/I436</f>
        <v>4.5953721075672298E-2</v>
      </c>
      <c r="AN419" s="126">
        <f t="shared" ref="AN419" si="7173">J419/J436</f>
        <v>5.2015604681404419E-2</v>
      </c>
      <c r="AO419" s="127">
        <f t="shared" ref="AO419" si="7174">K419/K436</f>
        <v>0.11280673910389452</v>
      </c>
      <c r="AP419" s="128">
        <f t="shared" ref="AP419" si="7175">L419/L436</f>
        <v>3.6134453781512609E-2</v>
      </c>
      <c r="AQ419" s="126">
        <f t="shared" ref="AQ419" si="7176">M419/M436</f>
        <v>9.9845001291655897E-2</v>
      </c>
      <c r="AR419" s="130">
        <f t="shared" ref="AR419" si="7177">N419/N436</f>
        <v>5.3501271088513984E-2</v>
      </c>
      <c r="AS419" s="131">
        <f t="shared" ref="AS419" si="7178">O419/O436</f>
        <v>7.9797111893345166E-2</v>
      </c>
      <c r="AT419" s="126">
        <f t="shared" ref="AT419" si="7179">P419/P436</f>
        <v>4.8028160610942068E-2</v>
      </c>
      <c r="AU419" s="127">
        <f t="shared" ref="AU419" si="7180">Q419/Q436</f>
        <v>6.1094008998342414E-2</v>
      </c>
      <c r="AV419" s="128">
        <f t="shared" ref="AV419" si="7181">R419/R436</f>
        <v>6.0736677115987459E-2</v>
      </c>
      <c r="AW419" s="129">
        <f t="shared" ref="AW419" si="7182">S419/S436</f>
        <v>5.7470273996208861E-2</v>
      </c>
      <c r="AX419" s="126">
        <f t="shared" ref="AX419" si="7183">T419/T436</f>
        <v>4.2839094981049729E-2</v>
      </c>
      <c r="AY419" s="127">
        <f t="shared" ref="AY419" si="7184">U419/U436</f>
        <v>8.3347669017718909E-2</v>
      </c>
      <c r="AZ419" s="128">
        <f t="shared" ref="AZ419" si="7185">V419/V436</f>
        <v>3.0331238848809245E-2</v>
      </c>
      <c r="BA419" s="129">
        <f t="shared" ref="BA419" si="7186">W419/W436</f>
        <v>7.6645843344545897E-2</v>
      </c>
      <c r="BB419" s="126">
        <f t="shared" ref="BB419" si="7187">X419/X436</f>
        <v>4.1315734338990155E-2</v>
      </c>
      <c r="BC419" s="127">
        <f t="shared" ref="BC419" si="7188">Y419/Y436</f>
        <v>7.1191630517989282E-2</v>
      </c>
      <c r="BD419" s="128">
        <f t="shared" ref="BD419" si="7189">Z419/Z436</f>
        <v>5.7097597465458068E-2</v>
      </c>
      <c r="BE419" s="126">
        <f t="shared" ref="BE419" si="7190">AA419/AA436</f>
        <v>4.369920833245837E-2</v>
      </c>
      <c r="BF419" s="132">
        <f t="shared" ref="BF419" si="7191">AB419/AB436</f>
        <v>5.7595699789008338E-2</v>
      </c>
      <c r="BG419" s="133">
        <f t="shared" ref="BG419" si="7192">AC419/AC436</f>
        <v>6.2455358688025271E-2</v>
      </c>
    </row>
    <row r="420" spans="1:59">
      <c r="A420" s="143" t="s">
        <v>26</v>
      </c>
      <c r="B420" s="200">
        <v>3910</v>
      </c>
      <c r="C420" s="194">
        <v>1164</v>
      </c>
      <c r="D420" s="195">
        <v>1595</v>
      </c>
      <c r="E420" s="196">
        <v>820</v>
      </c>
      <c r="F420" s="193">
        <v>1011</v>
      </c>
      <c r="G420" s="197">
        <v>472</v>
      </c>
      <c r="H420" s="195">
        <v>1823</v>
      </c>
      <c r="I420" s="196">
        <v>1868</v>
      </c>
      <c r="J420" s="193">
        <v>361</v>
      </c>
      <c r="K420" s="197">
        <v>689</v>
      </c>
      <c r="L420" s="195">
        <v>478</v>
      </c>
      <c r="M420" s="193">
        <v>1739</v>
      </c>
      <c r="N420" s="198">
        <v>1395</v>
      </c>
      <c r="O420" s="201">
        <v>2433</v>
      </c>
      <c r="P420" s="193">
        <v>765</v>
      </c>
      <c r="Q420" s="197">
        <v>1005</v>
      </c>
      <c r="R420" s="195">
        <v>1234</v>
      </c>
      <c r="S420" s="196">
        <v>1325</v>
      </c>
      <c r="T420" s="193">
        <v>344</v>
      </c>
      <c r="U420" s="197">
        <v>703</v>
      </c>
      <c r="V420" s="195">
        <v>863</v>
      </c>
      <c r="W420" s="202">
        <v>2132</v>
      </c>
      <c r="X420" s="193">
        <v>942</v>
      </c>
      <c r="Y420" s="197">
        <v>845</v>
      </c>
      <c r="Z420" s="195">
        <v>2972</v>
      </c>
      <c r="AA420" s="193">
        <v>2828</v>
      </c>
      <c r="AB420" s="169">
        <f t="shared" si="7084"/>
        <v>17693</v>
      </c>
      <c r="AC420" s="170">
        <f t="shared" si="7002"/>
        <v>18023</v>
      </c>
      <c r="AE420" s="143" t="s">
        <v>26</v>
      </c>
      <c r="AF420" s="126">
        <f>B420/B436</f>
        <v>6.7319777552039398E-2</v>
      </c>
      <c r="AG420" s="127">
        <f t="shared" ref="AG420" si="7193">C420/C436</f>
        <v>3.421818502513449E-2</v>
      </c>
      <c r="AH420" s="128">
        <f t="shared" ref="AH420" si="7194">D420/D436</f>
        <v>6.7424754819073382E-2</v>
      </c>
      <c r="AI420" s="129">
        <f t="shared" ref="AI420" si="7195">E420/E436</f>
        <v>4.1216386026639858E-2</v>
      </c>
      <c r="AJ420" s="126">
        <f t="shared" ref="AJ420" si="7196">F420/F436</f>
        <v>8.026994839221914E-2</v>
      </c>
      <c r="AK420" s="127">
        <f t="shared" ref="AK420" si="7197">G420/G436</f>
        <v>5.8677274987568376E-2</v>
      </c>
      <c r="AL420" s="128">
        <f t="shared" ref="AL420" si="7198">H420/H436</f>
        <v>6.7431107823192157E-2</v>
      </c>
      <c r="AM420" s="129">
        <f t="shared" ref="AM420" si="7199">I420/I436</f>
        <v>4.6729205753596001E-2</v>
      </c>
      <c r="AN420" s="126">
        <f t="shared" ref="AN420" si="7200">J420/J436</f>
        <v>5.2160092472186101E-2</v>
      </c>
      <c r="AO420" s="127">
        <f t="shared" ref="AO420" si="7201">K420/K436</f>
        <v>8.4116713465999263E-2</v>
      </c>
      <c r="AP420" s="128">
        <f t="shared" ref="AP420" si="7202">L420/L436</f>
        <v>4.0168067226890758E-2</v>
      </c>
      <c r="AQ420" s="126">
        <f t="shared" ref="AQ420" si="7203">M420/M436</f>
        <v>7.4872987169551361E-2</v>
      </c>
      <c r="AR420" s="130">
        <f t="shared" ref="AR420" si="7204">N420/N436</f>
        <v>5.373237809105616E-2</v>
      </c>
      <c r="AS420" s="131">
        <f t="shared" ref="AS420" si="7205">O420/O436</f>
        <v>6.7435350203719616E-2</v>
      </c>
      <c r="AT420" s="126">
        <f t="shared" ref="AT420" si="7206">P420/P436</f>
        <v>4.5641668158224451E-2</v>
      </c>
      <c r="AU420" s="127">
        <f t="shared" ref="AU420" si="7207">Q420/Q436</f>
        <v>4.7596495382429556E-2</v>
      </c>
      <c r="AV420" s="128">
        <f t="shared" ref="AV420" si="7208">R420/R436</f>
        <v>6.0442789968652037E-2</v>
      </c>
      <c r="AW420" s="129">
        <f t="shared" ref="AW420" si="7209">S420/S436</f>
        <v>5.7082543511976565E-2</v>
      </c>
      <c r="AX420" s="126">
        <f t="shared" ref="AX420" si="7210">T420/T436</f>
        <v>3.9508441483863559E-2</v>
      </c>
      <c r="AY420" s="127">
        <f t="shared" ref="AY420" si="7211">U420/U436</f>
        <v>6.046791673834509E-2</v>
      </c>
      <c r="AZ420" s="128">
        <f t="shared" ref="AZ420" si="7212">V420/V436</f>
        <v>3.3472965634939102E-2</v>
      </c>
      <c r="BA420" s="129">
        <f t="shared" ref="BA420" si="7213">W420/W436</f>
        <v>7.3179103453010222E-2</v>
      </c>
      <c r="BB420" s="126">
        <f t="shared" ref="BB420" si="7214">X420/X436</f>
        <v>3.9472030169704589E-2</v>
      </c>
      <c r="BC420" s="127">
        <f t="shared" ref="BC420" si="7215">Y420/Y436</f>
        <v>5.3904057157438123E-2</v>
      </c>
      <c r="BD420" s="128">
        <f t="shared" ref="BD420" si="7216">Z420/Z436</f>
        <v>5.2310129367244565E-2</v>
      </c>
      <c r="BE420" s="126">
        <f t="shared" ref="BE420" si="7217">AA420/AA436</f>
        <v>5.9385565191827132E-2</v>
      </c>
      <c r="BF420" s="132">
        <f t="shared" ref="BF420" si="7218">AB420/AB436</f>
        <v>5.5551718074952273E-2</v>
      </c>
      <c r="BG420" s="133">
        <f t="shared" ref="BG420" si="7219">AC420/AC436</f>
        <v>5.6709805513339692E-2</v>
      </c>
    </row>
    <row r="421" spans="1:59">
      <c r="A421" s="134" t="s">
        <v>27</v>
      </c>
      <c r="B421" s="203">
        <v>3709</v>
      </c>
      <c r="C421" s="187">
        <v>1300</v>
      </c>
      <c r="D421" s="188">
        <v>1601</v>
      </c>
      <c r="E421" s="189">
        <v>681</v>
      </c>
      <c r="F421" s="186">
        <v>978</v>
      </c>
      <c r="G421" s="190">
        <v>360</v>
      </c>
      <c r="H421" s="188">
        <v>1705</v>
      </c>
      <c r="I421" s="189">
        <v>2021</v>
      </c>
      <c r="J421" s="186">
        <v>362</v>
      </c>
      <c r="K421" s="187">
        <v>507</v>
      </c>
      <c r="L421" s="188">
        <v>569</v>
      </c>
      <c r="M421" s="186">
        <v>1784</v>
      </c>
      <c r="N421" s="191">
        <v>1393</v>
      </c>
      <c r="O421" s="204">
        <v>2337</v>
      </c>
      <c r="P421" s="186">
        <v>844</v>
      </c>
      <c r="Q421" s="187">
        <v>1130</v>
      </c>
      <c r="R421" s="188">
        <v>1170</v>
      </c>
      <c r="S421" s="189">
        <v>1274</v>
      </c>
      <c r="T421" s="195">
        <v>517</v>
      </c>
      <c r="U421" s="186">
        <v>761</v>
      </c>
      <c r="V421" s="188">
        <v>982</v>
      </c>
      <c r="W421" s="205">
        <v>2239</v>
      </c>
      <c r="X421" s="186">
        <v>1095</v>
      </c>
      <c r="Y421" s="190">
        <v>783</v>
      </c>
      <c r="Z421" s="188">
        <v>3260</v>
      </c>
      <c r="AA421" s="186">
        <v>2323</v>
      </c>
      <c r="AB421" s="169">
        <f t="shared" si="7084"/>
        <v>18185</v>
      </c>
      <c r="AC421" s="170">
        <f t="shared" si="7002"/>
        <v>17500</v>
      </c>
      <c r="AE421" s="134" t="s">
        <v>27</v>
      </c>
      <c r="AF421" s="126">
        <f>B421/B436</f>
        <v>6.3859093335169856E-2</v>
      </c>
      <c r="AG421" s="127">
        <f t="shared" ref="AG421" si="7220">C421/C436</f>
        <v>3.8216186024634745E-2</v>
      </c>
      <c r="AH421" s="128">
        <f t="shared" ref="AH421" si="7221">D421/D436</f>
        <v>6.7678390260399054E-2</v>
      </c>
      <c r="AI421" s="129">
        <f t="shared" ref="AI421" si="7222">E421/E436</f>
        <v>3.4229705956270423E-2</v>
      </c>
      <c r="AJ421" s="126">
        <f t="shared" ref="AJ421" si="7223">F421/F436</f>
        <v>7.7649861055974587E-2</v>
      </c>
      <c r="AK421" s="127">
        <f t="shared" ref="AK421" si="7224">G421/G436</f>
        <v>4.4753853804077572E-2</v>
      </c>
      <c r="AL421" s="128">
        <f t="shared" ref="AL421" si="7225">H421/H436</f>
        <v>6.3066395413353057E-2</v>
      </c>
      <c r="AM421" s="129">
        <f t="shared" ref="AM421" si="7226">I421/I436</f>
        <v>5.0556597873671047E-2</v>
      </c>
      <c r="AN421" s="126">
        <f t="shared" ref="AN421" si="7227">J421/J436</f>
        <v>5.2304580262967776E-2</v>
      </c>
      <c r="AO421" s="127">
        <f t="shared" ref="AO421" si="7228">K421/K436</f>
        <v>6.1897204248565499E-2</v>
      </c>
      <c r="AP421" s="128">
        <f t="shared" ref="AP421" si="7229">L421/L436</f>
        <v>4.7815126050420168E-2</v>
      </c>
      <c r="AQ421" s="126">
        <f t="shared" ref="AQ421" si="7230">M421/M436</f>
        <v>7.6810471023852578E-2</v>
      </c>
      <c r="AR421" s="130">
        <f t="shared" ref="AR421" si="7231">N421/N436</f>
        <v>5.3655342423542099E-2</v>
      </c>
      <c r="AS421" s="131">
        <f t="shared" ref="AS421" si="7232">O421/O436</f>
        <v>6.4774522575459403E-2</v>
      </c>
      <c r="AT421" s="126">
        <f t="shared" ref="AT421" si="7233">P421/P436</f>
        <v>5.0354990752341747E-2</v>
      </c>
      <c r="AU421" s="127">
        <f t="shared" ref="AU421" si="7234">Q421/Q436</f>
        <v>5.3516457494672036E-2</v>
      </c>
      <c r="AV421" s="128">
        <f t="shared" ref="AV421" si="7235">R421/R436</f>
        <v>5.7307993730407521E-2</v>
      </c>
      <c r="AW421" s="129">
        <f t="shared" ref="AW421" si="7236">S421/S436</f>
        <v>5.4885404101326897E-2</v>
      </c>
      <c r="AX421" s="126">
        <f t="shared" ref="AX421" si="7237">T421/T436</f>
        <v>5.937751234638796E-2</v>
      </c>
      <c r="AY421" s="127">
        <f t="shared" ref="AY421" si="7238">U421/U436</f>
        <v>6.5456734904524347E-2</v>
      </c>
      <c r="AZ421" s="128">
        <f t="shared" ref="AZ421" si="7239">V421/V436</f>
        <v>3.8088588938018773E-2</v>
      </c>
      <c r="BA421" s="129">
        <f t="shared" ref="BA421" si="7240">W421/W436</f>
        <v>7.6851788288597511E-2</v>
      </c>
      <c r="BB421" s="126">
        <f t="shared" ref="BB421" si="7241">X421/X436</f>
        <v>4.5883092394720298E-2</v>
      </c>
      <c r="BC421" s="127">
        <f t="shared" ref="BC421" si="7242">Y421/Y436</f>
        <v>4.9948966573105387E-2</v>
      </c>
      <c r="BD421" s="128">
        <f t="shared" ref="BD421" si="7243">Z421/Z436</f>
        <v>5.7379213235941209E-2</v>
      </c>
      <c r="BE421" s="126">
        <f t="shared" ref="BE421" si="7244">AA421/AA436</f>
        <v>4.8780999979000858E-2</v>
      </c>
      <c r="BF421" s="132">
        <f t="shared" ref="BF421" si="7245">AB421/AB436</f>
        <v>5.709647844870893E-2</v>
      </c>
      <c r="BG421" s="133">
        <f t="shared" ref="BG421" si="7246">AC421/AC436</f>
        <v>5.5064173360896883E-2</v>
      </c>
    </row>
    <row r="422" spans="1:59">
      <c r="A422" s="143" t="s">
        <v>28</v>
      </c>
      <c r="B422" s="200">
        <v>3181</v>
      </c>
      <c r="C422" s="194">
        <v>1200</v>
      </c>
      <c r="D422" s="195">
        <v>1370</v>
      </c>
      <c r="E422" s="196">
        <v>716</v>
      </c>
      <c r="F422" s="193">
        <v>670</v>
      </c>
      <c r="G422" s="197">
        <v>438</v>
      </c>
      <c r="H422" s="195">
        <v>1386</v>
      </c>
      <c r="I422" s="196">
        <v>1987</v>
      </c>
      <c r="J422" s="193">
        <v>363</v>
      </c>
      <c r="K422" s="194">
        <v>469</v>
      </c>
      <c r="L422" s="195">
        <v>527</v>
      </c>
      <c r="M422" s="193">
        <v>1619</v>
      </c>
      <c r="N422" s="198">
        <v>1381</v>
      </c>
      <c r="O422" s="201">
        <v>2178</v>
      </c>
      <c r="P422" s="193">
        <v>825</v>
      </c>
      <c r="Q422" s="194">
        <v>1221</v>
      </c>
      <c r="R422" s="195">
        <v>1140</v>
      </c>
      <c r="S422" s="196">
        <v>1290</v>
      </c>
      <c r="T422" s="193">
        <v>410</v>
      </c>
      <c r="U422" s="197">
        <v>562</v>
      </c>
      <c r="V422" s="195">
        <v>1015</v>
      </c>
      <c r="W422" s="202">
        <v>1665</v>
      </c>
      <c r="X422" s="193">
        <v>1007</v>
      </c>
      <c r="Y422" s="197">
        <v>769</v>
      </c>
      <c r="Z422" s="195">
        <v>2929</v>
      </c>
      <c r="AA422" s="193">
        <v>2912</v>
      </c>
      <c r="AB422" s="169">
        <f t="shared" si="7084"/>
        <v>16204</v>
      </c>
      <c r="AC422" s="170">
        <f t="shared" si="7002"/>
        <v>17026</v>
      </c>
      <c r="AE422" s="143" t="s">
        <v>28</v>
      </c>
      <c r="AF422" s="126">
        <f>B422/B436</f>
        <v>5.476834076548269E-2</v>
      </c>
      <c r="AG422" s="127">
        <f t="shared" ref="AG422" si="7247">C422/C436</f>
        <v>3.5276479407355149E-2</v>
      </c>
      <c r="AH422" s="128">
        <f t="shared" ref="AH422" si="7248">D422/D436</f>
        <v>5.7913425769360836E-2</v>
      </c>
      <c r="AI422" s="129">
        <f t="shared" ref="AI422" si="7249">E422/E436</f>
        <v>3.5988941945212363E-2</v>
      </c>
      <c r="AJ422" s="126">
        <f t="shared" ref="AJ422" si="7250">F422/F436</f>
        <v>5.3195712584358873E-2</v>
      </c>
      <c r="AK422" s="127">
        <f t="shared" ref="AK422" si="7251">G422/G436</f>
        <v>5.4450522128294383E-2</v>
      </c>
      <c r="AL422" s="128">
        <f t="shared" ref="AL422" si="7252">H422/H436</f>
        <v>5.1266876271499909E-2</v>
      </c>
      <c r="AM422" s="129">
        <f t="shared" ref="AM422" si="7253">I422/I436</f>
        <v>4.9706066291432142E-2</v>
      </c>
      <c r="AN422" s="126">
        <f t="shared" ref="AN422" si="7254">J422/J436</f>
        <v>5.2449068053749458E-2</v>
      </c>
      <c r="AO422" s="127">
        <f t="shared" ref="AO422" si="7255">K422/K436</f>
        <v>5.7257966060310098E-2</v>
      </c>
      <c r="AP422" s="128">
        <f t="shared" ref="AP422" si="7256">L422/L436</f>
        <v>4.4285714285714282E-2</v>
      </c>
      <c r="AQ422" s="126">
        <f t="shared" ref="AQ422" si="7257">M422/M436</f>
        <v>6.9706363558081463E-2</v>
      </c>
      <c r="AR422" s="130">
        <f t="shared" ref="AR422" si="7258">N422/N436</f>
        <v>5.3193128418457747E-2</v>
      </c>
      <c r="AS422" s="131">
        <f t="shared" ref="AS422" si="7259">O422/O436</f>
        <v>6.0367526816153441E-2</v>
      </c>
      <c r="AT422" s="126">
        <f t="shared" ref="AT422" si="7260">P422/P436</f>
        <v>4.9221406837300877E-2</v>
      </c>
      <c r="AU422" s="127">
        <f t="shared" ref="AU422" si="7261">Q422/Q436</f>
        <v>5.7826189912384564E-2</v>
      </c>
      <c r="AV422" s="128">
        <f t="shared" ref="AV422" si="7262">R422/R436</f>
        <v>5.5838557993730407E-2</v>
      </c>
      <c r="AW422" s="129">
        <f t="shared" ref="AW422" si="7263">S422/S436</f>
        <v>5.5574702739962088E-2</v>
      </c>
      <c r="AX422" s="126">
        <f t="shared" ref="AX422" si="7264">T422/T436</f>
        <v>4.7088549442976912E-2</v>
      </c>
      <c r="AY422" s="127">
        <f t="shared" ref="AY422" si="7265">U422/U436</f>
        <v>4.8339927748150699E-2</v>
      </c>
      <c r="AZ422" s="128">
        <f t="shared" ref="AZ422" si="7266">V422/V436</f>
        <v>3.9368551702738341E-2</v>
      </c>
      <c r="BA422" s="129">
        <f t="shared" ref="BA422" si="7267">W422/W436</f>
        <v>5.7149721974325531E-2</v>
      </c>
      <c r="BB422" s="126">
        <f t="shared" ref="BB422" si="7268">X422/X436</f>
        <v>4.2195684056149173E-2</v>
      </c>
      <c r="BC422" s="127">
        <f t="shared" ref="BC422" si="7269">Y422/Y436</f>
        <v>4.9055881602449607E-2</v>
      </c>
      <c r="BD422" s="128">
        <f t="shared" ref="BD422" si="7270">Z422/Z436</f>
        <v>5.1553286984071106E-2</v>
      </c>
      <c r="BE422" s="126">
        <f t="shared" ref="BE422" si="7271">AA422/AA436</f>
        <v>6.1149492870792299E-2</v>
      </c>
      <c r="BF422" s="132">
        <f t="shared" ref="BF422" si="7272">AB422/AB436</f>
        <v>5.0876620114538328E-2</v>
      </c>
      <c r="BG422" s="133">
        <f t="shared" ref="BG422" si="7273">AC422/AC436</f>
        <v>5.3572720893864591E-2</v>
      </c>
    </row>
    <row r="423" spans="1:59">
      <c r="A423" s="134" t="s">
        <v>29</v>
      </c>
      <c r="B423" s="203">
        <v>2611</v>
      </c>
      <c r="C423" s="187">
        <v>1655</v>
      </c>
      <c r="D423" s="188">
        <v>1173</v>
      </c>
      <c r="E423" s="189">
        <v>1132</v>
      </c>
      <c r="F423" s="186">
        <v>633</v>
      </c>
      <c r="G423" s="190">
        <v>481</v>
      </c>
      <c r="H423" s="188">
        <v>1817</v>
      </c>
      <c r="I423" s="189">
        <v>2434</v>
      </c>
      <c r="J423" s="186">
        <v>396</v>
      </c>
      <c r="K423" s="187">
        <v>405</v>
      </c>
      <c r="L423" s="188">
        <v>673</v>
      </c>
      <c r="M423" s="186">
        <v>1228</v>
      </c>
      <c r="N423" s="191">
        <v>1452</v>
      </c>
      <c r="O423" s="204">
        <v>1769</v>
      </c>
      <c r="P423" s="186">
        <v>881</v>
      </c>
      <c r="Q423" s="187">
        <v>1025</v>
      </c>
      <c r="R423" s="188">
        <v>1110</v>
      </c>
      <c r="S423" s="189">
        <v>1130</v>
      </c>
      <c r="T423" s="186">
        <v>594</v>
      </c>
      <c r="U423" s="190">
        <v>573</v>
      </c>
      <c r="V423" s="188">
        <v>1398</v>
      </c>
      <c r="W423" s="205">
        <v>1775</v>
      </c>
      <c r="X423" s="186">
        <v>1094</v>
      </c>
      <c r="Y423" s="190">
        <v>735</v>
      </c>
      <c r="Z423" s="188">
        <v>2930</v>
      </c>
      <c r="AA423" s="186">
        <v>2326</v>
      </c>
      <c r="AB423" s="169">
        <f t="shared" si="7084"/>
        <v>16762</v>
      </c>
      <c r="AC423" s="170">
        <f t="shared" si="7002"/>
        <v>16668</v>
      </c>
      <c r="AE423" s="134" t="s">
        <v>29</v>
      </c>
      <c r="AF423" s="126">
        <f>B423/B436</f>
        <v>4.4954460150479505E-2</v>
      </c>
      <c r="AG423" s="127">
        <f t="shared" ref="AG423" si="7274">C423/C436</f>
        <v>4.8652144515977304E-2</v>
      </c>
      <c r="AH423" s="128">
        <f t="shared" ref="AH423" si="7275">D423/D436</f>
        <v>4.9585728779168073E-2</v>
      </c>
      <c r="AI423" s="129">
        <f t="shared" ref="AI423" si="7276">E423/E436</f>
        <v>5.6898718270922341E-2</v>
      </c>
      <c r="AJ423" s="126">
        <f t="shared" ref="AJ423" si="7277">F423/F436</f>
        <v>5.0258038904327111E-2</v>
      </c>
      <c r="AK423" s="127">
        <f t="shared" ref="AK423" si="7278">G423/G436</f>
        <v>5.9796121332670316E-2</v>
      </c>
      <c r="AL423" s="128">
        <f t="shared" ref="AL423" si="7279">H423/H436</f>
        <v>6.7209173293878308E-2</v>
      </c>
      <c r="AM423" s="129">
        <f t="shared" ref="AM423" si="7280">I423/I436</f>
        <v>6.0888055034396496E-2</v>
      </c>
      <c r="AN423" s="126">
        <f t="shared" ref="AN423" si="7281">J423/J436</f>
        <v>5.7217165149544863E-2</v>
      </c>
      <c r="AO423" s="127">
        <f t="shared" ref="AO423" si="7282">K423/K436</f>
        <v>4.9444512269564159E-2</v>
      </c>
      <c r="AP423" s="128">
        <f t="shared" ref="AP423" si="7283">L423/L436</f>
        <v>5.6554621848739495E-2</v>
      </c>
      <c r="AQ423" s="126">
        <f t="shared" ref="AQ423" si="7284">M423/M436</f>
        <v>5.2871781624042019E-2</v>
      </c>
      <c r="AR423" s="130">
        <f t="shared" ref="AR423" si="7285">N423/N436</f>
        <v>5.5927894615206843E-2</v>
      </c>
      <c r="AS423" s="131">
        <f t="shared" ref="AS423" si="7286">O423/O436</f>
        <v>4.9031292441586521E-2</v>
      </c>
      <c r="AT423" s="126">
        <f t="shared" ref="AT423" si="7287">P423/P436</f>
        <v>5.2562496271105541E-2</v>
      </c>
      <c r="AU423" s="127">
        <f t="shared" ref="AU423" si="7288">Q423/Q436</f>
        <v>4.8543689320388349E-2</v>
      </c>
      <c r="AV423" s="128">
        <f t="shared" ref="AV423" si="7289">R423/R436</f>
        <v>5.4369122257053294E-2</v>
      </c>
      <c r="AW423" s="129">
        <f t="shared" ref="AW423" si="7290">S423/S436</f>
        <v>4.8681716353610203E-2</v>
      </c>
      <c r="AX423" s="126">
        <f t="shared" ref="AX423" si="7291">T423/T436</f>
        <v>6.8220971632020219E-2</v>
      </c>
      <c r="AY423" s="127">
        <f t="shared" ref="AY423" si="7292">U423/U436</f>
        <v>4.9286082917598485E-2</v>
      </c>
      <c r="AZ423" s="128">
        <f t="shared" ref="AZ423" si="7293">V423/V436</f>
        <v>5.4223877123574585E-2</v>
      </c>
      <c r="BA423" s="129">
        <f t="shared" ref="BA423" si="7294">W423/W436</f>
        <v>6.0925379281938627E-2</v>
      </c>
      <c r="BB423" s="126">
        <f t="shared" ref="BB423" si="7295">X423/X436</f>
        <v>4.5841190027236536E-2</v>
      </c>
      <c r="BC423" s="127">
        <f t="shared" ref="BC423" si="7296">Y423/Y436</f>
        <v>4.6886960959428424E-2</v>
      </c>
      <c r="BD423" s="128">
        <f t="shared" ref="BD423" si="7297">Z423/Z436</f>
        <v>5.1570887969726302E-2</v>
      </c>
      <c r="BE423" s="126">
        <f t="shared" ref="BE423" si="7298">AA423/AA436</f>
        <v>4.8843997396106759E-2</v>
      </c>
      <c r="BF423" s="132">
        <f t="shared" ref="BF423" si="7299">AB423/AB436</f>
        <v>5.2628604440872098E-2</v>
      </c>
      <c r="BG423" s="133">
        <f t="shared" ref="BG423" si="7300">AC423/AC436</f>
        <v>5.2446265233110245E-2</v>
      </c>
    </row>
    <row r="424" spans="1:59">
      <c r="A424" s="143" t="s">
        <v>30</v>
      </c>
      <c r="B424" s="200">
        <v>2161</v>
      </c>
      <c r="C424" s="194">
        <v>1804</v>
      </c>
      <c r="D424" s="195">
        <v>1141</v>
      </c>
      <c r="E424" s="196">
        <v>1182</v>
      </c>
      <c r="F424" s="193">
        <v>685</v>
      </c>
      <c r="G424" s="197">
        <v>439</v>
      </c>
      <c r="H424" s="195">
        <v>1928</v>
      </c>
      <c r="I424" s="196">
        <v>2327</v>
      </c>
      <c r="J424" s="193">
        <v>483</v>
      </c>
      <c r="K424" s="194">
        <v>339</v>
      </c>
      <c r="L424" s="195">
        <v>812</v>
      </c>
      <c r="M424" s="193">
        <v>1064</v>
      </c>
      <c r="N424" s="198">
        <v>1646</v>
      </c>
      <c r="O424" s="201">
        <v>1735</v>
      </c>
      <c r="P424" s="193">
        <v>921</v>
      </c>
      <c r="Q424" s="194">
        <v>1158</v>
      </c>
      <c r="R424" s="195">
        <v>1053</v>
      </c>
      <c r="S424" s="196">
        <v>1548</v>
      </c>
      <c r="T424" s="193">
        <v>615</v>
      </c>
      <c r="U424" s="197">
        <v>494</v>
      </c>
      <c r="V424" s="195">
        <v>1845</v>
      </c>
      <c r="W424" s="202">
        <v>1402</v>
      </c>
      <c r="X424" s="193">
        <v>1426</v>
      </c>
      <c r="Y424" s="197">
        <v>666</v>
      </c>
      <c r="Z424" s="195">
        <v>3348</v>
      </c>
      <c r="AA424" s="193">
        <v>3128</v>
      </c>
      <c r="AB424" s="169">
        <f t="shared" si="7084"/>
        <v>18064</v>
      </c>
      <c r="AC424" s="170">
        <f t="shared" si="7002"/>
        <v>17286</v>
      </c>
      <c r="AE424" s="143" t="s">
        <v>30</v>
      </c>
      <c r="AF424" s="126">
        <f>B424/B436</f>
        <v>3.7206659664950674E-2</v>
      </c>
      <c r="AG424" s="127">
        <f t="shared" ref="AG424" si="7301">C424/C436</f>
        <v>5.3032307375723904E-2</v>
      </c>
      <c r="AH424" s="128">
        <f t="shared" ref="AH424" si="7302">D424/D436</f>
        <v>4.8233006425431178E-2</v>
      </c>
      <c r="AI424" s="129">
        <f t="shared" ref="AI424" si="7303">E424/E436</f>
        <v>5.9411912540839405E-2</v>
      </c>
      <c r="AJ424" s="126">
        <f t="shared" ref="AJ424" si="7304">F424/F436</f>
        <v>5.4386661373560935E-2</v>
      </c>
      <c r="AK424" s="127">
        <f t="shared" ref="AK424" si="7305">G424/G436</f>
        <v>5.4574838388861263E-2</v>
      </c>
      <c r="AL424" s="128">
        <f t="shared" ref="AL424" si="7306">H424/H436</f>
        <v>7.1314962086184569E-2</v>
      </c>
      <c r="AM424" s="129">
        <f t="shared" ref="AM424" si="7307">I424/I436</f>
        <v>5.8211382113821139E-2</v>
      </c>
      <c r="AN424" s="126">
        <f t="shared" ref="AN424" si="7308">J424/J436</f>
        <v>6.9787602947550931E-2</v>
      </c>
      <c r="AO424" s="127">
        <f t="shared" ref="AO424" si="7309">K424/K436</f>
        <v>4.1386888047857402E-2</v>
      </c>
      <c r="AP424" s="128">
        <f t="shared" ref="AP424" si="7310">L424/L436</f>
        <v>6.8235294117647061E-2</v>
      </c>
      <c r="AQ424" s="126">
        <f t="shared" ref="AQ424" si="7311">M424/M436</f>
        <v>4.581072935503315E-2</v>
      </c>
      <c r="AR424" s="130">
        <f t="shared" ref="AR424" si="7312">N424/N436</f>
        <v>6.3400354364070571E-2</v>
      </c>
      <c r="AS424" s="131">
        <f t="shared" ref="AS424" si="7313">O424/O436</f>
        <v>4.8088915989911031E-2</v>
      </c>
      <c r="AT424" s="126">
        <f t="shared" ref="AT424" si="7314">P424/P436</f>
        <v>5.4948988723823158E-2</v>
      </c>
      <c r="AU424" s="127">
        <f t="shared" ref="AU424" si="7315">Q424/Q436</f>
        <v>5.4842529007814347E-2</v>
      </c>
      <c r="AV424" s="128">
        <f t="shared" ref="AV424" si="7316">R424/R436</f>
        <v>5.1577194357366768E-2</v>
      </c>
      <c r="AW424" s="129">
        <f t="shared" ref="AW424" si="7317">S424/S436</f>
        <v>6.66896432879545E-2</v>
      </c>
      <c r="AX424" s="126">
        <f t="shared" ref="AX424" si="7318">T424/T436</f>
        <v>7.0632824164465369E-2</v>
      </c>
      <c r="AY424" s="127">
        <f t="shared" ref="AY424" si="7319">U424/U436</f>
        <v>4.2490968518837088E-2</v>
      </c>
      <c r="AZ424" s="128">
        <f t="shared" ref="AZ424" si="7320">V424/V436</f>
        <v>7.1561554572957875E-2</v>
      </c>
      <c r="BA424" s="129">
        <f t="shared" ref="BA424" si="7321">W424/W436</f>
        <v>4.8122468593396035E-2</v>
      </c>
      <c r="BB424" s="126">
        <f t="shared" ref="BB424" si="7322">X424/X436</f>
        <v>5.9752776031845797E-2</v>
      </c>
      <c r="BC424" s="127">
        <f t="shared" ref="BC424" si="7323">Y424/Y436</f>
        <v>4.2485327889767797E-2</v>
      </c>
      <c r="BD424" s="128">
        <f t="shared" ref="BD424" si="7324">Z424/Z436</f>
        <v>5.8928099973598519E-2</v>
      </c>
      <c r="BE424" s="126">
        <f t="shared" ref="BE424" si="7325">AA424/AA436</f>
        <v>6.5685306902417001E-2</v>
      </c>
      <c r="BF424" s="132">
        <f t="shared" ref="BF424" si="7326">AB424/AB436</f>
        <v>5.6716567868984227E-2</v>
      </c>
      <c r="BG424" s="133">
        <f t="shared" ref="BG424" si="7327">AC424/AC436</f>
        <v>5.4390817183797915E-2</v>
      </c>
    </row>
    <row r="425" spans="1:59">
      <c r="A425" s="134" t="s">
        <v>31</v>
      </c>
      <c r="B425" s="203">
        <v>2425</v>
      </c>
      <c r="C425" s="187">
        <v>2511</v>
      </c>
      <c r="D425" s="188">
        <v>1403</v>
      </c>
      <c r="E425" s="189">
        <v>1276</v>
      </c>
      <c r="F425" s="186">
        <v>981</v>
      </c>
      <c r="G425" s="190">
        <v>429</v>
      </c>
      <c r="H425" s="188">
        <v>1886</v>
      </c>
      <c r="I425" s="189">
        <v>2924</v>
      </c>
      <c r="J425" s="186">
        <v>584</v>
      </c>
      <c r="K425" s="187">
        <v>281</v>
      </c>
      <c r="L425" s="188">
        <v>1103</v>
      </c>
      <c r="M425" s="186">
        <v>1054</v>
      </c>
      <c r="N425" s="191">
        <v>1983</v>
      </c>
      <c r="O425" s="204">
        <v>2032</v>
      </c>
      <c r="P425" s="186">
        <v>1014</v>
      </c>
      <c r="Q425" s="187">
        <v>1050</v>
      </c>
      <c r="R425" s="188">
        <v>1280</v>
      </c>
      <c r="S425" s="189">
        <v>1470</v>
      </c>
      <c r="T425" s="186">
        <v>924</v>
      </c>
      <c r="U425" s="190">
        <v>308</v>
      </c>
      <c r="V425" s="188">
        <v>2382</v>
      </c>
      <c r="W425" s="205">
        <v>1250</v>
      </c>
      <c r="X425" s="186">
        <v>2135</v>
      </c>
      <c r="Y425" s="190">
        <v>580</v>
      </c>
      <c r="Z425" s="188">
        <v>3873</v>
      </c>
      <c r="AA425" s="186">
        <v>3130</v>
      </c>
      <c r="AB425" s="169">
        <f t="shared" si="7084"/>
        <v>21973</v>
      </c>
      <c r="AC425" s="170">
        <f t="shared" si="7002"/>
        <v>18295</v>
      </c>
      <c r="AE425" s="134" t="s">
        <v>31</v>
      </c>
      <c r="AF425" s="126">
        <f>B425/B436</f>
        <v>4.175203594979425E-2</v>
      </c>
      <c r="AG425" s="127">
        <f t="shared" ref="AG425" si="7328">C425/C436</f>
        <v>7.3816033159890646E-2</v>
      </c>
      <c r="AH425" s="128">
        <f t="shared" ref="AH425" si="7329">D425/D436</f>
        <v>5.9308420696652014E-2</v>
      </c>
      <c r="AI425" s="129">
        <f t="shared" ref="AI425" si="7330">E425/E436</f>
        <v>6.4136717768283488E-2</v>
      </c>
      <c r="AJ425" s="126">
        <f t="shared" ref="AJ425" si="7331">F425/F436</f>
        <v>7.7888050813815002E-2</v>
      </c>
      <c r="AK425" s="127">
        <f t="shared" ref="AK425" si="7332">G425/G436</f>
        <v>5.3331675783192443E-2</v>
      </c>
      <c r="AL425" s="128">
        <f t="shared" ref="AL425" si="7333">H425/H436</f>
        <v>6.9761420380987607E-2</v>
      </c>
      <c r="AM425" s="129">
        <f t="shared" ref="AM425" si="7334">I425/I436</f>
        <v>7.3145716072545344E-2</v>
      </c>
      <c r="AN425" s="126">
        <f t="shared" ref="AN425" si="7335">J425/J436</f>
        <v>8.4380869816500503E-2</v>
      </c>
      <c r="AO425" s="127">
        <f t="shared" ref="AO425" si="7336">K425/K436</f>
        <v>3.4305945549993895E-2</v>
      </c>
      <c r="AP425" s="128">
        <f t="shared" ref="AP425" si="7337">L425/L436</f>
        <v>9.2689075630252096E-2</v>
      </c>
      <c r="AQ425" s="126">
        <f t="shared" ref="AQ425" si="7338">M425/M436</f>
        <v>4.538017738741066E-2</v>
      </c>
      <c r="AR425" s="130">
        <f t="shared" ref="AR425" si="7339">N425/N436</f>
        <v>7.6380864340189508E-2</v>
      </c>
      <c r="AS425" s="131">
        <f t="shared" ref="AS425" si="7340">O425/O436</f>
        <v>5.6320851464841046E-2</v>
      </c>
      <c r="AT425" s="126">
        <f t="shared" ref="AT425" si="7341">P425/P436</f>
        <v>6.0497583676391624E-2</v>
      </c>
      <c r="AU425" s="127">
        <f t="shared" ref="AU425" si="7342">Q425/Q436</f>
        <v>4.9727681742836843E-2</v>
      </c>
      <c r="AV425" s="128">
        <f t="shared" ref="AV425" si="7343">R425/R436</f>
        <v>6.2695924764890276E-2</v>
      </c>
      <c r="AW425" s="129">
        <f t="shared" ref="AW425" si="7344">S425/S436</f>
        <v>6.3329312424607959E-2</v>
      </c>
      <c r="AX425" s="126">
        <f t="shared" ref="AX425" si="7345">T425/T436</f>
        <v>0.106121511427587</v>
      </c>
      <c r="AY425" s="127">
        <f t="shared" ref="AY425" si="7346">U425/U436</f>
        <v>2.6492344744538106E-2</v>
      </c>
      <c r="AZ425" s="128">
        <f t="shared" ref="AZ425" si="7347">V425/V436</f>
        <v>9.2390039562485454E-2</v>
      </c>
      <c r="BA425" s="129">
        <f t="shared" ref="BA425" si="7348">W425/W436</f>
        <v>4.290519667742157E-2</v>
      </c>
      <c r="BB425" s="126">
        <f t="shared" ref="BB425" si="7349">X425/X436</f>
        <v>8.9461554577833641E-2</v>
      </c>
      <c r="BC425" s="127">
        <f t="shared" ref="BC425" si="7350">Y425/Y436</f>
        <v>3.699923449859658E-2</v>
      </c>
      <c r="BD425" s="128">
        <f t="shared" ref="BD425" si="7351">Z425/Z436</f>
        <v>6.8168617442576782E-2</v>
      </c>
      <c r="BE425" s="126">
        <f t="shared" ref="BE425" si="7352">AA425/AA436</f>
        <v>6.5727305180487597E-2</v>
      </c>
      <c r="BF425" s="132">
        <f t="shared" ref="BF425" si="7353">AB425/AB436</f>
        <v>6.8989877423892287E-2</v>
      </c>
      <c r="BG425" s="133">
        <f t="shared" ref="BG425" si="7354">AC425/AC436</f>
        <v>5.7565660093577629E-2</v>
      </c>
    </row>
    <row r="426" spans="1:59">
      <c r="A426" s="143" t="s">
        <v>32</v>
      </c>
      <c r="B426" s="200">
        <v>2895</v>
      </c>
      <c r="C426" s="194">
        <v>3735</v>
      </c>
      <c r="D426" s="195">
        <v>1853</v>
      </c>
      <c r="E426" s="196">
        <v>1466</v>
      </c>
      <c r="F426" s="193">
        <v>1118</v>
      </c>
      <c r="G426" s="197">
        <v>562</v>
      </c>
      <c r="H426" s="195">
        <v>2036</v>
      </c>
      <c r="I426" s="196">
        <v>3565</v>
      </c>
      <c r="J426" s="193">
        <v>858</v>
      </c>
      <c r="K426" s="194">
        <v>236</v>
      </c>
      <c r="L426" s="195">
        <v>1539</v>
      </c>
      <c r="M426" s="193">
        <v>1006</v>
      </c>
      <c r="N426" s="198">
        <v>2194</v>
      </c>
      <c r="O426" s="201">
        <v>2011</v>
      </c>
      <c r="P426" s="193">
        <v>1363</v>
      </c>
      <c r="Q426" s="194">
        <v>1190</v>
      </c>
      <c r="R426" s="195">
        <v>1391</v>
      </c>
      <c r="S426" s="196">
        <v>1670</v>
      </c>
      <c r="T426" s="193">
        <v>837</v>
      </c>
      <c r="U426" s="197">
        <v>366</v>
      </c>
      <c r="V426" s="195">
        <v>2584</v>
      </c>
      <c r="W426" s="202">
        <v>1233</v>
      </c>
      <c r="X426" s="193">
        <v>2485</v>
      </c>
      <c r="Y426" s="197">
        <v>615</v>
      </c>
      <c r="Z426" s="195">
        <v>4408</v>
      </c>
      <c r="AA426" s="193">
        <v>3874</v>
      </c>
      <c r="AB426" s="169">
        <f t="shared" si="7084"/>
        <v>25561</v>
      </c>
      <c r="AC426" s="170">
        <f t="shared" si="7002"/>
        <v>21529</v>
      </c>
      <c r="AE426" s="143" t="s">
        <v>32</v>
      </c>
      <c r="AF426" s="126">
        <f>B426/B436</f>
        <v>4.9844183123568808E-2</v>
      </c>
      <c r="AG426" s="127">
        <f t="shared" ref="AG426" si="7355">C426/C436</f>
        <v>0.10979804215539289</v>
      </c>
      <c r="AH426" s="128">
        <f t="shared" ref="AH426" si="7356">D426/D436</f>
        <v>7.8331078796077105E-2</v>
      </c>
      <c r="AI426" s="129">
        <f t="shared" ref="AI426" si="7357">E426/E436</f>
        <v>7.3686855993968334E-2</v>
      </c>
      <c r="AJ426" s="126">
        <f t="shared" ref="AJ426" si="7358">F426/F436</f>
        <v>8.8765383088527189E-2</v>
      </c>
      <c r="AK426" s="127">
        <f t="shared" ref="AK426" si="7359">G426/G436</f>
        <v>6.9865738438587774E-2</v>
      </c>
      <c r="AL426" s="128">
        <f t="shared" ref="AL426" si="7360">H426/H436</f>
        <v>7.5309783613833919E-2</v>
      </c>
      <c r="AM426" s="129">
        <f t="shared" ref="AM426" si="7361">I426/I436</f>
        <v>8.9180737961225762E-2</v>
      </c>
      <c r="AN426" s="126">
        <f t="shared" ref="AN426" si="7362">J426/J436</f>
        <v>0.12397052449068054</v>
      </c>
      <c r="AO426" s="127">
        <f t="shared" ref="AO426" si="7363">K426/K436</f>
        <v>2.8812110853375657E-2</v>
      </c>
      <c r="AP426" s="128">
        <f t="shared" ref="AP426" si="7364">L426/L436</f>
        <v>0.12932773109243698</v>
      </c>
      <c r="AQ426" s="126">
        <f t="shared" ref="AQ426" si="7365">M426/M436</f>
        <v>4.3313527942822699E-2</v>
      </c>
      <c r="AR426" s="130">
        <f t="shared" ref="AR426" si="7366">N426/N436</f>
        <v>8.4508127262922728E-2</v>
      </c>
      <c r="AS426" s="131">
        <f t="shared" ref="AS426" si="7367">O426/O436</f>
        <v>5.5738795421159122E-2</v>
      </c>
      <c r="AT426" s="126">
        <f t="shared" ref="AT426" si="7368">P426/P436</f>
        <v>8.131973032635284E-2</v>
      </c>
      <c r="AU426" s="127">
        <f t="shared" ref="AU426" si="7369">Q426/Q436</f>
        <v>5.6358039308548429E-2</v>
      </c>
      <c r="AV426" s="128">
        <f t="shared" ref="AV426" si="7370">R426/R436</f>
        <v>6.8132836990595608E-2</v>
      </c>
      <c r="AW426" s="129">
        <f t="shared" ref="AW426" si="7371">S426/S436</f>
        <v>7.1945545407547815E-2</v>
      </c>
      <c r="AX426" s="126">
        <f t="shared" ref="AX426" si="7372">T426/T436</f>
        <v>9.6129550936028485E-2</v>
      </c>
      <c r="AY426" s="127">
        <f t="shared" ref="AY426" si="7373">U426/U436</f>
        <v>3.1481162910717356E-2</v>
      </c>
      <c r="AZ426" s="128">
        <f t="shared" ref="AZ426" si="7374">V426/V436</f>
        <v>0.10022496315258708</v>
      </c>
      <c r="BA426" s="129">
        <f t="shared" ref="BA426" si="7375">W426/W436</f>
        <v>4.2321686002608633E-2</v>
      </c>
      <c r="BB426" s="126">
        <f t="shared" ref="BB426" si="7376">X426/X436</f>
        <v>0.10412738319715063</v>
      </c>
      <c r="BC426" s="127">
        <f t="shared" ref="BC426" si="7377">Y426/Y436</f>
        <v>3.923194692523603E-2</v>
      </c>
      <c r="BD426" s="128">
        <f t="shared" ref="BD426" si="7378">Z426/Z436</f>
        <v>7.7585144768107017E-2</v>
      </c>
      <c r="BE426" s="126">
        <f t="shared" ref="BE426" si="7379">AA426/AA436</f>
        <v>8.1350664622750465E-2</v>
      </c>
      <c r="BF426" s="132">
        <f t="shared" ref="BF426" si="7380">AB426/AB436</f>
        <v>8.0255325027629859E-2</v>
      </c>
      <c r="BG426" s="133">
        <f t="shared" ref="BG426" si="7381">AC426/AC436</f>
        <v>6.7741519330671379E-2</v>
      </c>
    </row>
    <row r="427" spans="1:59">
      <c r="A427" s="134" t="s">
        <v>33</v>
      </c>
      <c r="B427" s="203">
        <v>2867</v>
      </c>
      <c r="C427" s="187">
        <v>3933</v>
      </c>
      <c r="D427" s="188">
        <v>1852</v>
      </c>
      <c r="E427" s="189">
        <v>1796</v>
      </c>
      <c r="F427" s="186">
        <v>929</v>
      </c>
      <c r="G427" s="190">
        <v>482</v>
      </c>
      <c r="H427" s="188">
        <v>2444</v>
      </c>
      <c r="I427" s="189">
        <v>4001</v>
      </c>
      <c r="J427" s="186">
        <v>689</v>
      </c>
      <c r="K427" s="187">
        <v>199</v>
      </c>
      <c r="L427" s="188">
        <v>1535</v>
      </c>
      <c r="M427" s="186">
        <v>1091</v>
      </c>
      <c r="N427" s="191">
        <v>2294</v>
      </c>
      <c r="O427" s="204">
        <v>2109</v>
      </c>
      <c r="P427" s="186">
        <v>1137</v>
      </c>
      <c r="Q427" s="187">
        <v>1546</v>
      </c>
      <c r="R427" s="188">
        <v>1221</v>
      </c>
      <c r="S427" s="189">
        <v>1999</v>
      </c>
      <c r="T427" s="186">
        <v>701</v>
      </c>
      <c r="U427" s="190">
        <v>478</v>
      </c>
      <c r="V427" s="188">
        <v>2699</v>
      </c>
      <c r="W427" s="205">
        <v>1564</v>
      </c>
      <c r="X427" s="186">
        <v>2427</v>
      </c>
      <c r="Y427" s="190">
        <v>1002</v>
      </c>
      <c r="Z427" s="188">
        <v>3692</v>
      </c>
      <c r="AA427" s="186">
        <v>5144</v>
      </c>
      <c r="AB427" s="169">
        <f t="shared" si="7084"/>
        <v>24487</v>
      </c>
      <c r="AC427" s="170">
        <f t="shared" si="7002"/>
        <v>25344</v>
      </c>
      <c r="AE427" s="134" t="s">
        <v>33</v>
      </c>
      <c r="AF427" s="126">
        <f>B427/B436</f>
        <v>4.9362097760024794E-2</v>
      </c>
      <c r="AG427" s="127">
        <f t="shared" ref="AG427" si="7382">C427/C436</f>
        <v>0.11561866125760649</v>
      </c>
      <c r="AH427" s="128">
        <f t="shared" ref="AH427" si="7383">D427/D436</f>
        <v>7.8288806222522822E-2</v>
      </c>
      <c r="AI427" s="129">
        <f t="shared" ref="AI427" si="7384">E427/E436</f>
        <v>9.0273938175420954E-2</v>
      </c>
      <c r="AJ427" s="126">
        <f t="shared" ref="AJ427" si="7385">F427/F436</f>
        <v>7.3759428344581185E-2</v>
      </c>
      <c r="AK427" s="127">
        <f t="shared" ref="AK427" si="7386">G427/G436</f>
        <v>5.9920437593237195E-2</v>
      </c>
      <c r="AL427" s="128">
        <f t="shared" ref="AL427" si="7387">H427/H436</f>
        <v>9.040133160717588E-2</v>
      </c>
      <c r="AM427" s="129">
        <f t="shared" ref="AM427" si="7388">I427/I436</f>
        <v>0.10008755472170107</v>
      </c>
      <c r="AN427" s="126">
        <f t="shared" ref="AN427" si="7389">J427/J436</f>
        <v>9.955208784857679E-2</v>
      </c>
      <c r="AO427" s="127">
        <f t="shared" ref="AO427" si="7390">K427/K436</f>
        <v>2.4294957880600661E-2</v>
      </c>
      <c r="AP427" s="128">
        <f t="shared" ref="AP427" si="7391">L427/L436</f>
        <v>0.12899159663865548</v>
      </c>
      <c r="AQ427" s="126">
        <f t="shared" ref="AQ427" si="7392">M427/M436</f>
        <v>4.6973219667613884E-2</v>
      </c>
      <c r="AR427" s="130">
        <f t="shared" ref="AR427" si="7393">N427/N436</f>
        <v>8.835991063862568E-2</v>
      </c>
      <c r="AS427" s="131">
        <f t="shared" ref="AS427" si="7394">O427/O436</f>
        <v>5.8455056958341418E-2</v>
      </c>
      <c r="AT427" s="126">
        <f t="shared" ref="AT427" si="7395">P427/P436</f>
        <v>6.7836047968498306E-2</v>
      </c>
      <c r="AU427" s="127">
        <f t="shared" ref="AU427" si="7396">Q427/Q436</f>
        <v>7.3218091404215008E-2</v>
      </c>
      <c r="AV427" s="128">
        <f t="shared" ref="AV427" si="7397">R427/R436</f>
        <v>5.9806034482758619E-2</v>
      </c>
      <c r="AW427" s="129">
        <f t="shared" ref="AW427" si="7398">S427/S436</f>
        <v>8.6119248664483894E-2</v>
      </c>
      <c r="AX427" s="126">
        <f t="shared" ref="AX427" si="7399">T427/T436</f>
        <v>8.050993453543126E-2</v>
      </c>
      <c r="AY427" s="127">
        <f t="shared" ref="AY427" si="7400">U427/U436</f>
        <v>4.1114742817822125E-2</v>
      </c>
      <c r="AZ427" s="128">
        <f t="shared" ref="AZ427" si="7401">V427/V436</f>
        <v>0.10468543945388255</v>
      </c>
      <c r="BA427" s="129">
        <f t="shared" ref="BA427" si="7402">W427/W436</f>
        <v>5.3682982082789869E-2</v>
      </c>
      <c r="BB427" s="126">
        <f t="shared" ref="BB427" si="7403">X427/X436</f>
        <v>0.10169704588309239</v>
      </c>
      <c r="BC427" s="127">
        <f t="shared" ref="BC427" si="7404">Y427/Y436</f>
        <v>6.3919367185506504E-2</v>
      </c>
      <c r="BD427" s="128">
        <f t="shared" ref="BD427" si="7405">Z427/Z436</f>
        <v>6.498283903898619E-2</v>
      </c>
      <c r="BE427" s="126">
        <f t="shared" ref="BE427" si="7406">AA427/AA436</f>
        <v>0.1080195711975809</v>
      </c>
      <c r="BF427" s="132">
        <f t="shared" ref="BF427" si="7407">AB427/AB436</f>
        <v>7.6883226162965945E-2</v>
      </c>
      <c r="BG427" s="133">
        <f t="shared" ref="BG427" si="7408">AC427/AC436</f>
        <v>7.9745509123346894E-2</v>
      </c>
    </row>
    <row r="428" spans="1:59">
      <c r="A428" s="143" t="s">
        <v>34</v>
      </c>
      <c r="B428" s="200">
        <v>2629</v>
      </c>
      <c r="C428" s="194">
        <v>4015</v>
      </c>
      <c r="D428" s="195">
        <v>1259</v>
      </c>
      <c r="E428" s="196">
        <v>1707</v>
      </c>
      <c r="F428" s="193">
        <v>620</v>
      </c>
      <c r="G428" s="197">
        <v>536</v>
      </c>
      <c r="H428" s="195">
        <v>2030</v>
      </c>
      <c r="I428" s="196">
        <v>3994</v>
      </c>
      <c r="J428" s="193">
        <v>416</v>
      </c>
      <c r="K428" s="194">
        <v>269</v>
      </c>
      <c r="L428" s="195">
        <v>1122</v>
      </c>
      <c r="M428" s="193">
        <v>864</v>
      </c>
      <c r="N428" s="198">
        <v>1938</v>
      </c>
      <c r="O428" s="201">
        <v>2243</v>
      </c>
      <c r="P428" s="193">
        <v>1234</v>
      </c>
      <c r="Q428" s="194">
        <v>1790</v>
      </c>
      <c r="R428" s="195">
        <v>1258</v>
      </c>
      <c r="S428" s="196">
        <v>1830</v>
      </c>
      <c r="T428" s="193">
        <v>896</v>
      </c>
      <c r="U428" s="197">
        <v>435</v>
      </c>
      <c r="V428" s="195">
        <v>2460</v>
      </c>
      <c r="W428" s="202">
        <v>1492</v>
      </c>
      <c r="X428" s="193">
        <v>2129</v>
      </c>
      <c r="Y428" s="197">
        <v>766</v>
      </c>
      <c r="Z428" s="195">
        <v>3318</v>
      </c>
      <c r="AA428" s="193">
        <v>4071</v>
      </c>
      <c r="AB428" s="169">
        <f t="shared" si="7084"/>
        <v>21309</v>
      </c>
      <c r="AC428" s="170">
        <f t="shared" si="7002"/>
        <v>24012</v>
      </c>
      <c r="AE428" s="143" t="s">
        <v>34</v>
      </c>
      <c r="AF428" s="126">
        <f>B428/B436</f>
        <v>4.5264372169900653E-2</v>
      </c>
      <c r="AG428" s="127">
        <f t="shared" ref="AG428" si="7409">C428/C436</f>
        <v>0.11802922068377576</v>
      </c>
      <c r="AH428" s="128">
        <f t="shared" ref="AH428" si="7410">D428/D436</f>
        <v>5.3221170104835985E-2</v>
      </c>
      <c r="AI428" s="129">
        <f t="shared" ref="AI428" si="7411">E428/E436</f>
        <v>8.5800452374968583E-2</v>
      </c>
      <c r="AJ428" s="126">
        <f t="shared" ref="AJ428" si="7412">F428/F436</f>
        <v>4.9225883287018657E-2</v>
      </c>
      <c r="AK428" s="127">
        <f t="shared" ref="AK428" si="7413">G428/G436</f>
        <v>6.6633515663848827E-2</v>
      </c>
      <c r="AL428" s="128">
        <f t="shared" ref="AL428" si="7414">H428/H436</f>
        <v>7.508784908452007E-2</v>
      </c>
      <c r="AM428" s="129">
        <f t="shared" ref="AM428" si="7415">I428/I436</f>
        <v>9.9912445278298942E-2</v>
      </c>
      <c r="AN428" s="126">
        <f t="shared" ref="AN428" si="7416">J428/J436</f>
        <v>6.0106920965178445E-2</v>
      </c>
      <c r="AO428" s="127">
        <f t="shared" ref="AO428" si="7417">K428/K436</f>
        <v>3.2840922964229032E-2</v>
      </c>
      <c r="AP428" s="128">
        <f t="shared" ref="AP428" si="7418">L428/L436</f>
        <v>9.4285714285714292E-2</v>
      </c>
      <c r="AQ428" s="126">
        <f t="shared" ref="AQ428" si="7419">M428/M436</f>
        <v>3.7199690002583309E-2</v>
      </c>
      <c r="AR428" s="130">
        <f t="shared" ref="AR428" si="7420">N428/N436</f>
        <v>7.4647561821123185E-2</v>
      </c>
      <c r="AS428" s="131">
        <f t="shared" ref="AS428" si="7421">O428/O436</f>
        <v>6.2169128856121289E-2</v>
      </c>
      <c r="AT428" s="126">
        <f t="shared" ref="AT428" si="7422">P428/P436</f>
        <v>7.3623292166338519E-2</v>
      </c>
      <c r="AU428" s="127">
        <f t="shared" ref="AU428" si="7423">Q428/Q436</f>
        <v>8.4773857447312334E-2</v>
      </c>
      <c r="AV428" s="128">
        <f t="shared" ref="AV428" si="7424">R428/R436</f>
        <v>6.1618338557993729E-2</v>
      </c>
      <c r="AW428" s="129">
        <f t="shared" ref="AW428" si="7425">S428/S436</f>
        <v>7.8838531793899713E-2</v>
      </c>
      <c r="AX428" s="126">
        <f t="shared" ref="AX428" si="7426">T428/T436</f>
        <v>0.10290570805099346</v>
      </c>
      <c r="AY428" s="127">
        <f t="shared" ref="AY428" si="7427">U428/U436</f>
        <v>3.7416136246344399E-2</v>
      </c>
      <c r="AZ428" s="128">
        <f t="shared" ref="AZ428" si="7428">V428/V436</f>
        <v>9.5415406097277167E-2</v>
      </c>
      <c r="BA428" s="129">
        <f t="shared" ref="BA428" si="7429">W428/W436</f>
        <v>5.1211642754170388E-2</v>
      </c>
      <c r="BB428" s="126">
        <f t="shared" ref="BB428" si="7430">X428/X436</f>
        <v>8.9210140372931068E-2</v>
      </c>
      <c r="BC428" s="127">
        <f t="shared" ref="BC428" si="7431">Y428/Y436</f>
        <v>4.8864506251594796E-2</v>
      </c>
      <c r="BD428" s="128">
        <f t="shared" ref="BD428" si="7432">Z428/Z436</f>
        <v>5.8400070403942621E-2</v>
      </c>
      <c r="BE428" s="126">
        <f t="shared" ref="BE428" si="7433">AA428/AA436</f>
        <v>8.5487495012704473E-2</v>
      </c>
      <c r="BF428" s="132">
        <f t="shared" ref="BF428" si="7434">AB428/AB436</f>
        <v>6.6905078870692247E-2</v>
      </c>
      <c r="BG428" s="133">
        <f t="shared" ref="BG428" si="7435">AC428/AC436</f>
        <v>7.5554338899534626E-2</v>
      </c>
    </row>
    <row r="429" spans="1:59">
      <c r="A429" s="134" t="s">
        <v>35</v>
      </c>
      <c r="B429" s="203">
        <v>2302</v>
      </c>
      <c r="C429" s="187">
        <v>3797</v>
      </c>
      <c r="D429" s="188">
        <v>880</v>
      </c>
      <c r="E429" s="189">
        <v>1839</v>
      </c>
      <c r="F429" s="186">
        <v>343</v>
      </c>
      <c r="G429" s="190">
        <v>471</v>
      </c>
      <c r="H429" s="188">
        <v>1578</v>
      </c>
      <c r="I429" s="189">
        <v>3082</v>
      </c>
      <c r="J429" s="186">
        <v>259</v>
      </c>
      <c r="K429" s="187">
        <v>251</v>
      </c>
      <c r="L429" s="188">
        <v>803</v>
      </c>
      <c r="M429" s="186">
        <v>857</v>
      </c>
      <c r="N429" s="191">
        <v>1525</v>
      </c>
      <c r="O429" s="204">
        <v>1973</v>
      </c>
      <c r="P429" s="186">
        <v>838</v>
      </c>
      <c r="Q429" s="187">
        <v>1691</v>
      </c>
      <c r="R429" s="188">
        <v>963</v>
      </c>
      <c r="S429" s="189">
        <v>1608</v>
      </c>
      <c r="T429" s="186">
        <v>645</v>
      </c>
      <c r="U429" s="190">
        <v>397</v>
      </c>
      <c r="V429" s="188">
        <v>2371</v>
      </c>
      <c r="W429" s="205">
        <v>1329</v>
      </c>
      <c r="X429" s="186">
        <v>1547</v>
      </c>
      <c r="Y429" s="190">
        <v>907</v>
      </c>
      <c r="Z429" s="188">
        <v>2750</v>
      </c>
      <c r="AA429" s="186">
        <v>4116</v>
      </c>
      <c r="AB429" s="169">
        <f t="shared" si="7084"/>
        <v>16804</v>
      </c>
      <c r="AC429" s="170">
        <f t="shared" si="7002"/>
        <v>22318</v>
      </c>
      <c r="AE429" s="134" t="s">
        <v>35</v>
      </c>
      <c r="AF429" s="126">
        <f>B429/B436</f>
        <v>3.9634303817083036E-2</v>
      </c>
      <c r="AG429" s="127">
        <f t="shared" ref="AG429" si="7436">C429/C436</f>
        <v>0.11162066025810624</v>
      </c>
      <c r="AH429" s="128">
        <f t="shared" ref="AH429" si="7437">D429/D436</f>
        <v>3.7199864727764625E-2</v>
      </c>
      <c r="AI429" s="129">
        <f t="shared" ref="AI429" si="7438">E429/E436</f>
        <v>9.2435285247549639E-2</v>
      </c>
      <c r="AJ429" s="126">
        <f t="shared" ref="AJ429" si="7439">F429/F436</f>
        <v>2.7233028979753871E-2</v>
      </c>
      <c r="AK429" s="127">
        <f t="shared" ref="AK429" si="7440">G429/G436</f>
        <v>5.8552958727001489E-2</v>
      </c>
      <c r="AL429" s="128">
        <f t="shared" ref="AL429" si="7441">H429/H436</f>
        <v>5.8368781209543183E-2</v>
      </c>
      <c r="AM429" s="129">
        <f t="shared" ref="AM429" si="7442">I429/I436</f>
        <v>7.7098186366479055E-2</v>
      </c>
      <c r="AN429" s="126">
        <f t="shared" ref="AN429" si="7443">J429/J436</f>
        <v>3.7422337812454846E-2</v>
      </c>
      <c r="AO429" s="127">
        <f t="shared" ref="AO429" si="7444">K429/K436</f>
        <v>3.0643389085581736E-2</v>
      </c>
      <c r="AP429" s="128">
        <f t="shared" ref="AP429" si="7445">L429/L436</f>
        <v>6.7478991596638657E-2</v>
      </c>
      <c r="AQ429" s="126">
        <f t="shared" ref="AQ429" si="7446">M429/M436</f>
        <v>3.6898303625247569E-2</v>
      </c>
      <c r="AR429" s="130">
        <f t="shared" ref="AR429" si="7447">N429/N436</f>
        <v>5.8739696479469992E-2</v>
      </c>
      <c r="AS429" s="131">
        <f t="shared" ref="AS429" si="7448">O429/O436</f>
        <v>5.4685551151639457E-2</v>
      </c>
      <c r="AT429" s="126">
        <f t="shared" ref="AT429" si="7449">P429/P436</f>
        <v>4.9997016884434101E-2</v>
      </c>
      <c r="AU429" s="127">
        <f t="shared" ref="AU429" si="7450">Q429/Q436</f>
        <v>8.0085247454416295E-2</v>
      </c>
      <c r="AV429" s="128">
        <f t="shared" ref="AV429" si="7451">R429/R436</f>
        <v>4.7168887147335421E-2</v>
      </c>
      <c r="AW429" s="129">
        <f t="shared" ref="AW429" si="7452">S429/S436</f>
        <v>6.9274513182836464E-2</v>
      </c>
      <c r="AX429" s="126">
        <f t="shared" ref="AX429" si="7453">T429/T436</f>
        <v>7.4078327782244172E-2</v>
      </c>
      <c r="AY429" s="127">
        <f t="shared" ref="AY429" si="7454">U429/U436</f>
        <v>3.4147600206433856E-2</v>
      </c>
      <c r="AZ429" s="128">
        <f t="shared" ref="AZ429" si="7455">V429/V436</f>
        <v>9.1963385307578929E-2</v>
      </c>
      <c r="BA429" s="129">
        <f t="shared" ref="BA429" si="7456">W429/W436</f>
        <v>4.5616805107434613E-2</v>
      </c>
      <c r="BB429" s="126">
        <f t="shared" ref="BB429" si="7457">X429/X436</f>
        <v>6.4822962497381106E-2</v>
      </c>
      <c r="BC429" s="127">
        <f t="shared" ref="BC429" si="7458">Y429/Y436</f>
        <v>5.785914774177086E-2</v>
      </c>
      <c r="BD429" s="128">
        <f t="shared" ref="BD429" si="7459">Z429/Z436</f>
        <v>4.8402710551790899E-2</v>
      </c>
      <c r="BE429" s="126">
        <f t="shared" ref="BE429" si="7460">AA429/AA436</f>
        <v>8.6432456269292954E-2</v>
      </c>
      <c r="BF429" s="132">
        <f t="shared" ref="BF429" si="7461">AB429/AB436</f>
        <v>5.2760474228875719E-2</v>
      </c>
      <c r="BG429" s="133">
        <f t="shared" ref="BG429" si="7462">AC429/AC436</f>
        <v>7.0224126918199806E-2</v>
      </c>
    </row>
    <row r="430" spans="1:59">
      <c r="A430" s="143" t="s">
        <v>36</v>
      </c>
      <c r="B430" s="200">
        <v>360</v>
      </c>
      <c r="C430" s="194">
        <v>2383</v>
      </c>
      <c r="D430" s="195">
        <v>210</v>
      </c>
      <c r="E430" s="196">
        <v>1245</v>
      </c>
      <c r="F430" s="193">
        <v>99</v>
      </c>
      <c r="G430" s="197">
        <v>423</v>
      </c>
      <c r="H430" s="195">
        <v>594</v>
      </c>
      <c r="I430" s="196">
        <v>2228</v>
      </c>
      <c r="J430" s="193">
        <v>147</v>
      </c>
      <c r="K430" s="194">
        <v>175</v>
      </c>
      <c r="L430" s="195">
        <v>373</v>
      </c>
      <c r="M430" s="193">
        <v>522</v>
      </c>
      <c r="N430" s="198">
        <v>1007</v>
      </c>
      <c r="O430" s="201">
        <v>1445</v>
      </c>
      <c r="P430" s="193">
        <v>589</v>
      </c>
      <c r="Q430" s="194">
        <v>1189</v>
      </c>
      <c r="R430" s="195">
        <v>727</v>
      </c>
      <c r="S430" s="196">
        <v>1077</v>
      </c>
      <c r="T430" s="193">
        <v>493</v>
      </c>
      <c r="U430" s="197">
        <v>249</v>
      </c>
      <c r="V430" s="195">
        <v>2425</v>
      </c>
      <c r="W430" s="202">
        <v>915</v>
      </c>
      <c r="X430" s="193">
        <v>1051</v>
      </c>
      <c r="Y430" s="197">
        <v>650</v>
      </c>
      <c r="Z430" s="195">
        <v>1747</v>
      </c>
      <c r="AA430" s="193">
        <v>2353</v>
      </c>
      <c r="AB430" s="169">
        <f t="shared" si="7084"/>
        <v>9822</v>
      </c>
      <c r="AC430" s="170">
        <f t="shared" si="7002"/>
        <v>14854</v>
      </c>
      <c r="AE430" s="143" t="s">
        <v>36</v>
      </c>
      <c r="AF430" s="126">
        <f>B430/B436</f>
        <v>6.1982403884230644E-3</v>
      </c>
      <c r="AG430" s="127">
        <f t="shared" ref="AG430" si="7463">C430/C436</f>
        <v>7.0053208689772758E-2</v>
      </c>
      <c r="AH430" s="128">
        <f t="shared" ref="AH430" si="7464">D430/D436</f>
        <v>8.8772404463983764E-3</v>
      </c>
      <c r="AI430" s="129">
        <f t="shared" ref="AI430" si="7465">E430/E436</f>
        <v>6.2578537320934907E-2</v>
      </c>
      <c r="AJ430" s="126">
        <f t="shared" ref="AJ430" si="7466">F430/F436</f>
        <v>7.8602620087336247E-3</v>
      </c>
      <c r="AK430" s="127">
        <f t="shared" ref="AK430" si="7467">G430/G436</f>
        <v>5.258577821979115E-2</v>
      </c>
      <c r="AL430" s="128">
        <f t="shared" ref="AL430" si="7468">H430/H436</f>
        <v>2.1971518402071389E-2</v>
      </c>
      <c r="AM430" s="129">
        <f t="shared" ref="AM430" si="7469">I430/I436</f>
        <v>5.5734834271419641E-2</v>
      </c>
      <c r="AN430" s="126">
        <f t="shared" ref="AN430" si="7470">J430/J436</f>
        <v>2.1239705244906804E-2</v>
      </c>
      <c r="AO430" s="127">
        <f t="shared" ref="AO430" si="7471">K430/K436</f>
        <v>2.136491270907093E-2</v>
      </c>
      <c r="AP430" s="128">
        <f t="shared" ref="AP430" si="7472">L430/L436</f>
        <v>3.1344537815126049E-2</v>
      </c>
      <c r="AQ430" s="126">
        <f t="shared" ref="AQ430" si="7473">M430/M436</f>
        <v>2.2474812709894085E-2</v>
      </c>
      <c r="AR430" s="130">
        <f t="shared" ref="AR430" si="7474">N430/N436</f>
        <v>3.8787458593328709E-2</v>
      </c>
      <c r="AS430" s="131">
        <f t="shared" ref="AS430" si="7475">O430/O436</f>
        <v>4.0050999196208317E-2</v>
      </c>
      <c r="AT430" s="126">
        <f t="shared" ref="AT430" si="7476">P430/P436</f>
        <v>3.5141101366266927E-2</v>
      </c>
      <c r="AU430" s="127">
        <f t="shared" ref="AU430" si="7477">Q430/Q436</f>
        <v>5.6310679611650483E-2</v>
      </c>
      <c r="AV430" s="128">
        <f t="shared" ref="AV430" si="7478">R430/R436</f>
        <v>3.5609326018808778E-2</v>
      </c>
      <c r="AW430" s="129">
        <f t="shared" ref="AW430" si="7479">S430/S436</f>
        <v>4.6398414613131142E-2</v>
      </c>
      <c r="AX430" s="126">
        <f t="shared" ref="AX430" si="7480">T430/T436</f>
        <v>5.6621109452164926E-2</v>
      </c>
      <c r="AY430" s="127">
        <f t="shared" ref="AY430" si="7481">U430/U436</f>
        <v>2.1417512472045416E-2</v>
      </c>
      <c r="AZ430" s="128">
        <f t="shared" ref="AZ430" si="7482">V430/V436</f>
        <v>9.4057869831665503E-2</v>
      </c>
      <c r="BA430" s="129">
        <f t="shared" ref="BA430" si="7483">W430/W436</f>
        <v>3.1406603967872586E-2</v>
      </c>
      <c r="BB430" s="126">
        <f t="shared" ref="BB430" si="7484">X430/X436</f>
        <v>4.4039388225434739E-2</v>
      </c>
      <c r="BC430" s="127">
        <f t="shared" ref="BC430" si="7485">Y430/Y436</f>
        <v>4.1464659351875481E-2</v>
      </c>
      <c r="BD430" s="128">
        <f t="shared" ref="BD430" si="7486">Z430/Z436</f>
        <v>3.074892193962862E-2</v>
      </c>
      <c r="BE430" s="126">
        <f t="shared" ref="BE430" si="7487">AA430/AA436</f>
        <v>4.941097415005985E-2</v>
      </c>
      <c r="BF430" s="132">
        <f t="shared" ref="BF430" si="7488">AB430/AB436</f>
        <v>3.0838691851703005E-2</v>
      </c>
      <c r="BG430" s="133">
        <f t="shared" ref="BG430" si="7489">AC430/AC436</f>
        <v>4.6738470348729279E-2</v>
      </c>
    </row>
    <row r="431" spans="1:59">
      <c r="A431" s="134" t="s">
        <v>37</v>
      </c>
      <c r="B431" s="203">
        <v>0</v>
      </c>
      <c r="C431" s="187">
        <v>1422</v>
      </c>
      <c r="D431" s="188">
        <v>5</v>
      </c>
      <c r="E431" s="189">
        <v>600</v>
      </c>
      <c r="F431" s="186">
        <v>7</v>
      </c>
      <c r="G431" s="190">
        <v>200</v>
      </c>
      <c r="H431" s="188">
        <v>22</v>
      </c>
      <c r="I431" s="189">
        <v>1273</v>
      </c>
      <c r="J431" s="186">
        <v>18</v>
      </c>
      <c r="K431" s="187">
        <v>66</v>
      </c>
      <c r="L431" s="188">
        <v>65</v>
      </c>
      <c r="M431" s="186">
        <v>111</v>
      </c>
      <c r="N431" s="191">
        <v>111</v>
      </c>
      <c r="O431" s="204">
        <v>280</v>
      </c>
      <c r="P431" s="186">
        <v>161</v>
      </c>
      <c r="Q431" s="187">
        <v>210</v>
      </c>
      <c r="R431" s="188">
        <v>120</v>
      </c>
      <c r="S431" s="189">
        <v>166</v>
      </c>
      <c r="T431" s="186">
        <v>93</v>
      </c>
      <c r="U431" s="190">
        <v>16</v>
      </c>
      <c r="V431" s="188">
        <v>155</v>
      </c>
      <c r="W431" s="205">
        <v>32</v>
      </c>
      <c r="X431" s="186">
        <v>147</v>
      </c>
      <c r="Y431" s="190">
        <v>29</v>
      </c>
      <c r="Z431" s="188">
        <v>66</v>
      </c>
      <c r="AA431" s="186">
        <v>398</v>
      </c>
      <c r="AB431" s="169">
        <f t="shared" si="7084"/>
        <v>970</v>
      </c>
      <c r="AC431" s="170">
        <f t="shared" si="7002"/>
        <v>4803</v>
      </c>
      <c r="AE431" s="134" t="s">
        <v>37</v>
      </c>
      <c r="AF431" s="126">
        <f>B431/B436</f>
        <v>0</v>
      </c>
      <c r="AG431" s="127">
        <f t="shared" ref="AG431" si="7490">C431/C436</f>
        <v>4.1802628097715851E-2</v>
      </c>
      <c r="AH431" s="128">
        <f t="shared" ref="AH431" si="7491">D431/D436</f>
        <v>2.1136286777138992E-4</v>
      </c>
      <c r="AI431" s="129">
        <f t="shared" ref="AI431" si="7492">E431/E436</f>
        <v>3.0158331239004774E-2</v>
      </c>
      <c r="AJ431" s="126">
        <f t="shared" ref="AJ431" si="7493">F431/F436</f>
        <v>5.5577610162763004E-4</v>
      </c>
      <c r="AK431" s="127">
        <f t="shared" ref="AK431" si="7494">G431/G436</f>
        <v>2.4863252113376429E-2</v>
      </c>
      <c r="AL431" s="128">
        <f t="shared" ref="AL431" si="7495">H431/H436</f>
        <v>8.1375994081745882E-4</v>
      </c>
      <c r="AM431" s="129">
        <f t="shared" ref="AM431" si="7496">I431/I436</f>
        <v>3.1844903064415259E-2</v>
      </c>
      <c r="AN431" s="126">
        <f t="shared" ref="AN431" si="7497">J431/J436</f>
        <v>2.6007802340702211E-3</v>
      </c>
      <c r="AO431" s="127">
        <f t="shared" ref="AO431" si="7498">K431/K436</f>
        <v>8.0576242217067513E-3</v>
      </c>
      <c r="AP431" s="128">
        <f t="shared" ref="AP431" si="7499">L431/L436</f>
        <v>5.4621848739495795E-3</v>
      </c>
      <c r="AQ431" s="126">
        <f t="shared" ref="AQ431" si="7500">M431/M436</f>
        <v>4.7791268406096616E-3</v>
      </c>
      <c r="AR431" s="130">
        <f t="shared" ref="AR431" si="7501">N431/N436</f>
        <v>4.2754795470302748E-3</v>
      </c>
      <c r="AS431" s="131">
        <f t="shared" ref="AS431" si="7502">O431/O436</f>
        <v>7.7607472490922695E-3</v>
      </c>
      <c r="AT431" s="126">
        <f t="shared" ref="AT431" si="7503">P431/P436</f>
        <v>9.6056321221884133E-3</v>
      </c>
      <c r="AU431" s="127">
        <f t="shared" ref="AU431" si="7504">Q431/Q436</f>
        <v>9.945536348567369E-3</v>
      </c>
      <c r="AV431" s="128">
        <f t="shared" ref="AV431" si="7505">R431/R436</f>
        <v>5.8777429467084643E-3</v>
      </c>
      <c r="AW431" s="129">
        <f t="shared" ref="AW431" si="7506">S431/S436</f>
        <v>7.1514733758400824E-3</v>
      </c>
      <c r="AX431" s="126">
        <f t="shared" ref="AX431" si="7507">T431/T436</f>
        <v>1.0681061215114276E-2</v>
      </c>
      <c r="AY431" s="127">
        <f t="shared" ref="AY431" si="7508">U431/U436</f>
        <v>1.3762257010149664E-3</v>
      </c>
      <c r="AZ431" s="128">
        <f t="shared" ref="AZ431" si="7509">V431/V436</f>
        <v>6.011946319137383E-3</v>
      </c>
      <c r="BA431" s="129">
        <f t="shared" ref="BA431" si="7510">W431/W436</f>
        <v>1.0983730349419922E-3</v>
      </c>
      <c r="BB431" s="126">
        <f t="shared" ref="BB431" si="7511">X431/X436</f>
        <v>6.1596480201131362E-3</v>
      </c>
      <c r="BC431" s="127">
        <f t="shared" ref="BC431" si="7512">Y431/Y436</f>
        <v>1.8499617249298291E-3</v>
      </c>
      <c r="BD431" s="128">
        <f t="shared" ref="BD431" si="7513">Z431/Z436</f>
        <v>1.1616650532429815E-3</v>
      </c>
      <c r="BE431" s="126">
        <f t="shared" ref="BE431" si="7514">AA431/AA436</f>
        <v>8.3576573360492224E-3</v>
      </c>
      <c r="BF431" s="132">
        <f t="shared" ref="BF431" si="7515">AB431/AB436</f>
        <v>3.0455641515121069E-3</v>
      </c>
      <c r="BG431" s="133">
        <f t="shared" ref="BG431" si="7516">AC431/AC436</f>
        <v>1.5112755694422157E-2</v>
      </c>
    </row>
    <row r="432" spans="1:59">
      <c r="A432" s="143" t="s">
        <v>38</v>
      </c>
      <c r="B432" s="200">
        <v>0</v>
      </c>
      <c r="C432" s="194">
        <v>50</v>
      </c>
      <c r="D432" s="195">
        <v>0</v>
      </c>
      <c r="E432" s="196">
        <v>6</v>
      </c>
      <c r="F432" s="193">
        <v>0</v>
      </c>
      <c r="G432" s="197">
        <v>0</v>
      </c>
      <c r="H432" s="195">
        <v>0</v>
      </c>
      <c r="I432" s="196">
        <v>0</v>
      </c>
      <c r="J432" s="193">
        <v>0</v>
      </c>
      <c r="K432" s="197">
        <v>0</v>
      </c>
      <c r="L432" s="195">
        <v>0</v>
      </c>
      <c r="M432" s="193">
        <v>0</v>
      </c>
      <c r="N432" s="198">
        <v>0</v>
      </c>
      <c r="O432" s="201">
        <v>0</v>
      </c>
      <c r="P432" s="193">
        <v>0</v>
      </c>
      <c r="Q432" s="197">
        <v>0</v>
      </c>
      <c r="R432" s="195">
        <v>0</v>
      </c>
      <c r="S432" s="196">
        <v>0</v>
      </c>
      <c r="T432" s="193">
        <v>0</v>
      </c>
      <c r="U432" s="197">
        <v>0</v>
      </c>
      <c r="V432" s="195">
        <v>0</v>
      </c>
      <c r="W432" s="196">
        <v>0</v>
      </c>
      <c r="X432" s="193">
        <v>0</v>
      </c>
      <c r="Y432" s="197">
        <v>0</v>
      </c>
      <c r="Z432" s="195">
        <v>0</v>
      </c>
      <c r="AA432" s="193">
        <v>0</v>
      </c>
      <c r="AB432" s="169">
        <f t="shared" si="7084"/>
        <v>0</v>
      </c>
      <c r="AC432" s="170">
        <f t="shared" si="7002"/>
        <v>56</v>
      </c>
      <c r="AE432" s="143" t="s">
        <v>38</v>
      </c>
      <c r="AF432" s="126">
        <f>B432/B436</f>
        <v>0</v>
      </c>
      <c r="AG432" s="127">
        <f t="shared" ref="AG432" si="7517">C432/C436</f>
        <v>1.4698533086397977E-3</v>
      </c>
      <c r="AH432" s="128">
        <f t="shared" ref="AH432" si="7518">D432/D436</f>
        <v>0</v>
      </c>
      <c r="AI432" s="129">
        <f t="shared" ref="AI432" si="7519">E432/E436</f>
        <v>3.0158331239004777E-4</v>
      </c>
      <c r="AJ432" s="126">
        <f t="shared" ref="AJ432" si="7520">F432/F436</f>
        <v>0</v>
      </c>
      <c r="AK432" s="127">
        <f t="shared" ref="AK432" si="7521">G432/G436</f>
        <v>0</v>
      </c>
      <c r="AL432" s="128">
        <f t="shared" ref="AL432" si="7522">H432/H436</f>
        <v>0</v>
      </c>
      <c r="AM432" s="129">
        <f t="shared" ref="AM432" si="7523">I432/I436</f>
        <v>0</v>
      </c>
      <c r="AN432" s="126">
        <f t="shared" ref="AN432" si="7524">J432/J436</f>
        <v>0</v>
      </c>
      <c r="AO432" s="127">
        <f t="shared" ref="AO432" si="7525">K432/K436</f>
        <v>0</v>
      </c>
      <c r="AP432" s="128">
        <f t="shared" ref="AP432" si="7526">L432/L436</f>
        <v>0</v>
      </c>
      <c r="AQ432" s="126">
        <f t="shared" ref="AQ432" si="7527">M432/M436</f>
        <v>0</v>
      </c>
      <c r="AR432" s="130">
        <f t="shared" ref="AR432" si="7528">N432/N436</f>
        <v>0</v>
      </c>
      <c r="AS432" s="131">
        <f t="shared" ref="AS432" si="7529">O432/O436</f>
        <v>0</v>
      </c>
      <c r="AT432" s="126">
        <f t="shared" ref="AT432" si="7530">P432/P436</f>
        <v>0</v>
      </c>
      <c r="AU432" s="127">
        <f t="shared" ref="AU432" si="7531">Q432/Q436</f>
        <v>0</v>
      </c>
      <c r="AV432" s="128">
        <f t="shared" ref="AV432" si="7532">R432/R436</f>
        <v>0</v>
      </c>
      <c r="AW432" s="129">
        <f t="shared" ref="AW432" si="7533">S432/S436</f>
        <v>0</v>
      </c>
      <c r="AX432" s="126">
        <f t="shared" ref="AX432" si="7534">T432/T436</f>
        <v>0</v>
      </c>
      <c r="AY432" s="127">
        <f t="shared" ref="AY432" si="7535">U432/U436</f>
        <v>0</v>
      </c>
      <c r="AZ432" s="128">
        <f t="shared" ref="AZ432" si="7536">V432/V436</f>
        <v>0</v>
      </c>
      <c r="BA432" s="129">
        <f t="shared" ref="BA432" si="7537">W432/W436</f>
        <v>0</v>
      </c>
      <c r="BB432" s="126">
        <f t="shared" ref="BB432" si="7538">X432/X436</f>
        <v>0</v>
      </c>
      <c r="BC432" s="127">
        <f t="shared" ref="BC432" si="7539">Y432/Y436</f>
        <v>0</v>
      </c>
      <c r="BD432" s="128">
        <f t="shared" ref="BD432" si="7540">Z432/Z436</f>
        <v>0</v>
      </c>
      <c r="BE432" s="126">
        <f t="shared" ref="BE432" si="7541">AA432/AA436</f>
        <v>0</v>
      </c>
      <c r="BF432" s="132">
        <f t="shared" ref="BF432" si="7542">AB432/AB436</f>
        <v>0</v>
      </c>
      <c r="BG432" s="133">
        <f t="shared" ref="BG432" si="7543">AC432/AC436</f>
        <v>1.7620535475487004E-4</v>
      </c>
    </row>
    <row r="433" spans="1:59">
      <c r="A433" s="134" t="s">
        <v>39</v>
      </c>
      <c r="B433" s="58">
        <v>0</v>
      </c>
      <c r="C433" s="59">
        <v>0</v>
      </c>
      <c r="D433" s="136">
        <v>0</v>
      </c>
      <c r="E433" s="137">
        <v>0</v>
      </c>
      <c r="F433" s="135">
        <v>0</v>
      </c>
      <c r="G433" s="138">
        <v>0</v>
      </c>
      <c r="H433" s="136">
        <v>0</v>
      </c>
      <c r="I433" s="137">
        <v>0</v>
      </c>
      <c r="J433" s="135">
        <v>0</v>
      </c>
      <c r="K433" s="138">
        <v>0</v>
      </c>
      <c r="L433" s="136">
        <v>0</v>
      </c>
      <c r="M433" s="135">
        <v>0</v>
      </c>
      <c r="N433" s="139">
        <v>0</v>
      </c>
      <c r="O433" s="140">
        <v>0</v>
      </c>
      <c r="P433" s="135">
        <v>0</v>
      </c>
      <c r="Q433" s="138">
        <v>0</v>
      </c>
      <c r="R433" s="136">
        <v>0</v>
      </c>
      <c r="S433" s="137">
        <v>0</v>
      </c>
      <c r="T433" s="135">
        <v>0</v>
      </c>
      <c r="U433" s="138">
        <v>0</v>
      </c>
      <c r="V433" s="136">
        <v>0</v>
      </c>
      <c r="W433" s="137">
        <v>0</v>
      </c>
      <c r="X433" s="135">
        <v>0</v>
      </c>
      <c r="Y433" s="138">
        <v>0</v>
      </c>
      <c r="Z433" s="141">
        <v>0</v>
      </c>
      <c r="AA433" s="142">
        <v>0</v>
      </c>
      <c r="AB433" s="169">
        <f t="shared" ref="AB433" si="7544">B433+D433+F433+H433+J433+L433+N433+P433+R433+T433+V433+X433+Z433</f>
        <v>0</v>
      </c>
      <c r="AC433" s="170">
        <f t="shared" ref="AC433" si="7545">C433+E433+G433+I433+K433+M433+O433+Q433+S433+U433+W433+Y433+AA433</f>
        <v>0</v>
      </c>
      <c r="AE433" s="134" t="s">
        <v>39</v>
      </c>
      <c r="AF433" s="126">
        <f>B433/B436</f>
        <v>0</v>
      </c>
      <c r="AG433" s="127">
        <f t="shared" ref="AG433" si="7546">C433/C436</f>
        <v>0</v>
      </c>
      <c r="AH433" s="128">
        <f t="shared" ref="AH433" si="7547">D433/D436</f>
        <v>0</v>
      </c>
      <c r="AI433" s="129">
        <f t="shared" ref="AI433" si="7548">E433/E436</f>
        <v>0</v>
      </c>
      <c r="AJ433" s="126">
        <f t="shared" ref="AJ433" si="7549">F433/F436</f>
        <v>0</v>
      </c>
      <c r="AK433" s="127">
        <f t="shared" ref="AK433" si="7550">G433/G436</f>
        <v>0</v>
      </c>
      <c r="AL433" s="128">
        <f t="shared" ref="AL433" si="7551">H433/H436</f>
        <v>0</v>
      </c>
      <c r="AM433" s="129">
        <f t="shared" ref="AM433" si="7552">I433/I436</f>
        <v>0</v>
      </c>
      <c r="AN433" s="126">
        <f t="shared" ref="AN433" si="7553">J433/J436</f>
        <v>0</v>
      </c>
      <c r="AO433" s="127">
        <f t="shared" ref="AO433" si="7554">K433/K436</f>
        <v>0</v>
      </c>
      <c r="AP433" s="128">
        <f t="shared" ref="AP433" si="7555">L433/L436</f>
        <v>0</v>
      </c>
      <c r="AQ433" s="126">
        <f t="shared" ref="AQ433" si="7556">M433/M436</f>
        <v>0</v>
      </c>
      <c r="AR433" s="130">
        <f t="shared" ref="AR433" si="7557">N433/N436</f>
        <v>0</v>
      </c>
      <c r="AS433" s="131">
        <f t="shared" ref="AS433" si="7558">O433/O436</f>
        <v>0</v>
      </c>
      <c r="AT433" s="126">
        <f t="shared" ref="AT433" si="7559">P433/P436</f>
        <v>0</v>
      </c>
      <c r="AU433" s="127">
        <f t="shared" ref="AU433" si="7560">Q433/Q436</f>
        <v>0</v>
      </c>
      <c r="AV433" s="128">
        <f t="shared" ref="AV433" si="7561">R433/R436</f>
        <v>0</v>
      </c>
      <c r="AW433" s="129">
        <f t="shared" ref="AW433" si="7562">S433/S436</f>
        <v>0</v>
      </c>
      <c r="AX433" s="126">
        <f t="shared" ref="AX433" si="7563">T433/T436</f>
        <v>0</v>
      </c>
      <c r="AY433" s="127">
        <f t="shared" ref="AY433" si="7564">U433/U436</f>
        <v>0</v>
      </c>
      <c r="AZ433" s="128">
        <f t="shared" ref="AZ433" si="7565">V433/V436</f>
        <v>0</v>
      </c>
      <c r="BA433" s="129">
        <f t="shared" ref="BA433" si="7566">W433/W436</f>
        <v>0</v>
      </c>
      <c r="BB433" s="126">
        <f t="shared" ref="BB433" si="7567">X433/X436</f>
        <v>0</v>
      </c>
      <c r="BC433" s="127">
        <f t="shared" ref="BC433" si="7568">Y433/Y436</f>
        <v>0</v>
      </c>
      <c r="BD433" s="128">
        <f t="shared" ref="BD433" si="7569">Z433/Z436</f>
        <v>0</v>
      </c>
      <c r="BE433" s="126">
        <f t="shared" ref="BE433" si="7570">AA433/AA436</f>
        <v>0</v>
      </c>
      <c r="BF433" s="132">
        <f t="shared" ref="BF433" si="7571">AB433/AB436</f>
        <v>0</v>
      </c>
      <c r="BG433" s="133">
        <f t="shared" ref="BG433" si="7572">AC433/AC436</f>
        <v>0</v>
      </c>
    </row>
    <row r="434" spans="1:59">
      <c r="A434" s="143" t="s">
        <v>40</v>
      </c>
      <c r="B434" s="56"/>
      <c r="C434" s="57"/>
      <c r="D434" s="149"/>
      <c r="E434" s="146"/>
      <c r="F434" s="147"/>
      <c r="G434" s="148"/>
      <c r="H434" s="149"/>
      <c r="I434" s="146"/>
      <c r="J434" s="147"/>
      <c r="K434" s="148"/>
      <c r="L434" s="149"/>
      <c r="M434" s="147"/>
      <c r="N434" s="151"/>
      <c r="O434" s="150"/>
      <c r="P434" s="147"/>
      <c r="Q434" s="148"/>
      <c r="R434" s="149"/>
      <c r="S434" s="146"/>
      <c r="T434" s="147"/>
      <c r="U434" s="148"/>
      <c r="V434" s="149"/>
      <c r="W434" s="146"/>
      <c r="X434" s="147"/>
      <c r="Y434" s="148"/>
      <c r="Z434" s="145"/>
      <c r="AA434" s="144"/>
      <c r="AB434" s="169"/>
      <c r="AC434" s="170"/>
      <c r="AE434" s="143" t="s">
        <v>40</v>
      </c>
      <c r="AF434" s="126">
        <f>B434/B436</f>
        <v>0</v>
      </c>
      <c r="AG434" s="127">
        <f t="shared" ref="AG434" si="7573">C434/C436</f>
        <v>0</v>
      </c>
      <c r="AH434" s="128">
        <f t="shared" ref="AH434" si="7574">D434/D436</f>
        <v>0</v>
      </c>
      <c r="AI434" s="129">
        <f t="shared" ref="AI434" si="7575">E434/E436</f>
        <v>0</v>
      </c>
      <c r="AJ434" s="126">
        <f t="shared" ref="AJ434" si="7576">F434/F436</f>
        <v>0</v>
      </c>
      <c r="AK434" s="127">
        <f t="shared" ref="AK434" si="7577">G434/G436</f>
        <v>0</v>
      </c>
      <c r="AL434" s="128">
        <f t="shared" ref="AL434" si="7578">H434/H436</f>
        <v>0</v>
      </c>
      <c r="AM434" s="129">
        <f t="shared" ref="AM434" si="7579">I434/I436</f>
        <v>0</v>
      </c>
      <c r="AN434" s="126">
        <f t="shared" ref="AN434" si="7580">J434/J436</f>
        <v>0</v>
      </c>
      <c r="AO434" s="127">
        <f t="shared" ref="AO434" si="7581">K434/K436</f>
        <v>0</v>
      </c>
      <c r="AP434" s="128">
        <f t="shared" ref="AP434" si="7582">L434/L436</f>
        <v>0</v>
      </c>
      <c r="AQ434" s="126">
        <f t="shared" ref="AQ434" si="7583">M434/M436</f>
        <v>0</v>
      </c>
      <c r="AR434" s="130">
        <f t="shared" ref="AR434" si="7584">N434/N436</f>
        <v>0</v>
      </c>
      <c r="AS434" s="131">
        <f t="shared" ref="AS434" si="7585">O434/O436</f>
        <v>0</v>
      </c>
      <c r="AT434" s="126">
        <f t="shared" ref="AT434" si="7586">P434/P436</f>
        <v>0</v>
      </c>
      <c r="AU434" s="127">
        <f t="shared" ref="AU434" si="7587">Q434/Q436</f>
        <v>0</v>
      </c>
      <c r="AV434" s="128">
        <f t="shared" ref="AV434" si="7588">R434/R436</f>
        <v>0</v>
      </c>
      <c r="AW434" s="129">
        <f t="shared" ref="AW434" si="7589">S434/S436</f>
        <v>0</v>
      </c>
      <c r="AX434" s="126">
        <f t="shared" ref="AX434" si="7590">T434/T436</f>
        <v>0</v>
      </c>
      <c r="AY434" s="127">
        <f t="shared" ref="AY434" si="7591">U434/U436</f>
        <v>0</v>
      </c>
      <c r="AZ434" s="128">
        <f t="shared" ref="AZ434" si="7592">V434/V436</f>
        <v>0</v>
      </c>
      <c r="BA434" s="129">
        <f t="shared" ref="BA434" si="7593">W434/W436</f>
        <v>0</v>
      </c>
      <c r="BB434" s="126">
        <f t="shared" ref="BB434" si="7594">X434/X436</f>
        <v>0</v>
      </c>
      <c r="BC434" s="127">
        <f t="shared" ref="BC434" si="7595">Y434/Y436</f>
        <v>0</v>
      </c>
      <c r="BD434" s="128">
        <f t="shared" ref="BD434" si="7596">Z434/Z436</f>
        <v>0</v>
      </c>
      <c r="BE434" s="126">
        <f t="shared" ref="BE434" si="7597">AA434/AA436</f>
        <v>0</v>
      </c>
      <c r="BF434" s="132">
        <f t="shared" ref="BF434" si="7598">AB434/AB436</f>
        <v>0</v>
      </c>
      <c r="BG434" s="133">
        <f t="shared" ref="BG434" si="7599">AC434/AC436</f>
        <v>0</v>
      </c>
    </row>
    <row r="435" spans="1:59" ht="14.1" thickBot="1">
      <c r="A435" s="134" t="s">
        <v>41</v>
      </c>
      <c r="B435" s="58"/>
      <c r="C435" s="59"/>
      <c r="D435" s="136"/>
      <c r="E435" s="137"/>
      <c r="F435" s="135"/>
      <c r="G435" s="138"/>
      <c r="H435" s="136"/>
      <c r="I435" s="137"/>
      <c r="J435" s="135"/>
      <c r="K435" s="138"/>
      <c r="L435" s="136"/>
      <c r="M435" s="135"/>
      <c r="N435" s="139"/>
      <c r="O435" s="140"/>
      <c r="P435" s="135"/>
      <c r="Q435" s="138"/>
      <c r="R435" s="136"/>
      <c r="S435" s="137"/>
      <c r="T435" s="135"/>
      <c r="U435" s="138"/>
      <c r="V435" s="136"/>
      <c r="W435" s="137"/>
      <c r="X435" s="135"/>
      <c r="Y435" s="138"/>
      <c r="Z435" s="141"/>
      <c r="AA435" s="142"/>
      <c r="AB435" s="169"/>
      <c r="AC435" s="170"/>
      <c r="AE435" s="134" t="s">
        <v>41</v>
      </c>
      <c r="AF435" s="126">
        <f>B435/B436</f>
        <v>0</v>
      </c>
      <c r="AG435" s="127">
        <f t="shared" ref="AG435" si="7600">C435/C436</f>
        <v>0</v>
      </c>
      <c r="AH435" s="128">
        <f t="shared" ref="AH435" si="7601">D435/D436</f>
        <v>0</v>
      </c>
      <c r="AI435" s="129">
        <f t="shared" ref="AI435" si="7602">E435/E436</f>
        <v>0</v>
      </c>
      <c r="AJ435" s="126">
        <f t="shared" ref="AJ435" si="7603">F435/F436</f>
        <v>0</v>
      </c>
      <c r="AK435" s="127">
        <f t="shared" ref="AK435" si="7604">G435/G436</f>
        <v>0</v>
      </c>
      <c r="AL435" s="128">
        <f t="shared" ref="AL435" si="7605">H435/H436</f>
        <v>0</v>
      </c>
      <c r="AM435" s="129">
        <f t="shared" ref="AM435" si="7606">I435/I436</f>
        <v>0</v>
      </c>
      <c r="AN435" s="126">
        <f t="shared" ref="AN435" si="7607">J435/J436</f>
        <v>0</v>
      </c>
      <c r="AO435" s="127">
        <f t="shared" ref="AO435" si="7608">K435/K436</f>
        <v>0</v>
      </c>
      <c r="AP435" s="128">
        <f t="shared" ref="AP435" si="7609">L435/L436</f>
        <v>0</v>
      </c>
      <c r="AQ435" s="126">
        <f t="shared" ref="AQ435" si="7610">M435/M436</f>
        <v>0</v>
      </c>
      <c r="AR435" s="130">
        <f t="shared" ref="AR435" si="7611">N435/N436</f>
        <v>0</v>
      </c>
      <c r="AS435" s="131">
        <f t="shared" ref="AS435" si="7612">O435/O436</f>
        <v>0</v>
      </c>
      <c r="AT435" s="126">
        <f t="shared" ref="AT435" si="7613">P435/P436</f>
        <v>0</v>
      </c>
      <c r="AU435" s="127">
        <f t="shared" ref="AU435" si="7614">Q435/Q436</f>
        <v>0</v>
      </c>
      <c r="AV435" s="128">
        <f t="shared" ref="AV435" si="7615">R435/R436</f>
        <v>0</v>
      </c>
      <c r="AW435" s="129">
        <f t="shared" ref="AW435" si="7616">S435/S436</f>
        <v>0</v>
      </c>
      <c r="AX435" s="126">
        <f t="shared" ref="AX435" si="7617">T435/T436</f>
        <v>0</v>
      </c>
      <c r="AY435" s="127">
        <f t="shared" ref="AY435" si="7618">U435/U436</f>
        <v>0</v>
      </c>
      <c r="AZ435" s="128">
        <f t="shared" ref="AZ435" si="7619">V435/V436</f>
        <v>0</v>
      </c>
      <c r="BA435" s="129">
        <f t="shared" ref="BA435" si="7620">W435/W436</f>
        <v>0</v>
      </c>
      <c r="BB435" s="126">
        <f t="shared" ref="BB435" si="7621">X435/X436</f>
        <v>0</v>
      </c>
      <c r="BC435" s="127">
        <f t="shared" ref="BC435" si="7622">Y435/Y436</f>
        <v>0</v>
      </c>
      <c r="BD435" s="128">
        <f t="shared" ref="BD435" si="7623">Z435/Z436</f>
        <v>0</v>
      </c>
      <c r="BE435" s="126">
        <f t="shared" ref="BE435" si="7624">AA435/AA436</f>
        <v>0</v>
      </c>
      <c r="BF435" s="132">
        <f t="shared" ref="BF435" si="7625">AB435/AB436</f>
        <v>0</v>
      </c>
      <c r="BG435" s="133">
        <f t="shared" ref="BG435" si="7626">AC435/AC436</f>
        <v>0</v>
      </c>
    </row>
    <row r="436" spans="1:59" ht="15" thickTop="1" thickBot="1">
      <c r="A436" s="241" t="s">
        <v>42</v>
      </c>
      <c r="B436" s="18">
        <f t="shared" ref="B436" si="7627">SUM(B413:B435)</f>
        <v>58081</v>
      </c>
      <c r="C436" s="19">
        <f t="shared" ref="C436" si="7628">SUM(C413:C435)</f>
        <v>34017</v>
      </c>
      <c r="D436" s="18">
        <f t="shared" ref="D436" si="7629">SUM(D413:D435)</f>
        <v>23656</v>
      </c>
      <c r="E436" s="19">
        <f t="shared" ref="E436" si="7630">SUM(E413:E435)</f>
        <v>19895</v>
      </c>
      <c r="F436" s="18">
        <f t="shared" ref="F436" si="7631">SUM(F413:F435)</f>
        <v>12595</v>
      </c>
      <c r="G436" s="19">
        <f t="shared" ref="G436" si="7632">SUM(G413:G435)</f>
        <v>8044</v>
      </c>
      <c r="H436" s="18">
        <f t="shared" ref="H436" si="7633">SUM(H413:H435)</f>
        <v>27035</v>
      </c>
      <c r="I436" s="19">
        <f t="shared" ref="I436" si="7634">SUM(I413:I435)</f>
        <v>39975</v>
      </c>
      <c r="J436" s="18">
        <f t="shared" ref="J436" si="7635">SUM(J413:J435)</f>
        <v>6921</v>
      </c>
      <c r="K436" s="19">
        <f t="shared" ref="K436" si="7636">SUM(K413:K435)</f>
        <v>8191</v>
      </c>
      <c r="L436" s="18">
        <f t="shared" ref="L436" si="7637">SUM(L413:L435)</f>
        <v>11900</v>
      </c>
      <c r="M436" s="19">
        <f t="shared" ref="M436" si="7638">SUM(M413:M435)</f>
        <v>23226</v>
      </c>
      <c r="N436" s="18">
        <f t="shared" ref="N436" si="7639">SUM(N413:N435)</f>
        <v>25962</v>
      </c>
      <c r="O436" s="19">
        <f t="shared" ref="O436" si="7640">SUM(O413:O435)</f>
        <v>36079</v>
      </c>
      <c r="P436" s="18">
        <f t="shared" ref="P436" si="7641">SUM(P413:P435)</f>
        <v>16761</v>
      </c>
      <c r="Q436" s="19">
        <f t="shared" ref="Q436" si="7642">SUM(Q413:Q435)</f>
        <v>21115</v>
      </c>
      <c r="R436" s="18">
        <f t="shared" ref="R436" si="7643">SUM(R413:R435)</f>
        <v>20416</v>
      </c>
      <c r="S436" s="19">
        <f t="shared" ref="S436" si="7644">SUM(S413:S435)</f>
        <v>23212</v>
      </c>
      <c r="T436" s="18">
        <f t="shared" ref="T436" si="7645">SUM(T413:T435)</f>
        <v>8707</v>
      </c>
      <c r="U436" s="19">
        <f t="shared" ref="U436" si="7646">SUM(U413:U435)</f>
        <v>11626</v>
      </c>
      <c r="V436" s="18">
        <f t="shared" ref="V436" si="7647">SUM(V413:V435)</f>
        <v>25782</v>
      </c>
      <c r="W436" s="19">
        <f t="shared" ref="W436" si="7648">SUM(W413:W435)</f>
        <v>29134</v>
      </c>
      <c r="X436" s="18">
        <f t="shared" ref="X436" si="7649">SUM(X413:X435)</f>
        <v>23865</v>
      </c>
      <c r="Y436" s="19">
        <f t="shared" ref="Y436" si="7650">SUM(Y413:Y435)</f>
        <v>15676</v>
      </c>
      <c r="Z436" s="18">
        <f t="shared" ref="Z436" si="7651">SUM(Z413:Z435)</f>
        <v>56815</v>
      </c>
      <c r="AA436" s="19">
        <f t="shared" ref="AA436" si="7652">SUM(AA413:AA435)</f>
        <v>47621</v>
      </c>
      <c r="AB436" s="171">
        <f t="shared" ref="AB436:AC436" si="7653">SUM(AB412:AB435)</f>
        <v>318496</v>
      </c>
      <c r="AC436" s="172">
        <f t="shared" si="7653"/>
        <v>317811</v>
      </c>
      <c r="AE436" s="241" t="s">
        <v>42</v>
      </c>
      <c r="AF436" s="152">
        <f>SUM(AF412:AF435)</f>
        <v>0.99999999999999989</v>
      </c>
      <c r="AG436" s="153">
        <f t="shared" ref="AG436:BG436" si="7654">SUM(AG412:AG435)</f>
        <v>1</v>
      </c>
      <c r="AH436" s="152">
        <f t="shared" si="7654"/>
        <v>0.99999999999999989</v>
      </c>
      <c r="AI436" s="153">
        <f t="shared" si="7654"/>
        <v>0.99999999999999989</v>
      </c>
      <c r="AJ436" s="152">
        <f t="shared" si="7654"/>
        <v>1</v>
      </c>
      <c r="AK436" s="153">
        <f t="shared" si="7654"/>
        <v>1</v>
      </c>
      <c r="AL436" s="152">
        <f t="shared" si="7654"/>
        <v>0.99999999999999989</v>
      </c>
      <c r="AM436" s="153">
        <f t="shared" si="7654"/>
        <v>1</v>
      </c>
      <c r="AN436" s="152">
        <f t="shared" si="7654"/>
        <v>1</v>
      </c>
      <c r="AO436" s="153">
        <f t="shared" si="7654"/>
        <v>0.99999999999999989</v>
      </c>
      <c r="AP436" s="152">
        <f t="shared" si="7654"/>
        <v>1</v>
      </c>
      <c r="AQ436" s="153">
        <f t="shared" si="7654"/>
        <v>1</v>
      </c>
      <c r="AR436" s="152">
        <f t="shared" si="7654"/>
        <v>0.99999999999999989</v>
      </c>
      <c r="AS436" s="153">
        <f t="shared" si="7654"/>
        <v>0.99999999999999989</v>
      </c>
      <c r="AT436" s="152">
        <f t="shared" si="7654"/>
        <v>1</v>
      </c>
      <c r="AU436" s="153">
        <f t="shared" si="7654"/>
        <v>0.99999999999999989</v>
      </c>
      <c r="AV436" s="152">
        <f t="shared" si="7654"/>
        <v>1</v>
      </c>
      <c r="AW436" s="153">
        <f t="shared" si="7654"/>
        <v>1</v>
      </c>
      <c r="AX436" s="152">
        <f t="shared" si="7654"/>
        <v>0.99999999999999989</v>
      </c>
      <c r="AY436" s="153">
        <f t="shared" si="7654"/>
        <v>0.99999999999999978</v>
      </c>
      <c r="AZ436" s="152">
        <f t="shared" si="7654"/>
        <v>1</v>
      </c>
      <c r="BA436" s="153">
        <f t="shared" si="7654"/>
        <v>1</v>
      </c>
      <c r="BB436" s="152">
        <f t="shared" si="7654"/>
        <v>0.99999999999999989</v>
      </c>
      <c r="BC436" s="153">
        <f t="shared" si="7654"/>
        <v>0.99999999999999978</v>
      </c>
      <c r="BD436" s="152">
        <f t="shared" si="7654"/>
        <v>0.99999999999999989</v>
      </c>
      <c r="BE436" s="153">
        <f t="shared" si="7654"/>
        <v>0.99999999999999989</v>
      </c>
      <c r="BF436" s="152">
        <f t="shared" si="7654"/>
        <v>1</v>
      </c>
      <c r="BG436" s="153">
        <f t="shared" si="7654"/>
        <v>1</v>
      </c>
    </row>
    <row r="437" spans="1:59" ht="14.1" thickTop="1">
      <c r="A437" s="184"/>
    </row>
    <row r="439" spans="1:59">
      <c r="A439" s="252">
        <f>+A408+1</f>
        <v>43692</v>
      </c>
      <c r="B439" s="252"/>
      <c r="C439" s="252"/>
      <c r="D439" s="252"/>
      <c r="AE439" s="249">
        <f>+AE408+1</f>
        <v>43692</v>
      </c>
      <c r="AF439" s="249"/>
      <c r="AG439" s="249"/>
      <c r="AH439" s="249"/>
    </row>
    <row r="440" spans="1:59" ht="13.5" customHeight="1" thickBot="1"/>
    <row r="441" spans="1:59" ht="15" thickTop="1" thickBot="1">
      <c r="A441" s="247" t="s">
        <v>1</v>
      </c>
      <c r="B441" s="243" t="s">
        <v>2</v>
      </c>
      <c r="C441" s="244"/>
      <c r="D441" s="243" t="s">
        <v>3</v>
      </c>
      <c r="E441" s="244"/>
      <c r="F441" s="243" t="s">
        <v>4</v>
      </c>
      <c r="G441" s="244"/>
      <c r="H441" s="243" t="s">
        <v>5</v>
      </c>
      <c r="I441" s="244"/>
      <c r="J441" s="243" t="s">
        <v>6</v>
      </c>
      <c r="K441" s="244"/>
      <c r="L441" s="243" t="s">
        <v>7</v>
      </c>
      <c r="M441" s="244"/>
      <c r="N441" s="243" t="s">
        <v>8</v>
      </c>
      <c r="O441" s="244"/>
      <c r="P441" s="243" t="s">
        <v>9</v>
      </c>
      <c r="Q441" s="244"/>
      <c r="R441" s="243" t="s">
        <v>10</v>
      </c>
      <c r="S441" s="244"/>
      <c r="T441" s="243" t="s">
        <v>11</v>
      </c>
      <c r="U441" s="244"/>
      <c r="V441" s="243" t="s">
        <v>12</v>
      </c>
      <c r="W441" s="244"/>
      <c r="X441" s="243" t="s">
        <v>13</v>
      </c>
      <c r="Y441" s="244"/>
      <c r="Z441" s="245" t="s">
        <v>14</v>
      </c>
      <c r="AA441" s="246"/>
      <c r="AB441" s="250" t="s">
        <v>15</v>
      </c>
      <c r="AC441" s="251"/>
      <c r="AE441" s="247" t="s">
        <v>1</v>
      </c>
      <c r="AF441" s="243" t="s">
        <v>2</v>
      </c>
      <c r="AG441" s="244"/>
      <c r="AH441" s="243" t="s">
        <v>3</v>
      </c>
      <c r="AI441" s="244"/>
      <c r="AJ441" s="243" t="s">
        <v>4</v>
      </c>
      <c r="AK441" s="244"/>
      <c r="AL441" s="243" t="s">
        <v>5</v>
      </c>
      <c r="AM441" s="244"/>
      <c r="AN441" s="243" t="s">
        <v>6</v>
      </c>
      <c r="AO441" s="244"/>
      <c r="AP441" s="243" t="s">
        <v>7</v>
      </c>
      <c r="AQ441" s="244"/>
      <c r="AR441" s="243" t="s">
        <v>8</v>
      </c>
      <c r="AS441" s="244"/>
      <c r="AT441" s="243" t="s">
        <v>9</v>
      </c>
      <c r="AU441" s="244"/>
      <c r="AV441" s="243" t="s">
        <v>10</v>
      </c>
      <c r="AW441" s="244"/>
      <c r="AX441" s="243" t="s">
        <v>11</v>
      </c>
      <c r="AY441" s="244"/>
      <c r="AZ441" s="243" t="s">
        <v>12</v>
      </c>
      <c r="BA441" s="244"/>
      <c r="BB441" s="243" t="s">
        <v>13</v>
      </c>
      <c r="BC441" s="244"/>
      <c r="BD441" s="245" t="s">
        <v>14</v>
      </c>
      <c r="BE441" s="246"/>
      <c r="BF441" s="243" t="s">
        <v>15</v>
      </c>
      <c r="BG441" s="244"/>
    </row>
    <row r="442" spans="1:59" ht="15" thickTop="1" thickBot="1">
      <c r="A442" s="248"/>
      <c r="B442" s="113" t="s">
        <v>16</v>
      </c>
      <c r="C442" s="114" t="s">
        <v>17</v>
      </c>
      <c r="D442" s="115" t="s">
        <v>16</v>
      </c>
      <c r="E442" s="116" t="s">
        <v>17</v>
      </c>
      <c r="F442" s="113" t="s">
        <v>16</v>
      </c>
      <c r="G442" s="114" t="s">
        <v>17</v>
      </c>
      <c r="H442" s="115" t="s">
        <v>16</v>
      </c>
      <c r="I442" s="116" t="s">
        <v>17</v>
      </c>
      <c r="J442" s="113" t="s">
        <v>16</v>
      </c>
      <c r="K442" s="114" t="s">
        <v>17</v>
      </c>
      <c r="L442" s="115" t="s">
        <v>16</v>
      </c>
      <c r="M442" s="113" t="s">
        <v>17</v>
      </c>
      <c r="N442" s="117" t="s">
        <v>16</v>
      </c>
      <c r="O442" s="118" t="s">
        <v>17</v>
      </c>
      <c r="P442" s="113" t="s">
        <v>16</v>
      </c>
      <c r="Q442" s="114" t="s">
        <v>17</v>
      </c>
      <c r="R442" s="115" t="s">
        <v>16</v>
      </c>
      <c r="S442" s="116" t="s">
        <v>17</v>
      </c>
      <c r="T442" s="113" t="s">
        <v>16</v>
      </c>
      <c r="U442" s="114" t="s">
        <v>17</v>
      </c>
      <c r="V442" s="115" t="s">
        <v>16</v>
      </c>
      <c r="W442" s="116" t="s">
        <v>17</v>
      </c>
      <c r="X442" s="113" t="s">
        <v>16</v>
      </c>
      <c r="Y442" s="114" t="s">
        <v>17</v>
      </c>
      <c r="Z442" s="26" t="s">
        <v>16</v>
      </c>
      <c r="AA442" s="119" t="s">
        <v>17</v>
      </c>
      <c r="AB442" s="173" t="s">
        <v>16</v>
      </c>
      <c r="AC442" s="174" t="s">
        <v>17</v>
      </c>
      <c r="AE442" s="248"/>
      <c r="AF442" s="113" t="s">
        <v>16</v>
      </c>
      <c r="AG442" s="114" t="s">
        <v>17</v>
      </c>
      <c r="AH442" s="115" t="s">
        <v>16</v>
      </c>
      <c r="AI442" s="116" t="s">
        <v>17</v>
      </c>
      <c r="AJ442" s="113" t="s">
        <v>16</v>
      </c>
      <c r="AK442" s="114" t="s">
        <v>17</v>
      </c>
      <c r="AL442" s="115" t="s">
        <v>16</v>
      </c>
      <c r="AM442" s="116" t="s">
        <v>17</v>
      </c>
      <c r="AN442" s="113" t="s">
        <v>16</v>
      </c>
      <c r="AO442" s="114" t="s">
        <v>17</v>
      </c>
      <c r="AP442" s="115" t="s">
        <v>16</v>
      </c>
      <c r="AQ442" s="113" t="s">
        <v>17</v>
      </c>
      <c r="AR442" s="117" t="s">
        <v>16</v>
      </c>
      <c r="AS442" s="118" t="s">
        <v>17</v>
      </c>
      <c r="AT442" s="113" t="s">
        <v>16</v>
      </c>
      <c r="AU442" s="114" t="s">
        <v>17</v>
      </c>
      <c r="AV442" s="115" t="s">
        <v>16</v>
      </c>
      <c r="AW442" s="116" t="s">
        <v>17</v>
      </c>
      <c r="AX442" s="113" t="s">
        <v>16</v>
      </c>
      <c r="AY442" s="114" t="s">
        <v>17</v>
      </c>
      <c r="AZ442" s="115" t="s">
        <v>16</v>
      </c>
      <c r="BA442" s="116" t="s">
        <v>17</v>
      </c>
      <c r="BB442" s="113" t="s">
        <v>16</v>
      </c>
      <c r="BC442" s="114" t="s">
        <v>17</v>
      </c>
      <c r="BD442" s="26" t="s">
        <v>16</v>
      </c>
      <c r="BE442" s="119" t="s">
        <v>17</v>
      </c>
      <c r="BF442" s="117" t="s">
        <v>16</v>
      </c>
      <c r="BG442" s="118" t="s">
        <v>17</v>
      </c>
    </row>
    <row r="443" spans="1:59" ht="14.1" thickTop="1">
      <c r="A443" s="122" t="s">
        <v>18</v>
      </c>
      <c r="B443" s="123"/>
      <c r="C443" s="183"/>
      <c r="D443" s="124"/>
      <c r="E443" s="177"/>
      <c r="F443" s="123"/>
      <c r="G443" s="125"/>
      <c r="H443" s="124"/>
      <c r="I443" s="177"/>
      <c r="J443" s="123"/>
      <c r="K443" s="125"/>
      <c r="L443" s="124"/>
      <c r="M443" s="123"/>
      <c r="N443" s="176"/>
      <c r="O443" s="178"/>
      <c r="P443" s="123"/>
      <c r="Q443" s="125"/>
      <c r="R443" s="124"/>
      <c r="S443" s="177"/>
      <c r="T443" s="123"/>
      <c r="U443" s="125"/>
      <c r="V443" s="124"/>
      <c r="W443" s="177"/>
      <c r="X443" s="123"/>
      <c r="Y443" s="125"/>
      <c r="Z443" s="181"/>
      <c r="AA443" s="182"/>
      <c r="AB443" s="167">
        <f>B443+D443+F443+H443+J443+L443+N443+P443+R443+T443+V443+X443+Z443</f>
        <v>0</v>
      </c>
      <c r="AC443" s="168">
        <f>C443+E443+G443+I443+K443+M443+O443+Q443+S443+U443+W443+Y443+AA443</f>
        <v>0</v>
      </c>
      <c r="AE443" s="122" t="s">
        <v>18</v>
      </c>
      <c r="AF443" s="126">
        <f>B443/B467</f>
        <v>0</v>
      </c>
      <c r="AG443" s="127">
        <f t="shared" ref="AG443" si="7655">C443/C467</f>
        <v>0</v>
      </c>
      <c r="AH443" s="128">
        <f t="shared" ref="AH443" si="7656">D443/D467</f>
        <v>0</v>
      </c>
      <c r="AI443" s="129">
        <f t="shared" ref="AI443" si="7657">E443/E467</f>
        <v>0</v>
      </c>
      <c r="AJ443" s="126">
        <f t="shared" ref="AJ443" si="7658">F443/F467</f>
        <v>0</v>
      </c>
      <c r="AK443" s="127">
        <f t="shared" ref="AK443" si="7659">G443/G467</f>
        <v>0</v>
      </c>
      <c r="AL443" s="128">
        <f t="shared" ref="AL443" si="7660">H443/H467</f>
        <v>0</v>
      </c>
      <c r="AM443" s="129">
        <f t="shared" ref="AM443" si="7661">I443/I467</f>
        <v>0</v>
      </c>
      <c r="AN443" s="126">
        <f t="shared" ref="AN443" si="7662">J443/J467</f>
        <v>0</v>
      </c>
      <c r="AO443" s="127">
        <f t="shared" ref="AO443" si="7663">K443/K467</f>
        <v>0</v>
      </c>
      <c r="AP443" s="128">
        <f t="shared" ref="AP443" si="7664">L443/L467</f>
        <v>0</v>
      </c>
      <c r="AQ443" s="126">
        <f t="shared" ref="AQ443" si="7665">M443/M467</f>
        <v>0</v>
      </c>
      <c r="AR443" s="130">
        <f t="shared" ref="AR443" si="7666">N443/N467</f>
        <v>0</v>
      </c>
      <c r="AS443" s="131">
        <f t="shared" ref="AS443" si="7667">O443/O467</f>
        <v>0</v>
      </c>
      <c r="AT443" s="126">
        <f t="shared" ref="AT443" si="7668">P443/P467</f>
        <v>0</v>
      </c>
      <c r="AU443" s="127">
        <f t="shared" ref="AU443" si="7669">Q443/Q467</f>
        <v>0</v>
      </c>
      <c r="AV443" s="128">
        <f t="shared" ref="AV443" si="7670">R443/R467</f>
        <v>0</v>
      </c>
      <c r="AW443" s="129">
        <f t="shared" ref="AW443" si="7671">S443/S467</f>
        <v>0</v>
      </c>
      <c r="AX443" s="126">
        <f t="shared" ref="AX443" si="7672">T443/T467</f>
        <v>0</v>
      </c>
      <c r="AY443" s="127">
        <f t="shared" ref="AY443" si="7673">U443/U467</f>
        <v>0</v>
      </c>
      <c r="AZ443" s="128">
        <f t="shared" ref="AZ443" si="7674">V443/V467</f>
        <v>0</v>
      </c>
      <c r="BA443" s="129">
        <f t="shared" ref="BA443" si="7675">W443/W467</f>
        <v>0</v>
      </c>
      <c r="BB443" s="126">
        <f t="shared" ref="BB443" si="7676">X443/X467</f>
        <v>0</v>
      </c>
      <c r="BC443" s="127">
        <f t="shared" ref="BC443" si="7677">Y443/Y467</f>
        <v>0</v>
      </c>
      <c r="BD443" s="128">
        <f t="shared" ref="BD443" si="7678">Z443/Z467</f>
        <v>0</v>
      </c>
      <c r="BE443" s="126">
        <f t="shared" ref="BE443" si="7679">AA443/AA467</f>
        <v>0</v>
      </c>
      <c r="BF443" s="132">
        <f t="shared" ref="BF443" si="7680">AB443/AB467</f>
        <v>0</v>
      </c>
      <c r="BG443" s="133">
        <f t="shared" ref="BG443" si="7681">AC443/AC467</f>
        <v>0</v>
      </c>
    </row>
    <row r="444" spans="1:59">
      <c r="A444" s="134" t="s">
        <v>19</v>
      </c>
      <c r="B444" s="186">
        <v>513</v>
      </c>
      <c r="C444" s="187">
        <v>0</v>
      </c>
      <c r="D444" s="188">
        <v>137</v>
      </c>
      <c r="E444" s="189">
        <v>0</v>
      </c>
      <c r="F444" s="186">
        <v>45</v>
      </c>
      <c r="G444" s="190">
        <v>0</v>
      </c>
      <c r="H444" s="188">
        <v>200</v>
      </c>
      <c r="I444" s="189">
        <v>2</v>
      </c>
      <c r="J444" s="186">
        <v>6</v>
      </c>
      <c r="K444" s="190">
        <v>0</v>
      </c>
      <c r="L444" s="188">
        <v>9</v>
      </c>
      <c r="M444" s="186">
        <v>0</v>
      </c>
      <c r="N444" s="191">
        <v>35</v>
      </c>
      <c r="O444" s="192">
        <v>0</v>
      </c>
      <c r="P444" s="186">
        <v>10</v>
      </c>
      <c r="Q444" s="190">
        <v>0</v>
      </c>
      <c r="R444" s="188">
        <v>0</v>
      </c>
      <c r="S444" s="189">
        <v>0</v>
      </c>
      <c r="T444" s="186">
        <v>0</v>
      </c>
      <c r="U444" s="190">
        <v>0</v>
      </c>
      <c r="V444" s="188">
        <v>0</v>
      </c>
      <c r="W444" s="189">
        <v>0</v>
      </c>
      <c r="X444" s="186">
        <v>0</v>
      </c>
      <c r="Y444" s="190">
        <v>0</v>
      </c>
      <c r="Z444" s="188">
        <v>0</v>
      </c>
      <c r="AA444" s="186">
        <v>0</v>
      </c>
      <c r="AB444" s="169">
        <f t="shared" ref="AB444:AB445" si="7682">B444+D444+F444+H444+J444+L444+N444+P444+R444+T444+V444+X444+Z444</f>
        <v>955</v>
      </c>
      <c r="AC444" s="170">
        <f t="shared" ref="AC444:AC463" si="7683">C444+E444+G444+I444+K444+M444+O444+Q444+S444+U444+W444+Y444+AA444</f>
        <v>2</v>
      </c>
      <c r="AE444" s="134" t="s">
        <v>19</v>
      </c>
      <c r="AF444" s="126">
        <f>B444/B467</f>
        <v>8.8669950738916262E-3</v>
      </c>
      <c r="AG444" s="127">
        <f t="shared" ref="AG444" si="7684">C444/C467</f>
        <v>0</v>
      </c>
      <c r="AH444" s="128">
        <f t="shared" ref="AH444" si="7685">D444/D467</f>
        <v>5.7080954960209993E-3</v>
      </c>
      <c r="AI444" s="129">
        <f t="shared" ref="AI444" si="7686">E444/E467</f>
        <v>0</v>
      </c>
      <c r="AJ444" s="126">
        <f t="shared" ref="AJ444" si="7687">F444/F467</f>
        <v>3.4348523013510417E-3</v>
      </c>
      <c r="AK444" s="127">
        <f t="shared" ref="AK444" si="7688">G444/G467</f>
        <v>0</v>
      </c>
      <c r="AL444" s="128">
        <f t="shared" ref="AL444" si="7689">H444/H467</f>
        <v>7.6487685482637298E-3</v>
      </c>
      <c r="AM444" s="129">
        <f t="shared" ref="AM444" si="7690">I444/I467</f>
        <v>5.1989913956692405E-5</v>
      </c>
      <c r="AN444" s="126">
        <f t="shared" ref="AN444" si="7691">J444/J467</f>
        <v>8.8015255977702805E-4</v>
      </c>
      <c r="AO444" s="127">
        <f t="shared" ref="AO444" si="7692">K444/K467</f>
        <v>0</v>
      </c>
      <c r="AP444" s="128">
        <f t="shared" ref="AP444" si="7693">L444/L467</f>
        <v>7.6400679117147709E-4</v>
      </c>
      <c r="AQ444" s="126">
        <f t="shared" ref="AQ444" si="7694">M444/M467</f>
        <v>0</v>
      </c>
      <c r="AR444" s="130">
        <f t="shared" ref="AR444" si="7695">N444/N467</f>
        <v>1.3822518857865014E-3</v>
      </c>
      <c r="AS444" s="131">
        <f t="shared" ref="AS444" si="7696">O444/O467</f>
        <v>0</v>
      </c>
      <c r="AT444" s="126">
        <f t="shared" ref="AT444" si="7697">P444/P467</f>
        <v>6.1251990689697414E-4</v>
      </c>
      <c r="AU444" s="127">
        <f t="shared" ref="AU444" si="7698">Q444/Q467</f>
        <v>0</v>
      </c>
      <c r="AV444" s="128">
        <f t="shared" ref="AV444" si="7699">R444/R467</f>
        <v>0</v>
      </c>
      <c r="AW444" s="129">
        <f t="shared" ref="AW444" si="7700">S444/S467</f>
        <v>0</v>
      </c>
      <c r="AX444" s="126">
        <f t="shared" ref="AX444" si="7701">T444/T467</f>
        <v>0</v>
      </c>
      <c r="AY444" s="127">
        <f t="shared" ref="AY444" si="7702">U444/U467</f>
        <v>0</v>
      </c>
      <c r="AZ444" s="128">
        <f t="shared" ref="AZ444" si="7703">V444/V467</f>
        <v>0</v>
      </c>
      <c r="BA444" s="129">
        <f t="shared" ref="BA444" si="7704">W444/W467</f>
        <v>0</v>
      </c>
      <c r="BB444" s="126">
        <f t="shared" ref="BB444" si="7705">X444/X467</f>
        <v>0</v>
      </c>
      <c r="BC444" s="127">
        <f t="shared" ref="BC444" si="7706">Y444/Y467</f>
        <v>0</v>
      </c>
      <c r="BD444" s="128">
        <f t="shared" ref="BD444" si="7707">Z444/Z467</f>
        <v>0</v>
      </c>
      <c r="BE444" s="126">
        <f t="shared" ref="BE444" si="7708">AA444/AA467</f>
        <v>0</v>
      </c>
      <c r="BF444" s="132">
        <f t="shared" ref="BF444" si="7709">AB444/AB467</f>
        <v>3.0621438854918507E-3</v>
      </c>
      <c r="BG444" s="133">
        <f t="shared" ref="BG444" si="7710">AC444/AC467</f>
        <v>6.4308474892363689E-6</v>
      </c>
    </row>
    <row r="445" spans="1:59">
      <c r="A445" s="143" t="s">
        <v>20</v>
      </c>
      <c r="B445" s="193">
        <v>3088</v>
      </c>
      <c r="C445" s="194">
        <v>0</v>
      </c>
      <c r="D445" s="195">
        <v>1294</v>
      </c>
      <c r="E445" s="196">
        <v>2</v>
      </c>
      <c r="F445" s="193">
        <v>346</v>
      </c>
      <c r="G445" s="197">
        <v>2</v>
      </c>
      <c r="H445" s="195">
        <v>1334</v>
      </c>
      <c r="I445" s="196">
        <v>96</v>
      </c>
      <c r="J445" s="193">
        <v>96</v>
      </c>
      <c r="K445" s="197">
        <v>46</v>
      </c>
      <c r="L445" s="195">
        <v>75</v>
      </c>
      <c r="M445" s="193">
        <v>327</v>
      </c>
      <c r="N445" s="198">
        <v>519</v>
      </c>
      <c r="O445" s="199">
        <v>464</v>
      </c>
      <c r="P445" s="193">
        <v>292</v>
      </c>
      <c r="Q445" s="197">
        <v>257</v>
      </c>
      <c r="R445" s="195">
        <v>366</v>
      </c>
      <c r="S445" s="196">
        <v>330</v>
      </c>
      <c r="T445" s="193">
        <v>74</v>
      </c>
      <c r="U445" s="197">
        <v>199</v>
      </c>
      <c r="V445" s="195">
        <v>261</v>
      </c>
      <c r="W445" s="196">
        <v>516</v>
      </c>
      <c r="X445" s="193">
        <v>365</v>
      </c>
      <c r="Y445" s="197">
        <v>400</v>
      </c>
      <c r="Z445" s="195">
        <v>1145</v>
      </c>
      <c r="AA445" s="193">
        <v>557</v>
      </c>
      <c r="AB445" s="169">
        <f t="shared" si="7682"/>
        <v>9255</v>
      </c>
      <c r="AC445" s="170">
        <f t="shared" si="7683"/>
        <v>3196</v>
      </c>
      <c r="AE445" s="143" t="s">
        <v>20</v>
      </c>
      <c r="AF445" s="126">
        <f>B445/B467</f>
        <v>5.3374816351222883E-2</v>
      </c>
      <c r="AG445" s="127">
        <f t="shared" ref="AG445" si="7711">C445/C467</f>
        <v>0</v>
      </c>
      <c r="AH445" s="128">
        <f t="shared" ref="AH445" si="7712">D445/D467</f>
        <v>5.3914420232490316E-2</v>
      </c>
      <c r="AI445" s="129">
        <f t="shared" ref="AI445" si="7713">E445/E467</f>
        <v>1.0178635045040459E-4</v>
      </c>
      <c r="AJ445" s="126">
        <f t="shared" ref="AJ445" si="7714">F445/F467</f>
        <v>2.6410197694832455E-2</v>
      </c>
      <c r="AK445" s="127">
        <f t="shared" ref="AK445" si="7715">G445/G467</f>
        <v>2.4624476729869491E-4</v>
      </c>
      <c r="AL445" s="128">
        <f t="shared" ref="AL445" si="7716">H445/H467</f>
        <v>5.1017286216919075E-2</v>
      </c>
      <c r="AM445" s="129">
        <f t="shared" ref="AM445" si="7717">I445/I467</f>
        <v>2.4955158699212351E-3</v>
      </c>
      <c r="AN445" s="126">
        <f t="shared" ref="AN445" si="7718">J445/J467</f>
        <v>1.4082440956432449E-2</v>
      </c>
      <c r="AO445" s="127">
        <f t="shared" ref="AO445" si="7719">K445/K467</f>
        <v>5.9004617752693687E-3</v>
      </c>
      <c r="AP445" s="128">
        <f t="shared" ref="AP445" si="7720">L445/L467</f>
        <v>6.3667232597623092E-3</v>
      </c>
      <c r="AQ445" s="126">
        <f t="shared" ref="AQ445" si="7721">M445/M467</f>
        <v>1.4176710309546519E-2</v>
      </c>
      <c r="AR445" s="130">
        <f t="shared" ref="AR445" si="7722">N445/N467</f>
        <v>2.049682082066269E-2</v>
      </c>
      <c r="AS445" s="131">
        <f t="shared" ref="AS445" si="7723">O445/O467</f>
        <v>1.2920832057029879E-2</v>
      </c>
      <c r="AT445" s="126">
        <f t="shared" ref="AT445" si="7724">P445/P467</f>
        <v>1.7885581281391644E-2</v>
      </c>
      <c r="AU445" s="127">
        <f t="shared" ref="AU445" si="7725">Q445/Q467</f>
        <v>1.2453963946501259E-2</v>
      </c>
      <c r="AV445" s="128">
        <f t="shared" ref="AV445" si="7726">R445/R467</f>
        <v>1.8248903071400081E-2</v>
      </c>
      <c r="AW445" s="129">
        <f t="shared" ref="AW445" si="7727">S445/S467</f>
        <v>1.4584346135148274E-2</v>
      </c>
      <c r="AX445" s="126">
        <f t="shared" ref="AX445" si="7728">T445/T467</f>
        <v>8.7917310205536409E-3</v>
      </c>
      <c r="AY445" s="127">
        <f t="shared" ref="AY445" si="7729">U445/U467</f>
        <v>1.7091814824357985E-2</v>
      </c>
      <c r="AZ445" s="128">
        <f t="shared" ref="AZ445" si="7730">V445/V467</f>
        <v>1.0860971245474596E-2</v>
      </c>
      <c r="BA445" s="129">
        <f t="shared" ref="BA445" si="7731">W445/W467</f>
        <v>1.7788809597683319E-2</v>
      </c>
      <c r="BB445" s="126">
        <f t="shared" ref="BB445" si="7732">X445/X467</f>
        <v>1.6442922785836561E-2</v>
      </c>
      <c r="BC445" s="127">
        <f t="shared" ref="BC445" si="7733">Y445/Y467</f>
        <v>2.624327516074006E-2</v>
      </c>
      <c r="BD445" s="128">
        <f t="shared" ref="BD445" si="7734">Z445/Z467</f>
        <v>2.0511626240550321E-2</v>
      </c>
      <c r="BE445" s="126">
        <f t="shared" ref="BE445" si="7735">AA445/AA467</f>
        <v>1.2291735628379125E-2</v>
      </c>
      <c r="BF445" s="132">
        <f t="shared" ref="BF445" si="7736">AB445/AB467</f>
        <v>2.9675541005473382E-2</v>
      </c>
      <c r="BG445" s="133">
        <f t="shared" ref="BG445" si="7737">AC445/AC467</f>
        <v>1.0276494287799717E-2</v>
      </c>
    </row>
    <row r="446" spans="1:59">
      <c r="A446" s="134" t="s">
        <v>21</v>
      </c>
      <c r="B446" s="186">
        <v>4271</v>
      </c>
      <c r="C446" s="187">
        <v>438</v>
      </c>
      <c r="D446" s="188">
        <v>1690</v>
      </c>
      <c r="E446" s="189">
        <v>660</v>
      </c>
      <c r="F446" s="186">
        <v>888</v>
      </c>
      <c r="G446" s="190">
        <v>337</v>
      </c>
      <c r="H446" s="188">
        <v>1206</v>
      </c>
      <c r="I446" s="189">
        <v>860</v>
      </c>
      <c r="J446" s="186">
        <v>244</v>
      </c>
      <c r="K446" s="190">
        <v>405</v>
      </c>
      <c r="L446" s="188">
        <v>313</v>
      </c>
      <c r="M446" s="186">
        <v>973</v>
      </c>
      <c r="N446" s="191">
        <v>1168</v>
      </c>
      <c r="O446" s="192">
        <v>1531</v>
      </c>
      <c r="P446" s="186">
        <v>1144</v>
      </c>
      <c r="Q446" s="190">
        <v>857</v>
      </c>
      <c r="R446" s="188">
        <v>1252</v>
      </c>
      <c r="S446" s="189">
        <v>1206</v>
      </c>
      <c r="T446" s="186">
        <v>218</v>
      </c>
      <c r="U446" s="190">
        <v>937</v>
      </c>
      <c r="V446" s="188">
        <v>827</v>
      </c>
      <c r="W446" s="189">
        <v>1612</v>
      </c>
      <c r="X446" s="186">
        <v>1159</v>
      </c>
      <c r="Y446" s="190">
        <v>1114</v>
      </c>
      <c r="Z446" s="188">
        <v>3465</v>
      </c>
      <c r="AA446" s="186">
        <v>1655</v>
      </c>
      <c r="AB446" s="169">
        <f>B446+D446+F446+H446+J446+L446+N446+P446+R446+T446+V446+X446+Z446</f>
        <v>17845</v>
      </c>
      <c r="AC446" s="170">
        <f t="shared" si="7683"/>
        <v>12585</v>
      </c>
      <c r="AE446" s="134" t="s">
        <v>21</v>
      </c>
      <c r="AF446" s="126">
        <f>B446/B467</f>
        <v>7.3822487252614297E-2</v>
      </c>
      <c r="AG446" s="127">
        <f t="shared" ref="AG446" si="7738">C446/C467</f>
        <v>1.3067605465719912E-2</v>
      </c>
      <c r="AH446" s="128">
        <f t="shared" ref="AH446" si="7739">D446/D467</f>
        <v>7.0413732761134953E-2</v>
      </c>
      <c r="AI446" s="129">
        <f t="shared" ref="AI446" si="7740">E446/E467</f>
        <v>3.3589495648633519E-2</v>
      </c>
      <c r="AJ446" s="126">
        <f t="shared" ref="AJ446" si="7741">F446/F467</f>
        <v>6.7781085413327224E-2</v>
      </c>
      <c r="AK446" s="127">
        <f t="shared" ref="AK446" si="7742">G446/G467</f>
        <v>4.1492243289830089E-2</v>
      </c>
      <c r="AL446" s="128">
        <f t="shared" ref="AL446" si="7743">H446/H467</f>
        <v>4.6122074346030287E-2</v>
      </c>
      <c r="AM446" s="129">
        <f t="shared" ref="AM446" si="7744">I446/I467</f>
        <v>2.2355663001377733E-2</v>
      </c>
      <c r="AN446" s="126">
        <f t="shared" ref="AN446" si="7745">J446/J467</f>
        <v>3.5792870764265808E-2</v>
      </c>
      <c r="AO446" s="127">
        <f t="shared" ref="AO446" si="7746">K446/K467</f>
        <v>5.1949717804002052E-2</v>
      </c>
      <c r="AP446" s="128">
        <f t="shared" ref="AP446" si="7747">L446/L467</f>
        <v>2.6570458404074702E-2</v>
      </c>
      <c r="AQ446" s="126">
        <f t="shared" ref="AQ446" si="7748">M446/M467</f>
        <v>4.2183300095378476E-2</v>
      </c>
      <c r="AR446" s="130">
        <f t="shared" ref="AR446" si="7749">N446/N467</f>
        <v>4.6127720074246675E-2</v>
      </c>
      <c r="AS446" s="131">
        <f t="shared" ref="AS446" si="7750">O446/O467</f>
        <v>4.2633176464036089E-2</v>
      </c>
      <c r="AT446" s="126">
        <f t="shared" ref="AT446" si="7751">P446/P467</f>
        <v>7.0072277349013848E-2</v>
      </c>
      <c r="AU446" s="127">
        <f t="shared" ref="AU446" si="7752">Q446/Q467</f>
        <v>4.1529366156231831E-2</v>
      </c>
      <c r="AV446" s="128">
        <f t="shared" ref="AV446" si="7753">R446/R467</f>
        <v>6.2425209413641804E-2</v>
      </c>
      <c r="AW446" s="129">
        <f t="shared" ref="AW446" si="7754">S446/S467</f>
        <v>5.3299155875723696E-2</v>
      </c>
      <c r="AX446" s="126">
        <f t="shared" ref="AX446" si="7755">T446/T467</f>
        <v>2.5899964357847215E-2</v>
      </c>
      <c r="AY446" s="127">
        <f t="shared" ref="AY446" si="7756">U446/U467</f>
        <v>8.0477540152881555E-2</v>
      </c>
      <c r="AZ446" s="128">
        <f t="shared" ref="AZ446" si="7757">V446/V467</f>
        <v>3.4413882068994213E-2</v>
      </c>
      <c r="BA446" s="129">
        <f t="shared" ref="BA446" si="7758">W446/W467</f>
        <v>5.5572792774157963E-2</v>
      </c>
      <c r="BB446" s="126">
        <f t="shared" ref="BB446" si="7759">X446/X467</f>
        <v>5.2211910982971441E-2</v>
      </c>
      <c r="BC446" s="127">
        <f t="shared" ref="BC446" si="7760">Y446/Y467</f>
        <v>7.3087521322661067E-2</v>
      </c>
      <c r="BD446" s="128">
        <f t="shared" ref="BD446" si="7761">Z446/Z467</f>
        <v>6.2072301243237434E-2</v>
      </c>
      <c r="BE446" s="126">
        <f t="shared" ref="BE446" si="7762">AA446/AA467</f>
        <v>3.6522122917356285E-2</v>
      </c>
      <c r="BF446" s="132">
        <f t="shared" ref="BF446" si="7763">AB446/AB467</f>
        <v>5.7218803807960295E-2</v>
      </c>
      <c r="BG446" s="133">
        <f t="shared" ref="BG446" si="7764">AC446/AC467</f>
        <v>4.0466107826019851E-2</v>
      </c>
    </row>
    <row r="447" spans="1:59">
      <c r="A447" s="143" t="s">
        <v>22</v>
      </c>
      <c r="B447" s="193">
        <v>7445</v>
      </c>
      <c r="C447" s="194">
        <v>1086</v>
      </c>
      <c r="D447" s="195">
        <v>1529</v>
      </c>
      <c r="E447" s="196">
        <v>1172</v>
      </c>
      <c r="F447" s="193">
        <v>779</v>
      </c>
      <c r="G447" s="197">
        <v>479</v>
      </c>
      <c r="H447" s="195">
        <v>942</v>
      </c>
      <c r="I447" s="196">
        <v>1558</v>
      </c>
      <c r="J447" s="193">
        <v>469</v>
      </c>
      <c r="K447" s="197">
        <v>814</v>
      </c>
      <c r="L447" s="195">
        <v>472</v>
      </c>
      <c r="M447" s="193">
        <v>1782</v>
      </c>
      <c r="N447" s="198">
        <v>1666</v>
      </c>
      <c r="O447" s="199">
        <v>2499</v>
      </c>
      <c r="P447" s="193">
        <v>1511</v>
      </c>
      <c r="Q447" s="197">
        <v>1306</v>
      </c>
      <c r="R447" s="195">
        <v>1811</v>
      </c>
      <c r="S447" s="196">
        <v>1260</v>
      </c>
      <c r="T447" s="193">
        <v>313</v>
      </c>
      <c r="U447" s="197">
        <v>1466</v>
      </c>
      <c r="V447" s="195">
        <v>1063</v>
      </c>
      <c r="W447" s="196">
        <v>2425</v>
      </c>
      <c r="X447" s="193">
        <v>1438</v>
      </c>
      <c r="Y447" s="197">
        <v>1466</v>
      </c>
      <c r="Z447" s="195">
        <v>4919</v>
      </c>
      <c r="AA447" s="193">
        <v>2251</v>
      </c>
      <c r="AB447" s="169">
        <f t="shared" ref="AB447:AB463" si="7765">B447+D447+F447+H447+J447+L447+N447+P447+R447+T447+V447+X447+Z447</f>
        <v>24357</v>
      </c>
      <c r="AC447" s="170">
        <f t="shared" si="7683"/>
        <v>19564</v>
      </c>
      <c r="AE447" s="143" t="s">
        <v>22</v>
      </c>
      <c r="AF447" s="126">
        <f>B447/B467</f>
        <v>0.1286837784115461</v>
      </c>
      <c r="AG447" s="127">
        <f t="shared" ref="AG447" si="7766">C447/C467</f>
        <v>3.2400501223223341E-2</v>
      </c>
      <c r="AH447" s="128">
        <f t="shared" ref="AH447" si="7767">D447/D467</f>
        <v>6.3705678930044585E-2</v>
      </c>
      <c r="AI447" s="129">
        <f t="shared" ref="AI447" si="7768">E447/E467</f>
        <v>5.9646801363937095E-2</v>
      </c>
      <c r="AJ447" s="126">
        <f t="shared" ref="AJ447" si="7769">F447/F467</f>
        <v>5.9461109838943593E-2</v>
      </c>
      <c r="AK447" s="127">
        <f t="shared" ref="AK447" si="7770">G447/G467</f>
        <v>5.8975621768037431E-2</v>
      </c>
      <c r="AL447" s="128">
        <f t="shared" ref="AL447" si="7771">H447/H467</f>
        <v>3.6025699862322166E-2</v>
      </c>
      <c r="AM447" s="129">
        <f t="shared" ref="AM447" si="7772">I447/I467</f>
        <v>4.0500142972263384E-2</v>
      </c>
      <c r="AN447" s="126">
        <f t="shared" ref="AN447" si="7773">J447/J467</f>
        <v>6.8798591755904359E-2</v>
      </c>
      <c r="AO447" s="127">
        <f t="shared" ref="AO447" si="7774">K447/K467</f>
        <v>0.10441251924063623</v>
      </c>
      <c r="AP447" s="128">
        <f t="shared" ref="AP447" si="7775">L447/L467</f>
        <v>4.0067911714770796E-2</v>
      </c>
      <c r="AQ447" s="126">
        <f t="shared" ref="AQ447" si="7776">M447/M467</f>
        <v>7.7256568108904883E-2</v>
      </c>
      <c r="AR447" s="130">
        <f t="shared" ref="AR447" si="7777">N447/N467</f>
        <v>6.5795189763437456E-2</v>
      </c>
      <c r="AS447" s="131">
        <f t="shared" ref="AS447" si="7778">O447/O467</f>
        <v>6.9588705410598417E-2</v>
      </c>
      <c r="AT447" s="126">
        <f t="shared" ref="AT447" si="7779">P447/P467</f>
        <v>9.25517579321328E-2</v>
      </c>
      <c r="AU447" s="127">
        <f t="shared" ref="AU447" si="7780">Q447/Q467</f>
        <v>6.3287458809846875E-2</v>
      </c>
      <c r="AV447" s="128">
        <f t="shared" ref="AV447" si="7781">R447/R467</f>
        <v>9.0297167929796571E-2</v>
      </c>
      <c r="AW447" s="129">
        <f t="shared" ref="AW447" si="7782">S447/S467</f>
        <v>5.5685685243293412E-2</v>
      </c>
      <c r="AX447" s="126">
        <f t="shared" ref="AX447" si="7783">T447/T467</f>
        <v>3.7186646073422834E-2</v>
      </c>
      <c r="AY447" s="127">
        <f t="shared" ref="AY447" si="7784">U447/U467</f>
        <v>0.12591256548999399</v>
      </c>
      <c r="AZ447" s="128">
        <f t="shared" ref="AZ447" si="7785">V447/V467</f>
        <v>4.4234530398235612E-2</v>
      </c>
      <c r="BA447" s="129">
        <f t="shared" ref="BA447" si="7786">W447/W467</f>
        <v>8.3600510221670629E-2</v>
      </c>
      <c r="BB447" s="126">
        <f t="shared" ref="BB447" si="7787">X447/X467</f>
        <v>6.4780610865843774E-2</v>
      </c>
      <c r="BC447" s="127">
        <f t="shared" ref="BC447" si="7788">Y447/Y467</f>
        <v>9.6181603464112322E-2</v>
      </c>
      <c r="BD447" s="128">
        <f t="shared" ref="BD447" si="7789">Z447/Z467</f>
        <v>8.811937945612841E-2</v>
      </c>
      <c r="BE447" s="126">
        <f t="shared" ref="BE447" si="7790">AA447/AA467</f>
        <v>4.9674500717201808E-2</v>
      </c>
      <c r="BF447" s="132">
        <f t="shared" ref="BF447" si="7791">AB447/AB467</f>
        <v>7.8099098030287972E-2</v>
      </c>
      <c r="BG447" s="133">
        <f t="shared" ref="BG447" si="7792">AC447/AC467</f>
        <v>6.2906550139710166E-2</v>
      </c>
    </row>
    <row r="448" spans="1:59">
      <c r="A448" s="134" t="s">
        <v>23</v>
      </c>
      <c r="B448" s="186">
        <v>5433</v>
      </c>
      <c r="C448" s="187">
        <v>949</v>
      </c>
      <c r="D448" s="188">
        <v>1604</v>
      </c>
      <c r="E448" s="189">
        <v>1323</v>
      </c>
      <c r="F448" s="186">
        <v>485</v>
      </c>
      <c r="G448" s="190">
        <v>728</v>
      </c>
      <c r="H448" s="188">
        <v>862</v>
      </c>
      <c r="I448" s="189">
        <v>1932</v>
      </c>
      <c r="J448" s="186">
        <v>421</v>
      </c>
      <c r="K448" s="190">
        <v>1006</v>
      </c>
      <c r="L448" s="188">
        <v>495</v>
      </c>
      <c r="M448" s="186">
        <v>2738</v>
      </c>
      <c r="N448" s="191">
        <v>1436</v>
      </c>
      <c r="O448" s="192">
        <v>3413</v>
      </c>
      <c r="P448" s="186">
        <v>1325</v>
      </c>
      <c r="Q448" s="190">
        <v>1734</v>
      </c>
      <c r="R448" s="188">
        <v>1731</v>
      </c>
      <c r="S448" s="189">
        <v>1597</v>
      </c>
      <c r="T448" s="186">
        <v>303</v>
      </c>
      <c r="U448" s="190">
        <v>1738</v>
      </c>
      <c r="V448" s="188">
        <v>823</v>
      </c>
      <c r="W448" s="189">
        <v>2840</v>
      </c>
      <c r="X448" s="186">
        <v>1296</v>
      </c>
      <c r="Y448" s="190">
        <v>1797</v>
      </c>
      <c r="Z448" s="188">
        <v>4751</v>
      </c>
      <c r="AA448" s="186">
        <v>2019</v>
      </c>
      <c r="AB448" s="169">
        <f t="shared" si="7765"/>
        <v>20965</v>
      </c>
      <c r="AC448" s="170">
        <f t="shared" si="7683"/>
        <v>23814</v>
      </c>
      <c r="AE448" s="134" t="s">
        <v>23</v>
      </c>
      <c r="AF448" s="126">
        <f>B448/B467</f>
        <v>9.3907181747472132E-2</v>
      </c>
      <c r="AG448" s="127">
        <f t="shared" ref="AG448" si="7793">C448/C467</f>
        <v>2.8313145175726476E-2</v>
      </c>
      <c r="AH448" s="128">
        <f t="shared" ref="AH448" si="7794">D448/D467</f>
        <v>6.6830548727136369E-2</v>
      </c>
      <c r="AI448" s="129">
        <f t="shared" ref="AI448" si="7795">E448/E467</f>
        <v>6.7331670822942641E-2</v>
      </c>
      <c r="AJ448" s="126">
        <f t="shared" ref="AJ448" si="7796">F448/F467</f>
        <v>3.7020074803450119E-2</v>
      </c>
      <c r="AK448" s="127">
        <f t="shared" ref="AK448" si="7797">G448/G467</f>
        <v>8.9633095296724946E-2</v>
      </c>
      <c r="AL448" s="128">
        <f t="shared" ref="AL448" si="7798">H448/H467</f>
        <v>3.2966192443016677E-2</v>
      </c>
      <c r="AM448" s="129">
        <f t="shared" ref="AM448" si="7799">I448/I467</f>
        <v>5.0222256882164862E-2</v>
      </c>
      <c r="AN448" s="126">
        <f t="shared" ref="AN448" si="7800">J448/J467</f>
        <v>6.1757371277688135E-2</v>
      </c>
      <c r="AO448" s="127">
        <f t="shared" ref="AO448" si="7801">K448/K467</f>
        <v>0.12904053360697793</v>
      </c>
      <c r="AP448" s="128">
        <f t="shared" ref="AP448" si="7802">L448/L467</f>
        <v>4.202037351443124E-2</v>
      </c>
      <c r="AQ448" s="126">
        <f t="shared" ref="AQ448" si="7803">M448/M467</f>
        <v>0.11870285268360357</v>
      </c>
      <c r="AR448" s="130">
        <f t="shared" ref="AR448" si="7804">N448/N467</f>
        <v>5.6711820228269025E-2</v>
      </c>
      <c r="AS448" s="131">
        <f t="shared" ref="AS448" si="7805">O448/O467</f>
        <v>9.5040516833282282E-2</v>
      </c>
      <c r="AT448" s="126">
        <f t="shared" ref="AT448" si="7806">P448/P467</f>
        <v>8.1158887663849072E-2</v>
      </c>
      <c r="AU448" s="127">
        <f t="shared" ref="AU448" si="7807">Q448/Q467</f>
        <v>8.402791238612134E-2</v>
      </c>
      <c r="AV448" s="128">
        <f t="shared" ref="AV448" si="7808">R448/R467</f>
        <v>8.6308336657359389E-2</v>
      </c>
      <c r="AW448" s="129">
        <f t="shared" ref="AW448" si="7809">S448/S467</f>
        <v>7.0579396296459984E-2</v>
      </c>
      <c r="AX448" s="126">
        <f t="shared" ref="AX448" si="7810">T448/T467</f>
        <v>3.5998574313888559E-2</v>
      </c>
      <c r="AY448" s="127">
        <f t="shared" ref="AY448" si="7811">U448/U467</f>
        <v>0.14927424203384007</v>
      </c>
      <c r="AZ448" s="128">
        <f t="shared" ref="AZ448" si="7812">V448/V467</f>
        <v>3.4247430402396903E-2</v>
      </c>
      <c r="BA448" s="129">
        <f t="shared" ref="BA448" si="7813">W448/W467</f>
        <v>9.7907401661667878E-2</v>
      </c>
      <c r="BB448" s="126">
        <f t="shared" ref="BB448" si="7814">X448/X467</f>
        <v>5.8383638165600507E-2</v>
      </c>
      <c r="BC448" s="127">
        <f t="shared" ref="BC448" si="7815">Y448/Y467</f>
        <v>0.11789791365962472</v>
      </c>
      <c r="BD448" s="128">
        <f t="shared" ref="BD448" si="7816">Z448/Z467</f>
        <v>8.5109813335244172E-2</v>
      </c>
      <c r="BE448" s="126">
        <f t="shared" ref="BE448" si="7817">AA448/AA467</f>
        <v>4.4554783184376036E-2</v>
      </c>
      <c r="BF448" s="132">
        <f t="shared" ref="BF448" si="7818">AB448/AB467</f>
        <v>6.7222875978362989E-2</v>
      </c>
      <c r="BG448" s="133">
        <f t="shared" ref="BG448" si="7819">AC448/AC467</f>
        <v>7.6572101054337441E-2</v>
      </c>
    </row>
    <row r="449" spans="1:59">
      <c r="A449" s="143" t="s">
        <v>24</v>
      </c>
      <c r="B449" s="193">
        <v>4309</v>
      </c>
      <c r="C449" s="194">
        <v>1426</v>
      </c>
      <c r="D449" s="195">
        <v>1806</v>
      </c>
      <c r="E449" s="196">
        <v>1216</v>
      </c>
      <c r="F449" s="193">
        <v>974</v>
      </c>
      <c r="G449" s="197">
        <v>691</v>
      </c>
      <c r="H449" s="195">
        <v>1062</v>
      </c>
      <c r="I449" s="196">
        <v>1867</v>
      </c>
      <c r="J449" s="193">
        <v>383</v>
      </c>
      <c r="K449" s="197">
        <v>970</v>
      </c>
      <c r="L449" s="195">
        <v>499</v>
      </c>
      <c r="M449" s="193">
        <v>2413</v>
      </c>
      <c r="N449" s="198">
        <v>1355</v>
      </c>
      <c r="O449" s="199">
        <v>3183</v>
      </c>
      <c r="P449" s="193">
        <v>961</v>
      </c>
      <c r="Q449" s="197">
        <v>1438</v>
      </c>
      <c r="R449" s="195">
        <v>1376</v>
      </c>
      <c r="S449" s="196">
        <v>1253</v>
      </c>
      <c r="T449" s="193">
        <v>289</v>
      </c>
      <c r="U449" s="197">
        <v>1103</v>
      </c>
      <c r="V449" s="195">
        <v>769</v>
      </c>
      <c r="W449" s="196">
        <v>2466</v>
      </c>
      <c r="X449" s="193">
        <v>1088</v>
      </c>
      <c r="Y449" s="197">
        <v>1148</v>
      </c>
      <c r="Z449" s="195">
        <v>3941</v>
      </c>
      <c r="AA449" s="193">
        <v>2082</v>
      </c>
      <c r="AB449" s="169">
        <f t="shared" si="7765"/>
        <v>18812</v>
      </c>
      <c r="AC449" s="170">
        <f t="shared" si="7683"/>
        <v>21256</v>
      </c>
      <c r="AE449" s="143" t="s">
        <v>24</v>
      </c>
      <c r="AF449" s="126">
        <f>B449/B467</f>
        <v>7.4479301702532197E-2</v>
      </c>
      <c r="AG449" s="127">
        <f t="shared" ref="AG449" si="7820">C449/C467</f>
        <v>4.2544304552777613E-2</v>
      </c>
      <c r="AH449" s="128">
        <f t="shared" ref="AH449" si="7821">D449/D467</f>
        <v>7.5246864713970255E-2</v>
      </c>
      <c r="AI449" s="129">
        <f t="shared" ref="AI449" si="7822">E449/E467</f>
        <v>6.1886101073845998E-2</v>
      </c>
      <c r="AJ449" s="126">
        <f t="shared" ref="AJ449" si="7823">F449/F467</f>
        <v>7.4345469811464768E-2</v>
      </c>
      <c r="AK449" s="127">
        <f t="shared" ref="AK449" si="7824">G449/G467</f>
        <v>8.5077567101699086E-2</v>
      </c>
      <c r="AL449" s="128">
        <f t="shared" ref="AL449" si="7825">H449/H467</f>
        <v>4.0614960991280404E-2</v>
      </c>
      <c r="AM449" s="129">
        <f t="shared" ref="AM449" si="7826">I449/I467</f>
        <v>4.8532584678572355E-2</v>
      </c>
      <c r="AN449" s="126">
        <f t="shared" ref="AN449" si="7827">J449/J467</f>
        <v>5.6183071732433622E-2</v>
      </c>
      <c r="AO449" s="127">
        <f t="shared" ref="AO449" si="7828">K449/K467</f>
        <v>0.12442278091328887</v>
      </c>
      <c r="AP449" s="128">
        <f t="shared" ref="AP449" si="7829">L449/L467</f>
        <v>4.2359932088285229E-2</v>
      </c>
      <c r="AQ449" s="126">
        <f t="shared" ref="AQ449" si="7830">M449/M467</f>
        <v>0.10461285008237232</v>
      </c>
      <c r="AR449" s="130">
        <f t="shared" ref="AR449" si="7831">N449/N467</f>
        <v>5.3512894435448835E-2</v>
      </c>
      <c r="AS449" s="131">
        <f t="shared" ref="AS449" si="7832">O449/O467</f>
        <v>8.8635794046392477E-2</v>
      </c>
      <c r="AT449" s="126">
        <f t="shared" ref="AT449" si="7833">P449/P467</f>
        <v>5.8863163052799213E-2</v>
      </c>
      <c r="AU449" s="127">
        <f t="shared" ref="AU449" si="7834">Q449/Q467</f>
        <v>6.9684047295987595E-2</v>
      </c>
      <c r="AV449" s="128">
        <f t="shared" ref="AV449" si="7835">R449/R467</f>
        <v>6.8607897885919422E-2</v>
      </c>
      <c r="AW449" s="129">
        <f t="shared" ref="AW449" si="7836">S449/S467</f>
        <v>5.5376320325275112E-2</v>
      </c>
      <c r="AX449" s="126">
        <f t="shared" ref="AX449" si="7837">T449/T467</f>
        <v>3.4335273850540575E-2</v>
      </c>
      <c r="AY449" s="127">
        <f t="shared" ref="AY449" si="7838">U449/U467</f>
        <v>9.4735033925964093E-2</v>
      </c>
      <c r="AZ449" s="128">
        <f t="shared" ref="AZ449" si="7839">V449/V467</f>
        <v>3.2000332903333192E-2</v>
      </c>
      <c r="BA449" s="129">
        <f t="shared" ref="BA449" si="7840">W449/W467</f>
        <v>8.5013962147067954E-2</v>
      </c>
      <c r="BB449" s="126">
        <f t="shared" ref="BB449" si="7841">X449/X467</f>
        <v>4.9013424632849807E-2</v>
      </c>
      <c r="BC449" s="127">
        <f t="shared" ref="BC449" si="7842">Y449/Y467</f>
        <v>7.5318199711323974E-2</v>
      </c>
      <c r="BD449" s="128">
        <f t="shared" ref="BD449" si="7843">Z449/Z467</f>
        <v>7.0599405252409445E-2</v>
      </c>
      <c r="BE449" s="126">
        <f t="shared" ref="BE449" si="7844">AA449/AA467</f>
        <v>4.594505130751407E-2</v>
      </c>
      <c r="BF449" s="132">
        <f t="shared" ref="BF449" si="7845">AB449/AB467</f>
        <v>6.0319424894107534E-2</v>
      </c>
      <c r="BG449" s="133">
        <f t="shared" ref="BG449" si="7846">AC449/AC467</f>
        <v>6.8347047115604131E-2</v>
      </c>
    </row>
    <row r="450" spans="1:59">
      <c r="A450" s="134" t="s">
        <v>25</v>
      </c>
      <c r="B450" s="186">
        <v>3912</v>
      </c>
      <c r="C450" s="187">
        <v>1045</v>
      </c>
      <c r="D450" s="188">
        <v>1578</v>
      </c>
      <c r="E450" s="189">
        <v>808</v>
      </c>
      <c r="F450" s="186">
        <v>963</v>
      </c>
      <c r="G450" s="190">
        <v>453</v>
      </c>
      <c r="H450" s="188">
        <v>1869</v>
      </c>
      <c r="I450" s="189">
        <v>1874</v>
      </c>
      <c r="J450" s="186">
        <v>336</v>
      </c>
      <c r="K450" s="190">
        <v>640</v>
      </c>
      <c r="L450" s="188">
        <v>436</v>
      </c>
      <c r="M450" s="186">
        <v>1810</v>
      </c>
      <c r="N450" s="191">
        <v>1253</v>
      </c>
      <c r="O450" s="192">
        <v>2536</v>
      </c>
      <c r="P450" s="186">
        <v>751</v>
      </c>
      <c r="Q450" s="190">
        <v>1317</v>
      </c>
      <c r="R450" s="188">
        <v>1307</v>
      </c>
      <c r="S450" s="189">
        <v>1258</v>
      </c>
      <c r="T450" s="186">
        <v>359</v>
      </c>
      <c r="U450" s="190">
        <v>800</v>
      </c>
      <c r="V450" s="188">
        <v>674</v>
      </c>
      <c r="W450" s="189">
        <v>2381</v>
      </c>
      <c r="X450" s="186">
        <v>886</v>
      </c>
      <c r="Y450" s="190">
        <v>1106</v>
      </c>
      <c r="Z450" s="188">
        <v>3213</v>
      </c>
      <c r="AA450" s="186">
        <v>1956</v>
      </c>
      <c r="AB450" s="169">
        <f t="shared" si="7765"/>
        <v>17537</v>
      </c>
      <c r="AC450" s="170">
        <f t="shared" si="7683"/>
        <v>17984</v>
      </c>
      <c r="AE450" s="134" t="s">
        <v>25</v>
      </c>
      <c r="AF450" s="126">
        <f>B450/B467</f>
        <v>6.7617319159968894E-2</v>
      </c>
      <c r="AG450" s="127">
        <f t="shared" ref="AG450" si="7847">C450/C467</f>
        <v>3.1177277880541799E-2</v>
      </c>
      <c r="AH450" s="128">
        <f t="shared" ref="AH450" si="7848">D450/D467</f>
        <v>6.5747260530811216E-2</v>
      </c>
      <c r="AI450" s="129">
        <f t="shared" ref="AI450" si="7849">E450/E467</f>
        <v>4.1121685581963462E-2</v>
      </c>
      <c r="AJ450" s="126">
        <f t="shared" ref="AJ450" si="7850">F450/F467</f>
        <v>7.3505839248912297E-2</v>
      </c>
      <c r="AK450" s="127">
        <f t="shared" ref="AK450" si="7851">G450/G467</f>
        <v>5.5774439793154398E-2</v>
      </c>
      <c r="AL450" s="128">
        <f t="shared" ref="AL450" si="7852">H450/H467</f>
        <v>7.1477742083524559E-2</v>
      </c>
      <c r="AM450" s="129">
        <f t="shared" ref="AM450" si="7853">I450/I467</f>
        <v>4.8714549377420778E-2</v>
      </c>
      <c r="AN450" s="126">
        <f t="shared" ref="AN450" si="7854">J450/J467</f>
        <v>4.9288543347513571E-2</v>
      </c>
      <c r="AO450" s="127">
        <f t="shared" ref="AO450" si="7855">K450/K467</f>
        <v>8.2093381221139045E-2</v>
      </c>
      <c r="AP450" s="128">
        <f t="shared" ref="AP450" si="7856">L450/L467</f>
        <v>3.7011884550084889E-2</v>
      </c>
      <c r="AQ450" s="126">
        <f t="shared" ref="AQ450" si="7857">M450/M467</f>
        <v>7.8470476025318647E-2</v>
      </c>
      <c r="AR450" s="130">
        <f t="shared" ref="AR450" si="7858">N450/N467</f>
        <v>4.948461751115675E-2</v>
      </c>
      <c r="AS450" s="131">
        <f t="shared" ref="AS450" si="7859">O450/O467</f>
        <v>7.0619030380663306E-2</v>
      </c>
      <c r="AT450" s="126">
        <f t="shared" ref="AT450" si="7860">P450/P467</f>
        <v>4.6000245007962758E-2</v>
      </c>
      <c r="AU450" s="127">
        <f t="shared" ref="AU450" si="7861">Q450/Q467</f>
        <v>6.3820507850358602E-2</v>
      </c>
      <c r="AV450" s="128">
        <f t="shared" ref="AV450" si="7862">R450/R467</f>
        <v>6.5167530913442365E-2</v>
      </c>
      <c r="AW450" s="129">
        <f t="shared" ref="AW450" si="7863">S450/S467</f>
        <v>5.5597295266716758E-2</v>
      </c>
      <c r="AX450" s="126">
        <f t="shared" ref="AX450" si="7864">T450/T467</f>
        <v>4.2651776167280504E-2</v>
      </c>
      <c r="AY450" s="127">
        <f t="shared" ref="AY450" si="7865">U450/U467</f>
        <v>6.8710813364253193E-2</v>
      </c>
      <c r="AZ450" s="128">
        <f t="shared" ref="AZ450" si="7866">V450/V467</f>
        <v>2.8047105821647038E-2</v>
      </c>
      <c r="BA450" s="129">
        <f t="shared" ref="BA450" si="7867">W450/W467</f>
        <v>8.2083634984658871E-2</v>
      </c>
      <c r="BB450" s="126">
        <f t="shared" ref="BB450" si="7868">X450/X467</f>
        <v>3.9913505721236149E-2</v>
      </c>
      <c r="BC450" s="127">
        <f t="shared" ref="BC450" si="7869">Y450/Y467</f>
        <v>7.2562655819446265E-2</v>
      </c>
      <c r="BD450" s="128">
        <f t="shared" ref="BD450" si="7870">Z450/Z467</f>
        <v>5.7557952061911076E-2</v>
      </c>
      <c r="BE450" s="126">
        <f t="shared" ref="BE450" si="7871">AA450/AA467</f>
        <v>4.3164515061238001E-2</v>
      </c>
      <c r="BF450" s="132">
        <f t="shared" ref="BF450" si="7872">AB450/AB467</f>
        <v>5.6231222324471822E-2</v>
      </c>
      <c r="BG450" s="133">
        <f t="shared" ref="BG450" si="7873">AC450/AC467</f>
        <v>5.782618062321343E-2</v>
      </c>
    </row>
    <row r="451" spans="1:59">
      <c r="A451" s="143" t="s">
        <v>26</v>
      </c>
      <c r="B451" s="200">
        <v>3912</v>
      </c>
      <c r="C451" s="194">
        <v>1272</v>
      </c>
      <c r="D451" s="195">
        <v>1714</v>
      </c>
      <c r="E451" s="196">
        <v>791</v>
      </c>
      <c r="F451" s="193">
        <v>1026</v>
      </c>
      <c r="G451" s="197">
        <v>464</v>
      </c>
      <c r="H451" s="195">
        <v>1225</v>
      </c>
      <c r="I451" s="196">
        <v>2234</v>
      </c>
      <c r="J451" s="193">
        <v>335</v>
      </c>
      <c r="K451" s="197">
        <v>588</v>
      </c>
      <c r="L451" s="195">
        <v>480</v>
      </c>
      <c r="M451" s="193">
        <v>1707</v>
      </c>
      <c r="N451" s="198">
        <v>1344</v>
      </c>
      <c r="O451" s="201">
        <v>2570</v>
      </c>
      <c r="P451" s="193">
        <v>833</v>
      </c>
      <c r="Q451" s="197">
        <v>1010</v>
      </c>
      <c r="R451" s="195">
        <v>1202</v>
      </c>
      <c r="S451" s="196">
        <v>1154</v>
      </c>
      <c r="T451" s="193">
        <v>422</v>
      </c>
      <c r="U451" s="197">
        <v>813</v>
      </c>
      <c r="V451" s="195">
        <v>839</v>
      </c>
      <c r="W451" s="202">
        <v>2164</v>
      </c>
      <c r="X451" s="193">
        <v>964</v>
      </c>
      <c r="Y451" s="197">
        <v>792</v>
      </c>
      <c r="Z451" s="195">
        <v>2995</v>
      </c>
      <c r="AA451" s="193">
        <v>2286</v>
      </c>
      <c r="AB451" s="169">
        <f t="shared" si="7765"/>
        <v>17291</v>
      </c>
      <c r="AC451" s="170">
        <f t="shared" si="7683"/>
        <v>17845</v>
      </c>
      <c r="AE451" s="143" t="s">
        <v>26</v>
      </c>
      <c r="AF451" s="126">
        <f>B451/B467</f>
        <v>6.7617319159968894E-2</v>
      </c>
      <c r="AG451" s="127">
        <f t="shared" ref="AG451" si="7874">C451/C467</f>
        <v>3.7949758338803034E-2</v>
      </c>
      <c r="AH451" s="128">
        <f t="shared" ref="AH451" si="7875">D451/D467</f>
        <v>7.1413691096204324E-2</v>
      </c>
      <c r="AI451" s="129">
        <f t="shared" ref="AI451" si="7876">E451/E467</f>
        <v>4.0256501603135021E-2</v>
      </c>
      <c r="AJ451" s="126">
        <f t="shared" ref="AJ451" si="7877">F451/F467</f>
        <v>7.8314632470803752E-2</v>
      </c>
      <c r="AK451" s="127">
        <f t="shared" ref="AK451" si="7878">G451/G467</f>
        <v>5.7128786013297218E-2</v>
      </c>
      <c r="AL451" s="128">
        <f t="shared" ref="AL451" si="7879">H451/H467</f>
        <v>4.6848707358115346E-2</v>
      </c>
      <c r="AM451" s="129">
        <f t="shared" ref="AM451" si="7880">I451/I467</f>
        <v>5.8072733889625409E-2</v>
      </c>
      <c r="AN451" s="126">
        <f t="shared" ref="AN451" si="7881">J451/J467</f>
        <v>4.9141851254217397E-2</v>
      </c>
      <c r="AO451" s="127">
        <f t="shared" ref="AO451" si="7882">K451/K467</f>
        <v>7.5423293996921492E-2</v>
      </c>
      <c r="AP451" s="128">
        <f t="shared" ref="AP451" si="7883">L451/L467</f>
        <v>4.074702886247878E-2</v>
      </c>
      <c r="AQ451" s="126">
        <f t="shared" ref="AQ451" si="7884">M451/M467</f>
        <v>7.4005029047082282E-2</v>
      </c>
      <c r="AR451" s="130">
        <f t="shared" ref="AR451" si="7885">N451/N467</f>
        <v>5.3078472414201654E-2</v>
      </c>
      <c r="AS451" s="131">
        <f t="shared" ref="AS451" si="7886">O451/O467</f>
        <v>7.1565815488290496E-2</v>
      </c>
      <c r="AT451" s="126">
        <f t="shared" ref="AT451" si="7887">P451/P467</f>
        <v>5.1022908244517946E-2</v>
      </c>
      <c r="AU451" s="127">
        <f t="shared" ref="AU451" si="7888">Q451/Q467</f>
        <v>4.8943593719713123E-2</v>
      </c>
      <c r="AV451" s="128">
        <f t="shared" ref="AV451" si="7889">R451/R467</f>
        <v>5.9932189868368568E-2</v>
      </c>
      <c r="AW451" s="129">
        <f t="shared" ref="AW451" si="7890">S451/S467</f>
        <v>5.1001016484730634E-2</v>
      </c>
      <c r="AX451" s="126">
        <f t="shared" ref="AX451" si="7891">T451/T467</f>
        <v>5.0136628252346445E-2</v>
      </c>
      <c r="AY451" s="127">
        <f t="shared" ref="AY451" si="7892">U451/U467</f>
        <v>6.9827364081422316E-2</v>
      </c>
      <c r="AZ451" s="128">
        <f t="shared" ref="AZ451" si="7893">V451/V467</f>
        <v>3.491323706878615E-2</v>
      </c>
      <c r="BA451" s="129">
        <f t="shared" ref="BA451" si="7894">W451/W467</f>
        <v>7.4602682111214541E-2</v>
      </c>
      <c r="BB451" s="126">
        <f t="shared" ref="BB451" si="7895">X451/X467</f>
        <v>4.3427335796017659E-2</v>
      </c>
      <c r="BC451" s="127">
        <f t="shared" ref="BC451" si="7896">Y451/Y467</f>
        <v>5.1961684818265318E-2</v>
      </c>
      <c r="BD451" s="128">
        <f t="shared" ref="BD451" si="7897">Z451/Z467</f>
        <v>5.3652681738382717E-2</v>
      </c>
      <c r="BE451" s="126">
        <f t="shared" ref="BE451" si="7898">AA451/AA467</f>
        <v>5.0446871896722936E-2</v>
      </c>
      <c r="BF451" s="132">
        <f t="shared" ref="BF451" si="7899">AB451/AB467</f>
        <v>5.5442439711036226E-2</v>
      </c>
      <c r="BG451" s="133">
        <f t="shared" ref="BG451" si="7900">AC451/AC467</f>
        <v>5.7379236722711502E-2</v>
      </c>
    </row>
    <row r="452" spans="1:59">
      <c r="A452" s="134" t="s">
        <v>27</v>
      </c>
      <c r="B452" s="203">
        <v>4048</v>
      </c>
      <c r="C452" s="187">
        <v>1208</v>
      </c>
      <c r="D452" s="188">
        <v>1611</v>
      </c>
      <c r="E452" s="189">
        <v>873</v>
      </c>
      <c r="F452" s="186">
        <v>1210</v>
      </c>
      <c r="G452" s="190">
        <v>462</v>
      </c>
      <c r="H452" s="188">
        <v>1891</v>
      </c>
      <c r="I452" s="189">
        <v>1970</v>
      </c>
      <c r="J452" s="186">
        <v>411</v>
      </c>
      <c r="K452" s="187">
        <v>518</v>
      </c>
      <c r="L452" s="188">
        <v>608</v>
      </c>
      <c r="M452" s="186">
        <v>1757</v>
      </c>
      <c r="N452" s="191">
        <v>1498</v>
      </c>
      <c r="O452" s="204">
        <v>2063</v>
      </c>
      <c r="P452" s="186">
        <v>858</v>
      </c>
      <c r="Q452" s="187">
        <v>1243</v>
      </c>
      <c r="R452" s="188">
        <v>1140</v>
      </c>
      <c r="S452" s="189">
        <v>1135</v>
      </c>
      <c r="T452" s="195">
        <v>487</v>
      </c>
      <c r="U452" s="186">
        <v>634</v>
      </c>
      <c r="V452" s="188">
        <v>975</v>
      </c>
      <c r="W452" s="205">
        <v>1957</v>
      </c>
      <c r="X452" s="186">
        <v>992</v>
      </c>
      <c r="Y452" s="190">
        <v>827</v>
      </c>
      <c r="Z452" s="188">
        <v>2999</v>
      </c>
      <c r="AA452" s="186">
        <v>2381</v>
      </c>
      <c r="AB452" s="169">
        <f t="shared" si="7765"/>
        <v>18728</v>
      </c>
      <c r="AC452" s="170">
        <f t="shared" si="7683"/>
        <v>17028</v>
      </c>
      <c r="AE452" s="134" t="s">
        <v>27</v>
      </c>
      <c r="AF452" s="126">
        <f>B452/B467</f>
        <v>6.9968023507043467E-2</v>
      </c>
      <c r="AG452" s="127">
        <f t="shared" ref="AG452" si="7901">C452/C467</f>
        <v>3.6040336535592812E-2</v>
      </c>
      <c r="AH452" s="128">
        <f t="shared" ref="AH452" si="7902">D452/D467</f>
        <v>6.7122203241531606E-2</v>
      </c>
      <c r="AI452" s="129">
        <f t="shared" ref="AI452" si="7903">E452/E467</f>
        <v>4.4429741971601606E-2</v>
      </c>
      <c r="AJ452" s="126">
        <f t="shared" ref="AJ452" si="7904">F452/F467</f>
        <v>9.2359361880772456E-2</v>
      </c>
      <c r="AK452" s="127">
        <f t="shared" ref="AK452" si="7905">G452/G467</f>
        <v>5.6882541245998522E-2</v>
      </c>
      <c r="AL452" s="128">
        <f t="shared" ref="AL452" si="7906">H452/H467</f>
        <v>7.2319106623833562E-2</v>
      </c>
      <c r="AM452" s="129">
        <f t="shared" ref="AM452" si="7907">I452/I467</f>
        <v>5.1210065247342014E-2</v>
      </c>
      <c r="AN452" s="126">
        <f t="shared" ref="AN452" si="7908">J452/J467</f>
        <v>6.0290450344726416E-2</v>
      </c>
      <c r="AO452" s="127">
        <f t="shared" ref="AO452" si="7909">K452/K467</f>
        <v>6.6444330425859413E-2</v>
      </c>
      <c r="AP452" s="128">
        <f t="shared" ref="AP452" si="7910">L452/L467</f>
        <v>5.1612903225806452E-2</v>
      </c>
      <c r="AQ452" s="126">
        <f t="shared" ref="AQ452" si="7911">M452/M467</f>
        <v>7.6172721754964021E-2</v>
      </c>
      <c r="AR452" s="130">
        <f t="shared" ref="AR452" si="7912">N452/N467</f>
        <v>5.9160380711662255E-2</v>
      </c>
      <c r="AS452" s="131">
        <f t="shared" ref="AS452" si="7913">O452/O467</f>
        <v>5.7447578736320344E-2</v>
      </c>
      <c r="AT452" s="126">
        <f t="shared" ref="AT452" si="7914">P452/P467</f>
        <v>5.2554208011760382E-2</v>
      </c>
      <c r="AU452" s="127">
        <f t="shared" ref="AU452" si="7915">Q452/Q467</f>
        <v>6.0234541577825158E-2</v>
      </c>
      <c r="AV452" s="128">
        <f t="shared" ref="AV452" si="7916">R452/R467</f>
        <v>5.6840845632229756E-2</v>
      </c>
      <c r="AW452" s="129">
        <f t="shared" ref="AW452" si="7917">S452/S467</f>
        <v>5.0161311707252396E-2</v>
      </c>
      <c r="AX452" s="126">
        <f t="shared" ref="AX452" si="7918">T452/T467</f>
        <v>5.7859094689319233E-2</v>
      </c>
      <c r="AY452" s="127">
        <f t="shared" ref="AY452" si="7919">U452/U467</f>
        <v>5.4453319591170661E-2</v>
      </c>
      <c r="AZ452" s="128">
        <f t="shared" ref="AZ452" si="7920">V452/V467</f>
        <v>4.0572593733094756E-2</v>
      </c>
      <c r="BA452" s="129">
        <f t="shared" ref="BA452" si="7921">W452/W467</f>
        <v>6.746647360981832E-2</v>
      </c>
      <c r="BB452" s="126">
        <f t="shared" ref="BB452" si="7922">X452/X467</f>
        <v>4.4688710694657179E-2</v>
      </c>
      <c r="BC452" s="127">
        <f t="shared" ref="BC452" si="7923">Y452/Y467</f>
        <v>5.4257971394830073E-2</v>
      </c>
      <c r="BD452" s="128">
        <f t="shared" ref="BD452" si="7924">Z452/Z467</f>
        <v>5.3724338074594244E-2</v>
      </c>
      <c r="BE452" s="126">
        <f t="shared" ref="BE452" si="7925">AA452/AA467</f>
        <v>5.2543307955423148E-2</v>
      </c>
      <c r="BF452" s="132">
        <f t="shared" ref="BF452" si="7926">AB452/AB467</f>
        <v>6.0050084489519776E-2</v>
      </c>
      <c r="BG452" s="133">
        <f t="shared" ref="BG452" si="7927">AC452/AC467</f>
        <v>5.4752235523358443E-2</v>
      </c>
    </row>
    <row r="453" spans="1:59">
      <c r="A453" s="143" t="s">
        <v>28</v>
      </c>
      <c r="B453" s="200">
        <v>3205</v>
      </c>
      <c r="C453" s="194">
        <v>1449</v>
      </c>
      <c r="D453" s="195">
        <v>1482</v>
      </c>
      <c r="E453" s="196">
        <v>921</v>
      </c>
      <c r="F453" s="193">
        <v>1030</v>
      </c>
      <c r="G453" s="197">
        <v>498</v>
      </c>
      <c r="H453" s="195">
        <v>1498</v>
      </c>
      <c r="I453" s="196">
        <v>2219</v>
      </c>
      <c r="J453" s="193">
        <v>343</v>
      </c>
      <c r="K453" s="194">
        <v>570</v>
      </c>
      <c r="L453" s="195">
        <v>585</v>
      </c>
      <c r="M453" s="193">
        <v>1777</v>
      </c>
      <c r="N453" s="198">
        <v>1509</v>
      </c>
      <c r="O453" s="201">
        <v>2434</v>
      </c>
      <c r="P453" s="193">
        <v>906</v>
      </c>
      <c r="Q453" s="194">
        <v>1377</v>
      </c>
      <c r="R453" s="195">
        <v>1161</v>
      </c>
      <c r="S453" s="196">
        <v>1564</v>
      </c>
      <c r="T453" s="193">
        <v>447</v>
      </c>
      <c r="U453" s="197">
        <v>698</v>
      </c>
      <c r="V453" s="195">
        <v>1068</v>
      </c>
      <c r="W453" s="202">
        <v>1782</v>
      </c>
      <c r="X453" s="193">
        <v>1030</v>
      </c>
      <c r="Y453" s="197">
        <v>827</v>
      </c>
      <c r="Z453" s="195">
        <v>2847</v>
      </c>
      <c r="AA453" s="193">
        <v>3252</v>
      </c>
      <c r="AB453" s="169">
        <f t="shared" si="7765"/>
        <v>17111</v>
      </c>
      <c r="AC453" s="170">
        <f t="shared" si="7683"/>
        <v>19368</v>
      </c>
      <c r="AE453" s="143" t="s">
        <v>28</v>
      </c>
      <c r="AF453" s="126">
        <f>B453/B467</f>
        <v>5.5397113473338519E-2</v>
      </c>
      <c r="AG453" s="127">
        <f t="shared" ref="AG453" si="7928">C453/C467</f>
        <v>4.3230503013306283E-2</v>
      </c>
      <c r="AH453" s="128">
        <f t="shared" ref="AH453" si="7929">D453/D467</f>
        <v>6.1747427190533728E-2</v>
      </c>
      <c r="AI453" s="129">
        <f t="shared" ref="AI453" si="7930">E453/E467</f>
        <v>4.6872614382411318E-2</v>
      </c>
      <c r="AJ453" s="126">
        <f t="shared" ref="AJ453" si="7931">F453/F467</f>
        <v>7.8619952675368296E-2</v>
      </c>
      <c r="AK453" s="127">
        <f t="shared" ref="AK453" si="7932">G453/G467</f>
        <v>6.131494705737503E-2</v>
      </c>
      <c r="AL453" s="128">
        <f t="shared" ref="AL453" si="7933">H453/H467</f>
        <v>5.7289276426495332E-2</v>
      </c>
      <c r="AM453" s="129">
        <f t="shared" ref="AM453" si="7934">I453/I467</f>
        <v>5.7682809534950218E-2</v>
      </c>
      <c r="AN453" s="126">
        <f t="shared" ref="AN453" si="7935">J453/J467</f>
        <v>5.0315388000586769E-2</v>
      </c>
      <c r="AO453" s="127">
        <f t="shared" ref="AO453" si="7936">K453/K467</f>
        <v>7.3114417650076965E-2</v>
      </c>
      <c r="AP453" s="128">
        <f t="shared" ref="AP453" si="7937">L453/L467</f>
        <v>4.9660441426146007E-2</v>
      </c>
      <c r="AQ453" s="126">
        <f t="shared" ref="AQ453" si="7938">M453/M467</f>
        <v>7.7039798838116708E-2</v>
      </c>
      <c r="AR453" s="130">
        <f t="shared" ref="AR453" si="7939">N453/N467</f>
        <v>5.9594802732909444E-2</v>
      </c>
      <c r="AS453" s="131">
        <f t="shared" ref="AS453" si="7940">O453/O467</f>
        <v>6.7778675057781734E-2</v>
      </c>
      <c r="AT453" s="126">
        <f t="shared" ref="AT453" si="7941">P453/P467</f>
        <v>5.5494303564865857E-2</v>
      </c>
      <c r="AU453" s="127">
        <f t="shared" ref="AU453" si="7942">Q453/Q467</f>
        <v>6.6728048071331647E-2</v>
      </c>
      <c r="AV453" s="128">
        <f t="shared" ref="AV453" si="7943">R453/R467</f>
        <v>5.7887913841244518E-2</v>
      </c>
      <c r="AW453" s="129">
        <f t="shared" ref="AW453" si="7944">S453/S467</f>
        <v>6.9120961682945153E-2</v>
      </c>
      <c r="AX453" s="126">
        <f t="shared" ref="AX453" si="7945">T453/T467</f>
        <v>5.3106807651182128E-2</v>
      </c>
      <c r="AY453" s="127">
        <f t="shared" ref="AY453" si="7946">U453/U467</f>
        <v>5.9950184660310914E-2</v>
      </c>
      <c r="AZ453" s="128">
        <f t="shared" ref="AZ453" si="7947">V453/V467</f>
        <v>4.4442594981482252E-2</v>
      </c>
      <c r="BA453" s="129">
        <f t="shared" ref="BA453" si="7948">W453/W467</f>
        <v>6.1433447098976107E-2</v>
      </c>
      <c r="BB453" s="126">
        <f t="shared" ref="BB453" si="7949">X453/X467</f>
        <v>4.6400576628525092E-2</v>
      </c>
      <c r="BC453" s="127">
        <f t="shared" ref="BC453" si="7950">Y453/Y467</f>
        <v>5.4257971394830073E-2</v>
      </c>
      <c r="BD453" s="128">
        <f t="shared" ref="BD453" si="7951">Z453/Z467</f>
        <v>5.1001397298556128E-2</v>
      </c>
      <c r="BE453" s="126">
        <f t="shared" ref="BE453" si="7952">AA453/AA467</f>
        <v>7.1764316451506119E-2</v>
      </c>
      <c r="BF453" s="132">
        <f t="shared" ref="BF453" si="7953">AB453/AB467</f>
        <v>5.4865281701205297E-2</v>
      </c>
      <c r="BG453" s="133">
        <f t="shared" ref="BG453" si="7954">AC453/AC467</f>
        <v>6.2276327085764999E-2</v>
      </c>
    </row>
    <row r="454" spans="1:59">
      <c r="A454" s="134" t="s">
        <v>29</v>
      </c>
      <c r="B454" s="203">
        <v>2441</v>
      </c>
      <c r="C454" s="187">
        <v>1762</v>
      </c>
      <c r="D454" s="188">
        <v>1204</v>
      </c>
      <c r="E454" s="189">
        <v>997</v>
      </c>
      <c r="F454" s="186">
        <v>713</v>
      </c>
      <c r="G454" s="190">
        <v>467</v>
      </c>
      <c r="H454" s="188">
        <v>1986</v>
      </c>
      <c r="I454" s="189">
        <v>2318</v>
      </c>
      <c r="J454" s="186">
        <v>410</v>
      </c>
      <c r="K454" s="187">
        <v>421</v>
      </c>
      <c r="L454" s="188">
        <v>728</v>
      </c>
      <c r="M454" s="186">
        <v>1368</v>
      </c>
      <c r="N454" s="191">
        <v>1541</v>
      </c>
      <c r="O454" s="204">
        <v>1871</v>
      </c>
      <c r="P454" s="186">
        <v>856</v>
      </c>
      <c r="Q454" s="187">
        <v>1087</v>
      </c>
      <c r="R454" s="188">
        <v>1099</v>
      </c>
      <c r="S454" s="189">
        <v>1239</v>
      </c>
      <c r="T454" s="186">
        <v>609</v>
      </c>
      <c r="U454" s="190">
        <v>610</v>
      </c>
      <c r="V454" s="188">
        <v>1338</v>
      </c>
      <c r="W454" s="205">
        <v>1973</v>
      </c>
      <c r="X454" s="186">
        <v>1186</v>
      </c>
      <c r="Y454" s="190">
        <v>746</v>
      </c>
      <c r="Z454" s="188">
        <v>3047</v>
      </c>
      <c r="AA454" s="186">
        <v>2513</v>
      </c>
      <c r="AB454" s="169">
        <f t="shared" si="7765"/>
        <v>17158</v>
      </c>
      <c r="AC454" s="170">
        <f t="shared" si="7683"/>
        <v>17372</v>
      </c>
      <c r="AE454" s="134" t="s">
        <v>29</v>
      </c>
      <c r="AF454" s="126">
        <f>B454/B467</f>
        <v>4.21916861118313E-2</v>
      </c>
      <c r="AG454" s="127">
        <f t="shared" ref="AG454" si="7955">C454/C467</f>
        <v>5.2568769019631242E-2</v>
      </c>
      <c r="AH454" s="128">
        <f t="shared" ref="AH454" si="7956">D454/D467</f>
        <v>5.0164576475980167E-2</v>
      </c>
      <c r="AI454" s="129">
        <f t="shared" ref="AI454" si="7957">E454/E467</f>
        <v>5.074049569952669E-2</v>
      </c>
      <c r="AJ454" s="126">
        <f t="shared" ref="AJ454" si="7958">F454/F467</f>
        <v>5.4423326463628734E-2</v>
      </c>
      <c r="AK454" s="127">
        <f t="shared" ref="AK454" si="7959">G454/G467</f>
        <v>5.749815316424526E-2</v>
      </c>
      <c r="AL454" s="128">
        <f t="shared" ref="AL454" si="7960">H454/H467</f>
        <v>7.5952271684258832E-2</v>
      </c>
      <c r="AM454" s="129">
        <f t="shared" ref="AM454" si="7961">I454/I467</f>
        <v>6.0256310275806496E-2</v>
      </c>
      <c r="AN454" s="126">
        <f t="shared" ref="AN454" si="7962">J454/J467</f>
        <v>6.014375825143025E-2</v>
      </c>
      <c r="AO454" s="127">
        <f t="shared" ref="AO454" si="7963">K454/K467</f>
        <v>5.400205233453053E-2</v>
      </c>
      <c r="AP454" s="128">
        <f t="shared" ref="AP454" si="7964">L454/L467</f>
        <v>6.1799660441426145E-2</v>
      </c>
      <c r="AQ454" s="126">
        <f t="shared" ref="AQ454" si="7965">M454/M467</f>
        <v>5.9308072487644151E-2</v>
      </c>
      <c r="AR454" s="130">
        <f t="shared" ref="AR454" si="7966">N454/N467</f>
        <v>6.0858575885628527E-2</v>
      </c>
      <c r="AS454" s="131">
        <f t="shared" ref="AS454" si="7967">O454/O467</f>
        <v>5.2101027540307987E-2</v>
      </c>
      <c r="AT454" s="126">
        <f t="shared" ref="AT454" si="7968">P454/P467</f>
        <v>5.2431704030380985E-2</v>
      </c>
      <c r="AU454" s="127">
        <f t="shared" ref="AU454" si="7969">Q454/Q467</f>
        <v>5.2674937003295209E-2</v>
      </c>
      <c r="AV454" s="128">
        <f t="shared" ref="AV454" si="7970">R454/R467</f>
        <v>5.4796569605105705E-2</v>
      </c>
      <c r="AW454" s="129">
        <f t="shared" ref="AW454" si="7971">S454/S467</f>
        <v>5.475759048923852E-2</v>
      </c>
      <c r="AX454" s="126">
        <f t="shared" ref="AX454" si="7972">T454/T467</f>
        <v>7.2353570155637398E-2</v>
      </c>
      <c r="AY454" s="127">
        <f t="shared" ref="AY454" si="7973">U454/U467</f>
        <v>5.2391995190243061E-2</v>
      </c>
      <c r="AZ454" s="128">
        <f t="shared" ref="AZ454" si="7974">V454/V467</f>
        <v>5.5678082476800797E-2</v>
      </c>
      <c r="BA454" s="129">
        <f t="shared" ref="BA454" si="7975">W454/W467</f>
        <v>6.8018064605095324E-2</v>
      </c>
      <c r="BB454" s="126">
        <f t="shared" ref="BB454" si="7976">X454/X467</f>
        <v>5.3428236778088119E-2</v>
      </c>
      <c r="BC454" s="127">
        <f t="shared" ref="BC454" si="7977">Y454/Y467</f>
        <v>4.8943708174780214E-2</v>
      </c>
      <c r="BD454" s="128">
        <f t="shared" ref="BD454" si="7978">Z454/Z467</f>
        <v>5.4584214109132598E-2</v>
      </c>
      <c r="BE454" s="126">
        <f t="shared" ref="BE454" si="7979">AA454/AA467</f>
        <v>5.5456250689617126E-2</v>
      </c>
      <c r="BF454" s="132">
        <f t="shared" ref="BF454" si="7980">AB454/AB467</f>
        <v>5.5015984070438929E-2</v>
      </c>
      <c r="BG454" s="133">
        <f t="shared" ref="BG454" si="7981">AC454/AC467</f>
        <v>5.5858341291507102E-2</v>
      </c>
    </row>
    <row r="455" spans="1:59">
      <c r="A455" s="143" t="s">
        <v>30</v>
      </c>
      <c r="B455" s="200">
        <v>2144</v>
      </c>
      <c r="C455" s="194">
        <v>1930</v>
      </c>
      <c r="D455" s="195">
        <v>1151</v>
      </c>
      <c r="E455" s="196">
        <v>1146</v>
      </c>
      <c r="F455" s="193">
        <v>672</v>
      </c>
      <c r="G455" s="197">
        <v>532</v>
      </c>
      <c r="H455" s="195">
        <v>1863</v>
      </c>
      <c r="I455" s="196">
        <v>2361</v>
      </c>
      <c r="J455" s="193">
        <v>468</v>
      </c>
      <c r="K455" s="194">
        <v>327</v>
      </c>
      <c r="L455" s="195">
        <v>833</v>
      </c>
      <c r="M455" s="193">
        <v>1112</v>
      </c>
      <c r="N455" s="198">
        <v>1704</v>
      </c>
      <c r="O455" s="201">
        <v>1851</v>
      </c>
      <c r="P455" s="193">
        <v>895</v>
      </c>
      <c r="Q455" s="194">
        <v>1072</v>
      </c>
      <c r="R455" s="195">
        <v>1145</v>
      </c>
      <c r="S455" s="196">
        <v>1320</v>
      </c>
      <c r="T455" s="193">
        <v>666</v>
      </c>
      <c r="U455" s="197">
        <v>421</v>
      </c>
      <c r="V455" s="195">
        <v>1958</v>
      </c>
      <c r="W455" s="202">
        <v>1383</v>
      </c>
      <c r="X455" s="193">
        <v>1450</v>
      </c>
      <c r="Y455" s="197">
        <v>600</v>
      </c>
      <c r="Z455" s="195">
        <v>3098</v>
      </c>
      <c r="AA455" s="193">
        <v>2811</v>
      </c>
      <c r="AB455" s="169">
        <f t="shared" si="7765"/>
        <v>18047</v>
      </c>
      <c r="AC455" s="170">
        <f t="shared" si="7683"/>
        <v>16866</v>
      </c>
      <c r="AE455" s="143" t="s">
        <v>30</v>
      </c>
      <c r="AF455" s="126">
        <f>B455/B467</f>
        <v>3.7058162647999306E-2</v>
      </c>
      <c r="AG455" s="127">
        <f t="shared" ref="AG455" si="7982">C455/C467</f>
        <v>5.758100125305806E-2</v>
      </c>
      <c r="AH455" s="128">
        <f t="shared" ref="AH455" si="7983">D455/D467</f>
        <v>4.7956335152701972E-2</v>
      </c>
      <c r="AI455" s="129">
        <f t="shared" ref="AI455" si="7984">E455/E467</f>
        <v>5.8323578808081838E-2</v>
      </c>
      <c r="AJ455" s="126">
        <f t="shared" ref="AJ455" si="7985">F455/F467</f>
        <v>5.1293794366842227E-2</v>
      </c>
      <c r="AK455" s="127">
        <f t="shared" ref="AK455" si="7986">G455/G467</f>
        <v>6.5501108101452848E-2</v>
      </c>
      <c r="AL455" s="128">
        <f t="shared" ref="AL455" si="7987">H455/H467</f>
        <v>7.1248279027076644E-2</v>
      </c>
      <c r="AM455" s="129">
        <f t="shared" ref="AM455" si="7988">I455/I467</f>
        <v>6.1374093425875381E-2</v>
      </c>
      <c r="AN455" s="126">
        <f t="shared" ref="AN455" si="7989">J455/J467</f>
        <v>6.8651899662608179E-2</v>
      </c>
      <c r="AO455" s="127">
        <f t="shared" ref="AO455" si="7990">K455/K467</f>
        <v>4.194458696767573E-2</v>
      </c>
      <c r="AP455" s="128">
        <f t="shared" ref="AP455" si="7991">L455/L467</f>
        <v>7.0713073005093385E-2</v>
      </c>
      <c r="AQ455" s="126">
        <f t="shared" ref="AQ455" si="7992">M455/M467</f>
        <v>4.820948582328969E-2</v>
      </c>
      <c r="AR455" s="130">
        <f t="shared" ref="AR455" si="7993">N455/N467</f>
        <v>6.7295920382291374E-2</v>
      </c>
      <c r="AS455" s="131">
        <f t="shared" ref="AS455" si="7994">O455/O467</f>
        <v>5.1544095124056694E-2</v>
      </c>
      <c r="AT455" s="126">
        <f t="shared" ref="AT455" si="7995">P455/P467</f>
        <v>5.4820531667279189E-2</v>
      </c>
      <c r="AU455" s="127">
        <f t="shared" ref="AU455" si="7996">Q455/Q467</f>
        <v>5.1948051948051951E-2</v>
      </c>
      <c r="AV455" s="128">
        <f t="shared" ref="AV455" si="7997">R455/R467</f>
        <v>5.7090147586757081E-2</v>
      </c>
      <c r="AW455" s="129">
        <f t="shared" ref="AW455" si="7998">S455/S467</f>
        <v>5.8337384540593097E-2</v>
      </c>
      <c r="AX455" s="126">
        <f t="shared" ref="AX455" si="7999">T455/T467</f>
        <v>7.9125579184982767E-2</v>
      </c>
      <c r="AY455" s="127">
        <f t="shared" ref="AY455" si="8000">U455/U467</f>
        <v>3.6159065532938246E-2</v>
      </c>
      <c r="AZ455" s="128">
        <f t="shared" ref="AZ455" si="8001">V455/V467</f>
        <v>8.1478090799384131E-2</v>
      </c>
      <c r="BA455" s="129">
        <f t="shared" ref="BA455" si="8002">W455/W467</f>
        <v>4.7678146654255869E-2</v>
      </c>
      <c r="BB455" s="126">
        <f t="shared" ref="BB455" si="8003">X455/X467</f>
        <v>6.5321200108117844E-2</v>
      </c>
      <c r="BC455" s="127">
        <f t="shared" ref="BC455" si="8004">Y455/Y467</f>
        <v>3.9364912741110092E-2</v>
      </c>
      <c r="BD455" s="128">
        <f t="shared" ref="BD455" si="8005">Z455/Z467</f>
        <v>5.5497832395829602E-2</v>
      </c>
      <c r="BE455" s="126">
        <f t="shared" ref="BE455" si="8006">AA455/AA467</f>
        <v>6.2032439589539891E-2</v>
      </c>
      <c r="BF455" s="132">
        <f t="shared" ref="BF455" si="8007">AB455/AB467</f>
        <v>5.7866503352326105E-2</v>
      </c>
      <c r="BG455" s="133">
        <f t="shared" ref="BG455" si="8008">AC455/AC467</f>
        <v>5.4231336876730298E-2</v>
      </c>
    </row>
    <row r="456" spans="1:59">
      <c r="A456" s="134" t="s">
        <v>31</v>
      </c>
      <c r="B456" s="203">
        <v>2427</v>
      </c>
      <c r="C456" s="187">
        <v>2813</v>
      </c>
      <c r="D456" s="188">
        <v>1429</v>
      </c>
      <c r="E456" s="189">
        <v>1199</v>
      </c>
      <c r="F456" s="186">
        <v>989</v>
      </c>
      <c r="G456" s="190">
        <v>358</v>
      </c>
      <c r="H456" s="188">
        <v>2020</v>
      </c>
      <c r="I456" s="189">
        <v>2822</v>
      </c>
      <c r="J456" s="186">
        <v>624</v>
      </c>
      <c r="K456" s="187">
        <v>289</v>
      </c>
      <c r="L456" s="188">
        <v>1092</v>
      </c>
      <c r="M456" s="186">
        <v>923</v>
      </c>
      <c r="N456" s="191">
        <v>1700</v>
      </c>
      <c r="O456" s="204">
        <v>1841</v>
      </c>
      <c r="P456" s="186">
        <v>1071</v>
      </c>
      <c r="Q456" s="187">
        <v>888</v>
      </c>
      <c r="R456" s="188">
        <v>1081</v>
      </c>
      <c r="S456" s="189">
        <v>1449</v>
      </c>
      <c r="T456" s="186">
        <v>728</v>
      </c>
      <c r="U456" s="190">
        <v>365</v>
      </c>
      <c r="V456" s="188">
        <v>1953</v>
      </c>
      <c r="W456" s="205">
        <v>1088</v>
      </c>
      <c r="X456" s="186">
        <v>1650</v>
      </c>
      <c r="Y456" s="190">
        <v>629</v>
      </c>
      <c r="Z456" s="188">
        <v>3907</v>
      </c>
      <c r="AA456" s="186">
        <v>3022</v>
      </c>
      <c r="AB456" s="169">
        <f t="shared" si="7765"/>
        <v>20671</v>
      </c>
      <c r="AC456" s="170">
        <f t="shared" si="7683"/>
        <v>17686</v>
      </c>
      <c r="AE456" s="134" t="s">
        <v>31</v>
      </c>
      <c r="AF456" s="126">
        <f>B456/B467</f>
        <v>4.1949701840808921E-2</v>
      </c>
      <c r="AG456" s="127">
        <f t="shared" ref="AG456" si="8009">C456/C467</f>
        <v>8.3925055194223996E-2</v>
      </c>
      <c r="AH456" s="128">
        <f t="shared" ref="AH456" si="8010">D456/D467</f>
        <v>5.9539185867255533E-2</v>
      </c>
      <c r="AI456" s="129">
        <f t="shared" ref="AI456" si="8011">E456/E467</f>
        <v>6.1020917095017557E-2</v>
      </c>
      <c r="AJ456" s="126">
        <f t="shared" ref="AJ456" si="8012">F456/F467</f>
        <v>7.5490420578581782E-2</v>
      </c>
      <c r="AK456" s="127">
        <f t="shared" ref="AK456" si="8013">G456/G467</f>
        <v>4.4077813346466391E-2</v>
      </c>
      <c r="AL456" s="128">
        <f t="shared" ref="AL456" si="8014">H456/H467</f>
        <v>7.7252562337463665E-2</v>
      </c>
      <c r="AM456" s="129">
        <f t="shared" ref="AM456" si="8015">I456/I467</f>
        <v>7.3357768592892975E-2</v>
      </c>
      <c r="AN456" s="126">
        <f t="shared" ref="AN456" si="8016">J456/J467</f>
        <v>9.153586621681091E-2</v>
      </c>
      <c r="AO456" s="127">
        <f t="shared" ref="AO456" si="8017">K456/K467</f>
        <v>3.7070292457670601E-2</v>
      </c>
      <c r="AP456" s="128">
        <f t="shared" ref="AP456" si="8018">L456/L467</f>
        <v>9.2699490662139214E-2</v>
      </c>
      <c r="AQ456" s="126">
        <f t="shared" ref="AQ456" si="8019">M456/M467</f>
        <v>4.0015607387496752E-2</v>
      </c>
      <c r="AR456" s="130">
        <f t="shared" ref="AR456" si="8020">N456/N467</f>
        <v>6.7137948738201489E-2</v>
      </c>
      <c r="AS456" s="131">
        <f t="shared" ref="AS456" si="8021">O456/O467</f>
        <v>5.1265628915931054E-2</v>
      </c>
      <c r="AT456" s="126">
        <f t="shared" ref="AT456" si="8022">P456/P467</f>
        <v>6.560088202866593E-2</v>
      </c>
      <c r="AU456" s="127">
        <f t="shared" ref="AU456" si="8023">Q456/Q467</f>
        <v>4.3031595270401242E-2</v>
      </c>
      <c r="AV456" s="128">
        <f t="shared" ref="AV456" si="8024">R456/R467</f>
        <v>5.3899082568807342E-2</v>
      </c>
      <c r="AW456" s="129">
        <f t="shared" ref="AW456" si="8025">S456/S467</f>
        <v>6.4038538029787428E-2</v>
      </c>
      <c r="AX456" s="126">
        <f t="shared" ref="AX456" si="8026">T456/T467</f>
        <v>8.649162409409529E-2</v>
      </c>
      <c r="AY456" s="127">
        <f t="shared" ref="AY456" si="8027">U456/U467</f>
        <v>3.134930859744052E-2</v>
      </c>
      <c r="AZ456" s="128">
        <f t="shared" ref="AZ456" si="8028">V456/V467</f>
        <v>8.1270026216137492E-2</v>
      </c>
      <c r="BA456" s="129">
        <f t="shared" ref="BA456" si="8029">W456/W467</f>
        <v>3.7508187678836145E-2</v>
      </c>
      <c r="BB456" s="126">
        <f t="shared" ref="BB456" si="8030">X456/X467</f>
        <v>7.4331020812685833E-2</v>
      </c>
      <c r="BC456" s="127">
        <f t="shared" ref="BC456" si="8031">Y456/Y467</f>
        <v>4.1267550190263742E-2</v>
      </c>
      <c r="BD456" s="128">
        <f t="shared" ref="BD456" si="8032">Z456/Z467</f>
        <v>6.9990326394611446E-2</v>
      </c>
      <c r="BE456" s="126">
        <f t="shared" ref="BE456" si="8033">AA456/AA467</f>
        <v>6.6688734414652978E-2</v>
      </c>
      <c r="BF456" s="132">
        <f t="shared" ref="BF456" si="8034">AB456/AB467</f>
        <v>6.6280184562305805E-2</v>
      </c>
      <c r="BG456" s="133">
        <f t="shared" ref="BG456" si="8035">AC456/AC467</f>
        <v>5.6867984347317213E-2</v>
      </c>
    </row>
    <row r="457" spans="1:59">
      <c r="A457" s="143" t="s">
        <v>32</v>
      </c>
      <c r="B457" s="200">
        <v>2831</v>
      </c>
      <c r="C457" s="194">
        <v>2597</v>
      </c>
      <c r="D457" s="195">
        <v>1854</v>
      </c>
      <c r="E457" s="196">
        <v>1219</v>
      </c>
      <c r="F457" s="193">
        <v>1074</v>
      </c>
      <c r="G457" s="197">
        <v>461</v>
      </c>
      <c r="H457" s="195">
        <v>1931</v>
      </c>
      <c r="I457" s="196">
        <v>2648</v>
      </c>
      <c r="J457" s="193">
        <v>782</v>
      </c>
      <c r="K457" s="194">
        <v>255</v>
      </c>
      <c r="L457" s="195">
        <v>1373</v>
      </c>
      <c r="M457" s="193">
        <v>1091</v>
      </c>
      <c r="N457" s="198">
        <v>2019</v>
      </c>
      <c r="O457" s="201">
        <v>1714</v>
      </c>
      <c r="P457" s="193">
        <v>1090</v>
      </c>
      <c r="Q457" s="194">
        <v>1188</v>
      </c>
      <c r="R457" s="195">
        <v>1156</v>
      </c>
      <c r="S457" s="196">
        <v>1490</v>
      </c>
      <c r="T457" s="193">
        <v>675</v>
      </c>
      <c r="U457" s="197">
        <v>348</v>
      </c>
      <c r="V457" s="195">
        <v>2690</v>
      </c>
      <c r="W457" s="202">
        <v>1346</v>
      </c>
      <c r="X457" s="193">
        <v>2062</v>
      </c>
      <c r="Y457" s="197">
        <v>659</v>
      </c>
      <c r="Z457" s="195">
        <v>4318</v>
      </c>
      <c r="AA457" s="193">
        <v>3543</v>
      </c>
      <c r="AB457" s="169">
        <f t="shared" si="7765"/>
        <v>23855</v>
      </c>
      <c r="AC457" s="170">
        <f t="shared" si="7683"/>
        <v>18559</v>
      </c>
      <c r="AE457" s="143" t="s">
        <v>32</v>
      </c>
      <c r="AF457" s="126">
        <f>B457/B467</f>
        <v>4.8932676518883417E-2</v>
      </c>
      <c r="AG457" s="127">
        <f t="shared" ref="AG457" si="8036">C457/C467</f>
        <v>7.7480756608389517E-2</v>
      </c>
      <c r="AH457" s="128">
        <f t="shared" ref="AH457" si="8037">D457/D467</f>
        <v>7.7246781384108995E-2</v>
      </c>
      <c r="AI457" s="129">
        <f t="shared" ref="AI457" si="8038">E457/E467</f>
        <v>6.2038780599521601E-2</v>
      </c>
      <c r="AJ457" s="126">
        <f t="shared" ref="AJ457" si="8039">F457/F467</f>
        <v>8.1978474925578207E-2</v>
      </c>
      <c r="AK457" s="127">
        <f t="shared" ref="AK457" si="8040">G457/G467</f>
        <v>5.6759418862349177E-2</v>
      </c>
      <c r="AL457" s="128">
        <f t="shared" ref="AL457" si="8041">H457/H467</f>
        <v>7.384886033348631E-2</v>
      </c>
      <c r="AM457" s="129">
        <f t="shared" ref="AM457" si="8042">I457/I467</f>
        <v>6.8834646078660744E-2</v>
      </c>
      <c r="AN457" s="126">
        <f t="shared" ref="AN457" si="8043">J457/J467</f>
        <v>0.11471321695760599</v>
      </c>
      <c r="AO457" s="127">
        <f t="shared" ref="AO457" si="8044">K457/K467</f>
        <v>3.2709081580297589E-2</v>
      </c>
      <c r="AP457" s="128">
        <f t="shared" ref="AP457" si="8045">L457/L467</f>
        <v>0.116553480475382</v>
      </c>
      <c r="AQ457" s="126">
        <f t="shared" ref="AQ457" si="8046">M457/M467</f>
        <v>4.7299054885979366E-2</v>
      </c>
      <c r="AR457" s="130">
        <f t="shared" ref="AR457" si="8047">N457/N467</f>
        <v>7.9736187354369895E-2</v>
      </c>
      <c r="AS457" s="131">
        <f t="shared" ref="AS457" si="8048">O457/O467</f>
        <v>4.7729108072735373E-2</v>
      </c>
      <c r="AT457" s="126">
        <f t="shared" ref="AT457" si="8049">P457/P467</f>
        <v>6.6764669851770181E-2</v>
      </c>
      <c r="AU457" s="127">
        <f t="shared" ref="AU457" si="8050">Q457/Q467</f>
        <v>5.7569296375266525E-2</v>
      </c>
      <c r="AV457" s="128">
        <f t="shared" ref="AV457" si="8051">R457/R467</f>
        <v>5.7638611886717192E-2</v>
      </c>
      <c r="AW457" s="129">
        <f t="shared" ref="AW457" si="8052">S457/S467</f>
        <v>6.5850532549608876E-2</v>
      </c>
      <c r="AX457" s="126">
        <f t="shared" ref="AX457" si="8053">T457/T467</f>
        <v>8.0194843768563617E-2</v>
      </c>
      <c r="AY457" s="127">
        <f t="shared" ref="AY457" si="8054">U457/U467</f>
        <v>2.988920381345014E-2</v>
      </c>
      <c r="AZ457" s="128">
        <f t="shared" ref="AZ457" si="8055">V457/V467</f>
        <v>0.11193874578669219</v>
      </c>
      <c r="BA457" s="129">
        <f t="shared" ref="BA457" si="8056">W457/W467</f>
        <v>4.64025924776778E-2</v>
      </c>
      <c r="BB457" s="126">
        <f t="shared" ref="BB457" si="8057">X457/X467</f>
        <v>9.2891251464095867E-2</v>
      </c>
      <c r="BC457" s="127">
        <f t="shared" ref="BC457" si="8058">Y457/Y467</f>
        <v>4.3235795827319248E-2</v>
      </c>
      <c r="BD457" s="128">
        <f t="shared" ref="BD457" si="8059">Z457/Z467</f>
        <v>7.7353014940346104E-2</v>
      </c>
      <c r="BE457" s="126">
        <f t="shared" ref="BE457" si="8060">AA457/AA467</f>
        <v>7.8186031115524662E-2</v>
      </c>
      <c r="BF457" s="132">
        <f t="shared" ref="BF457" si="8061">AB457/AB467</f>
        <v>7.6489468469537275E-2</v>
      </c>
      <c r="BG457" s="133">
        <f t="shared" ref="BG457" si="8062">AC457/AC467</f>
        <v>5.9675049276368887E-2</v>
      </c>
    </row>
    <row r="458" spans="1:59">
      <c r="A458" s="134" t="s">
        <v>33</v>
      </c>
      <c r="B458" s="203">
        <v>2930</v>
      </c>
      <c r="C458" s="187">
        <v>4000</v>
      </c>
      <c r="D458" s="188">
        <v>1774</v>
      </c>
      <c r="E458" s="189">
        <v>1915</v>
      </c>
      <c r="F458" s="186">
        <v>854</v>
      </c>
      <c r="G458" s="190">
        <v>515</v>
      </c>
      <c r="H458" s="188">
        <v>2337</v>
      </c>
      <c r="I458" s="189">
        <v>3612</v>
      </c>
      <c r="J458" s="186">
        <v>650</v>
      </c>
      <c r="K458" s="187">
        <v>273</v>
      </c>
      <c r="L458" s="188">
        <v>1422</v>
      </c>
      <c r="M458" s="186">
        <v>983</v>
      </c>
      <c r="N458" s="191">
        <v>2127</v>
      </c>
      <c r="O458" s="204">
        <v>2128</v>
      </c>
      <c r="P458" s="186">
        <v>1049</v>
      </c>
      <c r="Q458" s="187">
        <v>1380</v>
      </c>
      <c r="R458" s="188">
        <v>1262</v>
      </c>
      <c r="S458" s="189">
        <v>1997</v>
      </c>
      <c r="T458" s="186">
        <v>774</v>
      </c>
      <c r="U458" s="190">
        <v>417</v>
      </c>
      <c r="V458" s="188">
        <v>2393</v>
      </c>
      <c r="W458" s="205">
        <v>1444</v>
      </c>
      <c r="X458" s="186">
        <v>1737</v>
      </c>
      <c r="Y458" s="190">
        <v>681</v>
      </c>
      <c r="Z458" s="188">
        <v>3492</v>
      </c>
      <c r="AA458" s="186">
        <v>3832</v>
      </c>
      <c r="AB458" s="169">
        <f t="shared" si="7765"/>
        <v>22801</v>
      </c>
      <c r="AC458" s="170">
        <f t="shared" si="7683"/>
        <v>23177</v>
      </c>
      <c r="AE458" s="134" t="s">
        <v>33</v>
      </c>
      <c r="AF458" s="126">
        <f>B458/B467</f>
        <v>5.064385100682741E-2</v>
      </c>
      <c r="AG458" s="127">
        <f t="shared" ref="AG458" si="8063">C458/C467</f>
        <v>0.11933886270063847</v>
      </c>
      <c r="AH458" s="128">
        <f t="shared" ref="AH458" si="8064">D458/D467</f>
        <v>7.3913586933877756E-2</v>
      </c>
      <c r="AI458" s="129">
        <f t="shared" ref="AI458" si="8065">E458/E467</f>
        <v>9.7460430556262412E-2</v>
      </c>
      <c r="AJ458" s="126">
        <f t="shared" ref="AJ458" si="8066">F458/F467</f>
        <v>6.5185863674528666E-2</v>
      </c>
      <c r="AK458" s="127">
        <f t="shared" ref="AK458" si="8067">G458/G467</f>
        <v>6.3408027579413939E-2</v>
      </c>
      <c r="AL458" s="128">
        <f t="shared" ref="AL458" si="8068">H458/H467</f>
        <v>8.9375860486461678E-2</v>
      </c>
      <c r="AM458" s="129">
        <f t="shared" ref="AM458" si="8069">I458/I467</f>
        <v>9.3893784605786471E-2</v>
      </c>
      <c r="AN458" s="126">
        <f t="shared" ref="AN458" si="8070">J458/J467</f>
        <v>9.5349860642511372E-2</v>
      </c>
      <c r="AO458" s="127">
        <f t="shared" ref="AO458" si="8071">K458/K467</f>
        <v>3.5017957927142122E-2</v>
      </c>
      <c r="AP458" s="128">
        <f t="shared" ref="AP458" si="8072">L458/L467</f>
        <v>0.12071307300509337</v>
      </c>
      <c r="AQ458" s="126">
        <f t="shared" ref="AQ458" si="8073">M458/M467</f>
        <v>4.2616838636954826E-2</v>
      </c>
      <c r="AR458" s="130">
        <f t="shared" ref="AR458" si="8074">N458/N467</f>
        <v>8.4001421744796814E-2</v>
      </c>
      <c r="AS458" s="131">
        <f t="shared" ref="AS458" si="8075">O458/O467</f>
        <v>5.9257609089137034E-2</v>
      </c>
      <c r="AT458" s="126">
        <f t="shared" ref="AT458" si="8076">P458/P467</f>
        <v>6.4253338233492593E-2</v>
      </c>
      <c r="AU458" s="127">
        <f t="shared" ref="AU458" si="8077">Q458/Q467</f>
        <v>6.6873425082380311E-2</v>
      </c>
      <c r="AV458" s="128">
        <f t="shared" ref="AV458" si="8078">R458/R467</f>
        <v>6.2923813322696448E-2</v>
      </c>
      <c r="AW458" s="129">
        <f t="shared" ref="AW458" si="8079">S458/S467</f>
        <v>8.8257391611791219E-2</v>
      </c>
      <c r="AX458" s="126">
        <f t="shared" ref="AX458" si="8080">T458/T467</f>
        <v>9.1956754187952947E-2</v>
      </c>
      <c r="AY458" s="127">
        <f t="shared" ref="AY458" si="8081">U458/U467</f>
        <v>3.581551146611698E-2</v>
      </c>
      <c r="AZ458" s="128">
        <f t="shared" ref="AZ458" si="8082">V458/V467</f>
        <v>9.9579709541841782E-2</v>
      </c>
      <c r="BA458" s="129">
        <f t="shared" ref="BA458" si="8083">W458/W467</f>
        <v>4.9781087323749439E-2</v>
      </c>
      <c r="BB458" s="126">
        <f t="shared" ref="BB458" si="8084">X458/X467</f>
        <v>7.8250292819172895E-2</v>
      </c>
      <c r="BC458" s="127">
        <f t="shared" ref="BC458" si="8085">Y458/Y467</f>
        <v>4.4679175961159952E-2</v>
      </c>
      <c r="BD458" s="128">
        <f t="shared" ref="BD458" si="8086">Z458/Z467</f>
        <v>6.2555981512665254E-2</v>
      </c>
      <c r="BE458" s="126">
        <f t="shared" ref="BE458" si="8087">AA458/AA467</f>
        <v>8.4563610283570567E-2</v>
      </c>
      <c r="BF458" s="132">
        <f t="shared" ref="BF458" si="8088">AB458/AB467</f>
        <v>7.3109887678638422E-2</v>
      </c>
      <c r="BG458" s="133">
        <f t="shared" ref="BG458" si="8089">AC458/AC467</f>
        <v>7.4523876129015662E-2</v>
      </c>
    </row>
    <row r="459" spans="1:59">
      <c r="A459" s="143" t="s">
        <v>34</v>
      </c>
      <c r="B459" s="200">
        <v>2614</v>
      </c>
      <c r="C459" s="194">
        <v>4056</v>
      </c>
      <c r="D459" s="195">
        <v>1186</v>
      </c>
      <c r="E459" s="196">
        <v>1725</v>
      </c>
      <c r="F459" s="193">
        <v>647</v>
      </c>
      <c r="G459" s="197">
        <v>472</v>
      </c>
      <c r="H459" s="195">
        <v>1996</v>
      </c>
      <c r="I459" s="196">
        <v>3810</v>
      </c>
      <c r="J459" s="193">
        <v>427</v>
      </c>
      <c r="K459" s="194">
        <v>221</v>
      </c>
      <c r="L459" s="195">
        <v>1159</v>
      </c>
      <c r="M459" s="193">
        <v>998</v>
      </c>
      <c r="N459" s="198">
        <v>1972</v>
      </c>
      <c r="O459" s="201">
        <v>2235</v>
      </c>
      <c r="P459" s="193">
        <v>1180</v>
      </c>
      <c r="Q459" s="194">
        <v>1749</v>
      </c>
      <c r="R459" s="195">
        <v>1154</v>
      </c>
      <c r="S459" s="196">
        <v>1806</v>
      </c>
      <c r="T459" s="193">
        <v>906</v>
      </c>
      <c r="U459" s="197">
        <v>399</v>
      </c>
      <c r="V459" s="195">
        <v>2386</v>
      </c>
      <c r="W459" s="202">
        <v>1427</v>
      </c>
      <c r="X459" s="193">
        <v>2589</v>
      </c>
      <c r="Y459" s="197">
        <v>928</v>
      </c>
      <c r="Z459" s="195">
        <v>3111</v>
      </c>
      <c r="AA459" s="193">
        <v>5211</v>
      </c>
      <c r="AB459" s="169">
        <f t="shared" si="7765"/>
        <v>21327</v>
      </c>
      <c r="AC459" s="170">
        <f t="shared" si="7683"/>
        <v>25037</v>
      </c>
      <c r="AE459" s="143" t="s">
        <v>34</v>
      </c>
      <c r="AF459" s="126">
        <f>B459/B467</f>
        <v>4.5181920318036473E-2</v>
      </c>
      <c r="AG459" s="127">
        <f t="shared" ref="AG459" si="8090">C459/C467</f>
        <v>0.1210096067784474</v>
      </c>
      <c r="AH459" s="128">
        <f t="shared" ref="AH459" si="8091">D459/D467</f>
        <v>4.9414607724678136E-2</v>
      </c>
      <c r="AI459" s="129">
        <f t="shared" ref="AI459" si="8092">E459/E467</f>
        <v>8.7790727263473964E-2</v>
      </c>
      <c r="AJ459" s="126">
        <f t="shared" ref="AJ459" si="8093">F459/F467</f>
        <v>4.9385543088313867E-2</v>
      </c>
      <c r="AK459" s="127">
        <f t="shared" ref="AK459" si="8094">G459/G467</f>
        <v>5.8113765082491997E-2</v>
      </c>
      <c r="AL459" s="128">
        <f t="shared" ref="AL459" si="8095">H459/H467</f>
        <v>7.6334710111672019E-2</v>
      </c>
      <c r="AM459" s="129">
        <f t="shared" ref="AM459" si="8096">I459/I467</f>
        <v>9.9040786087499028E-2</v>
      </c>
      <c r="AN459" s="126">
        <f t="shared" ref="AN459" si="8097">J459/J467</f>
        <v>6.2637523837465167E-2</v>
      </c>
      <c r="AO459" s="127">
        <f t="shared" ref="AO459" si="8098">K459/K467</f>
        <v>2.8347870702924577E-2</v>
      </c>
      <c r="AP459" s="128">
        <f t="shared" ref="AP459" si="8099">L459/L467</f>
        <v>9.838709677419355E-2</v>
      </c>
      <c r="AQ459" s="126">
        <f t="shared" ref="AQ459" si="8100">M459/M467</f>
        <v>4.3267146449319345E-2</v>
      </c>
      <c r="AR459" s="130">
        <f t="shared" ref="AR459" si="8101">N459/N467</f>
        <v>7.7880020536313738E-2</v>
      </c>
      <c r="AS459" s="131">
        <f t="shared" ref="AS459" si="8102">O459/O467</f>
        <v>6.2237197516081422E-2</v>
      </c>
      <c r="AT459" s="126">
        <f t="shared" ref="AT459" si="8103">P459/P467</f>
        <v>7.2277349013842945E-2</v>
      </c>
      <c r="AU459" s="127">
        <f t="shared" ref="AU459" si="8104">Q459/Q467</f>
        <v>8.4754797441364604E-2</v>
      </c>
      <c r="AV459" s="128">
        <f t="shared" ref="AV459" si="8105">R459/R467</f>
        <v>5.7538891104906259E-2</v>
      </c>
      <c r="AW459" s="129">
        <f t="shared" ref="AW459" si="8106">S459/S467</f>
        <v>7.9816148848720556E-2</v>
      </c>
      <c r="AX459" s="126">
        <f t="shared" ref="AX459" si="8107">T459/T467</f>
        <v>0.1076393014138054</v>
      </c>
      <c r="AY459" s="127">
        <f t="shared" ref="AY459" si="8108">U459/U467</f>
        <v>3.4269518165421287E-2</v>
      </c>
      <c r="AZ459" s="128">
        <f t="shared" ref="AZ459" si="8109">V459/V467</f>
        <v>9.9288419125296498E-2</v>
      </c>
      <c r="BA459" s="129">
        <f t="shared" ref="BA459" si="8110">W459/W467</f>
        <v>4.9195021891267628E-2</v>
      </c>
      <c r="BB459" s="126">
        <f t="shared" ref="BB459" si="8111">X459/X467</f>
        <v>0.11663212902063248</v>
      </c>
      <c r="BC459" s="127">
        <f t="shared" ref="BC459" si="8112">Y459/Y467</f>
        <v>6.088439837291694E-2</v>
      </c>
      <c r="BD459" s="128">
        <f t="shared" ref="BD459" si="8113">Z459/Z467</f>
        <v>5.5730715488517074E-2</v>
      </c>
      <c r="BE459" s="126">
        <f t="shared" ref="BE459" si="8114">AA459/AA467</f>
        <v>0.11499503475670309</v>
      </c>
      <c r="BF459" s="132">
        <f t="shared" ref="BF459" si="8115">AB459/AB467</f>
        <v>6.8383604864800732E-2</v>
      </c>
      <c r="BG459" s="133">
        <f t="shared" ref="BG459" si="8116">AC459/AC467</f>
        <v>8.0504564294005487E-2</v>
      </c>
    </row>
    <row r="460" spans="1:59">
      <c r="A460" s="134" t="s">
        <v>35</v>
      </c>
      <c r="B460" s="203">
        <v>1940</v>
      </c>
      <c r="C460" s="187">
        <v>3044</v>
      </c>
      <c r="D460" s="188">
        <v>749</v>
      </c>
      <c r="E460" s="189">
        <v>1190</v>
      </c>
      <c r="F460" s="186">
        <v>274</v>
      </c>
      <c r="G460" s="190">
        <v>433</v>
      </c>
      <c r="H460" s="188">
        <v>1306</v>
      </c>
      <c r="I460" s="189">
        <v>2013</v>
      </c>
      <c r="J460" s="186">
        <v>255</v>
      </c>
      <c r="K460" s="187">
        <v>150</v>
      </c>
      <c r="L460" s="188">
        <v>716</v>
      </c>
      <c r="M460" s="186">
        <v>471</v>
      </c>
      <c r="N460" s="191">
        <v>1291</v>
      </c>
      <c r="O460" s="204">
        <v>1312</v>
      </c>
      <c r="P460" s="186">
        <v>783</v>
      </c>
      <c r="Q460" s="187">
        <v>904</v>
      </c>
      <c r="R460" s="188">
        <v>885</v>
      </c>
      <c r="S460" s="189">
        <v>994</v>
      </c>
      <c r="T460" s="186">
        <v>405</v>
      </c>
      <c r="U460" s="190">
        <v>280</v>
      </c>
      <c r="V460" s="188">
        <v>1342</v>
      </c>
      <c r="W460" s="205">
        <v>769</v>
      </c>
      <c r="X460" s="186">
        <v>1037</v>
      </c>
      <c r="Y460" s="190">
        <v>480</v>
      </c>
      <c r="Z460" s="188">
        <v>2668</v>
      </c>
      <c r="AA460" s="186">
        <v>2590</v>
      </c>
      <c r="AB460" s="169">
        <f t="shared" si="7765"/>
        <v>13651</v>
      </c>
      <c r="AC460" s="170">
        <f t="shared" si="7683"/>
        <v>14630</v>
      </c>
      <c r="AE460" s="134" t="s">
        <v>35</v>
      </c>
      <c r="AF460" s="126">
        <f>B460/B467</f>
        <v>3.3532106127387433E-2</v>
      </c>
      <c r="AG460" s="127">
        <f t="shared" ref="AG460" si="8117">C460/C467</f>
        <v>9.0816874515185872E-2</v>
      </c>
      <c r="AH460" s="128">
        <f t="shared" ref="AH460" si="8118">D460/D467</f>
        <v>3.1207033040289989E-2</v>
      </c>
      <c r="AI460" s="129">
        <f t="shared" ref="AI460" si="8119">E460/E467</f>
        <v>6.0562878517990734E-2</v>
      </c>
      <c r="AJ460" s="126">
        <f t="shared" ref="AJ460" si="8120">F460/F467</f>
        <v>2.0914434012670787E-2</v>
      </c>
      <c r="AK460" s="127">
        <f t="shared" ref="AK460" si="8121">G460/G467</f>
        <v>5.3311992120167448E-2</v>
      </c>
      <c r="AL460" s="128">
        <f t="shared" ref="AL460" si="8122">H460/H467</f>
        <v>4.9946458620162157E-2</v>
      </c>
      <c r="AM460" s="129">
        <f t="shared" ref="AM460" si="8123">I460/I467</f>
        <v>5.2327848397410899E-2</v>
      </c>
      <c r="AN460" s="126">
        <f t="shared" ref="AN460" si="8124">J460/J467</f>
        <v>3.7406483790523692E-2</v>
      </c>
      <c r="AO460" s="127">
        <f t="shared" ref="AO460" si="8125">K460/K467</f>
        <v>1.9240636223704463E-2</v>
      </c>
      <c r="AP460" s="128">
        <f t="shared" ref="AP460" si="8126">L460/L467</f>
        <v>6.0780984719864178E-2</v>
      </c>
      <c r="AQ460" s="126">
        <f t="shared" ref="AQ460" si="8127">M460/M467</f>
        <v>2.0419665308245905E-2</v>
      </c>
      <c r="AR460" s="130">
        <f t="shared" ref="AR460" si="8128">N460/N467</f>
        <v>5.0985348130010662E-2</v>
      </c>
      <c r="AS460" s="131">
        <f t="shared" ref="AS460" si="8129">O460/O467</f>
        <v>3.653476650608449E-2</v>
      </c>
      <c r="AT460" s="126">
        <f t="shared" ref="AT460" si="8130">P460/P467</f>
        <v>4.7960308710033074E-2</v>
      </c>
      <c r="AU460" s="127">
        <f t="shared" ref="AU460" si="8131">Q460/Q467</f>
        <v>4.3806939329327388E-2</v>
      </c>
      <c r="AV460" s="128">
        <f t="shared" ref="AV460" si="8132">R460/R467</f>
        <v>4.412644595133626E-2</v>
      </c>
      <c r="AW460" s="129">
        <f t="shared" ref="AW460" si="8133">S460/S467</f>
        <v>4.3929818358598133E-2</v>
      </c>
      <c r="AX460" s="126">
        <f t="shared" ref="AX460" si="8134">T460/T467</f>
        <v>4.8116906261138175E-2</v>
      </c>
      <c r="AY460" s="127">
        <f t="shared" ref="AY460" si="8135">U460/U467</f>
        <v>2.4048784677488621E-2</v>
      </c>
      <c r="AZ460" s="128">
        <f t="shared" ref="AZ460" si="8136">V460/V467</f>
        <v>5.5844534143398114E-2</v>
      </c>
      <c r="BA460" s="129">
        <f t="shared" ref="BA460" si="8137">W460/W467</f>
        <v>2.6510842210500915E-2</v>
      </c>
      <c r="BB460" s="126">
        <f t="shared" ref="BB460" si="8138">X460/X467</f>
        <v>4.6715920353184968E-2</v>
      </c>
      <c r="BC460" s="127">
        <f t="shared" ref="BC460" si="8139">Y460/Y467</f>
        <v>3.1491930192888075E-2</v>
      </c>
      <c r="BD460" s="128">
        <f t="shared" ref="BD460" si="8140">Z460/Z467</f>
        <v>4.7794776253090178E-2</v>
      </c>
      <c r="BE460" s="126">
        <f t="shared" ref="BE460" si="8141">AA460/AA467</f>
        <v>5.715546728456361E-2</v>
      </c>
      <c r="BF460" s="132">
        <f t="shared" ref="BF460" si="8142">AB460/AB467</f>
        <v>4.3771022178899742E-2</v>
      </c>
      <c r="BG460" s="133">
        <f t="shared" ref="BG460" si="8143">AC460/AC467</f>
        <v>4.7041649383764039E-2</v>
      </c>
    </row>
    <row r="461" spans="1:59">
      <c r="A461" s="143" t="s">
        <v>36</v>
      </c>
      <c r="B461" s="200">
        <v>392</v>
      </c>
      <c r="C461" s="194">
        <v>2206</v>
      </c>
      <c r="D461" s="195">
        <v>205</v>
      </c>
      <c r="E461" s="196">
        <v>1260</v>
      </c>
      <c r="F461" s="193">
        <v>126</v>
      </c>
      <c r="G461" s="197">
        <v>377</v>
      </c>
      <c r="H461" s="195">
        <v>596</v>
      </c>
      <c r="I461" s="196">
        <v>2657</v>
      </c>
      <c r="J461" s="193">
        <v>133</v>
      </c>
      <c r="K461" s="194">
        <v>201</v>
      </c>
      <c r="L461" s="195">
        <v>423</v>
      </c>
      <c r="M461" s="193">
        <v>688</v>
      </c>
      <c r="N461" s="198">
        <v>1063</v>
      </c>
      <c r="O461" s="201">
        <v>1859</v>
      </c>
      <c r="P461" s="193">
        <v>651</v>
      </c>
      <c r="Q461" s="194">
        <v>1525</v>
      </c>
      <c r="R461" s="195">
        <v>769</v>
      </c>
      <c r="S461" s="196">
        <v>1367</v>
      </c>
      <c r="T461" s="193">
        <v>614</v>
      </c>
      <c r="U461" s="197">
        <v>379</v>
      </c>
      <c r="V461" s="195">
        <v>2449</v>
      </c>
      <c r="W461" s="202">
        <v>1273</v>
      </c>
      <c r="X461" s="193">
        <v>1084</v>
      </c>
      <c r="Y461" s="197">
        <v>912</v>
      </c>
      <c r="Z461" s="195">
        <v>1780</v>
      </c>
      <c r="AA461" s="193">
        <v>2826</v>
      </c>
      <c r="AB461" s="169">
        <f t="shared" si="7765"/>
        <v>10285</v>
      </c>
      <c r="AC461" s="170">
        <f t="shared" si="7683"/>
        <v>17530</v>
      </c>
      <c r="AE461" s="143" t="s">
        <v>36</v>
      </c>
      <c r="AF461" s="126">
        <f>B461/B467</f>
        <v>6.7755595886267389E-3</v>
      </c>
      <c r="AG461" s="127">
        <f t="shared" ref="AG461" si="8144">C461/C467</f>
        <v>6.5815382779402118E-2</v>
      </c>
      <c r="AH461" s="128">
        <f t="shared" ref="AH461" si="8145">D461/D467</f>
        <v>8.5413107787175539E-3</v>
      </c>
      <c r="AI461" s="129">
        <f t="shared" ref="AI461" si="8146">E461/E467</f>
        <v>6.4125400783754893E-2</v>
      </c>
      <c r="AJ461" s="126">
        <f t="shared" ref="AJ461" si="8147">F461/F467</f>
        <v>9.6175864437829175E-3</v>
      </c>
      <c r="AK461" s="127">
        <f t="shared" ref="AK461" si="8148">G461/G467</f>
        <v>4.6417138635803989E-2</v>
      </c>
      <c r="AL461" s="128">
        <f t="shared" ref="AL461" si="8149">H461/H467</f>
        <v>2.2793330273825914E-2</v>
      </c>
      <c r="AM461" s="129">
        <f t="shared" ref="AM461" si="8150">I461/I467</f>
        <v>6.9068600691465851E-2</v>
      </c>
      <c r="AN461" s="126">
        <f t="shared" ref="AN461" si="8151">J461/J467</f>
        <v>1.9510048408390789E-2</v>
      </c>
      <c r="AO461" s="127">
        <f t="shared" ref="AO461" si="8152">K461/K467</f>
        <v>2.5782452539763981E-2</v>
      </c>
      <c r="AP461" s="128">
        <f t="shared" ref="AP461" si="8153">L461/L467</f>
        <v>3.590831918505942E-2</v>
      </c>
      <c r="AQ461" s="126">
        <f t="shared" ref="AQ461" si="8154">M461/M467</f>
        <v>2.9827451660452614E-2</v>
      </c>
      <c r="AR461" s="130">
        <f t="shared" ref="AR461" si="8155">N461/N467</f>
        <v>4.1980964416887166E-2</v>
      </c>
      <c r="AS461" s="131">
        <f t="shared" ref="AS461" si="8156">O461/O467</f>
        <v>5.1766868090557208E-2</v>
      </c>
      <c r="AT461" s="126">
        <f t="shared" ref="AT461" si="8157">P461/P467</f>
        <v>3.987504593899302E-2</v>
      </c>
      <c r="AU461" s="127">
        <f t="shared" ref="AU461" si="8158">Q461/Q467</f>
        <v>7.3899980616398533E-2</v>
      </c>
      <c r="AV461" s="128">
        <f t="shared" ref="AV461" si="8159">R461/R467</f>
        <v>3.8342640606302353E-2</v>
      </c>
      <c r="AW461" s="129">
        <f t="shared" ref="AW461" si="8160">S461/S467</f>
        <v>6.041454899014452E-2</v>
      </c>
      <c r="AX461" s="126">
        <f t="shared" ref="AX461" si="8161">T461/T467</f>
        <v>7.2947606035404539E-2</v>
      </c>
      <c r="AY461" s="127">
        <f t="shared" ref="AY461" si="8162">U461/U467</f>
        <v>3.2551747831314953E-2</v>
      </c>
      <c r="AZ461" s="128">
        <f t="shared" ref="AZ461" si="8163">V461/V467</f>
        <v>0.10191003287420415</v>
      </c>
      <c r="BA461" s="129">
        <f t="shared" ref="BA461" si="8164">W461/W467</f>
        <v>4.3885958561726481E-2</v>
      </c>
      <c r="BB461" s="126">
        <f t="shared" ref="BB461" si="8165">X461/X467</f>
        <v>4.8833228218758448E-2</v>
      </c>
      <c r="BC461" s="127">
        <f t="shared" ref="BC461" si="8166">Y461/Y467</f>
        <v>5.9834667366487335E-2</v>
      </c>
      <c r="BD461" s="128">
        <f t="shared" ref="BD461" si="8167">Z461/Z467</f>
        <v>3.1887069614130632E-2</v>
      </c>
      <c r="BE461" s="126">
        <f t="shared" ref="BE461" si="8168">AA461/AA467</f>
        <v>6.236345580933466E-2</v>
      </c>
      <c r="BF461" s="132">
        <f t="shared" ref="BF461" si="8169">AB461/AB467</f>
        <v>3.2978167395061452E-2</v>
      </c>
      <c r="BG461" s="133">
        <f t="shared" ref="BG461" si="8170">AC461/AC467</f>
        <v>5.6366378243156774E-2</v>
      </c>
    </row>
    <row r="462" spans="1:59">
      <c r="A462" s="134" t="s">
        <v>37</v>
      </c>
      <c r="B462" s="203">
        <v>0</v>
      </c>
      <c r="C462" s="187">
        <v>1740</v>
      </c>
      <c r="D462" s="188">
        <v>4</v>
      </c>
      <c r="E462" s="189">
        <v>1151</v>
      </c>
      <c r="F462" s="186">
        <v>6</v>
      </c>
      <c r="G462" s="190">
        <v>377</v>
      </c>
      <c r="H462" s="188">
        <v>24</v>
      </c>
      <c r="I462" s="189">
        <v>1606</v>
      </c>
      <c r="J462" s="186">
        <v>24</v>
      </c>
      <c r="K462" s="187">
        <v>99</v>
      </c>
      <c r="L462" s="188">
        <v>62</v>
      </c>
      <c r="M462" s="186">
        <v>145</v>
      </c>
      <c r="N462" s="191">
        <v>121</v>
      </c>
      <c r="O462" s="204">
        <v>407</v>
      </c>
      <c r="P462" s="186">
        <v>160</v>
      </c>
      <c r="Q462" s="187">
        <v>304</v>
      </c>
      <c r="R462" s="188">
        <v>159</v>
      </c>
      <c r="S462" s="189">
        <v>208</v>
      </c>
      <c r="T462" s="186">
        <v>128</v>
      </c>
      <c r="U462" s="190">
        <v>36</v>
      </c>
      <c r="V462" s="188">
        <v>223</v>
      </c>
      <c r="W462" s="205">
        <v>161</v>
      </c>
      <c r="X462" s="186">
        <v>185</v>
      </c>
      <c r="Y462" s="190">
        <v>130</v>
      </c>
      <c r="Z462" s="188">
        <v>126</v>
      </c>
      <c r="AA462" s="186">
        <v>528</v>
      </c>
      <c r="AB462" s="169">
        <f t="shared" si="7765"/>
        <v>1222</v>
      </c>
      <c r="AC462" s="170">
        <f t="shared" si="7683"/>
        <v>6892</v>
      </c>
      <c r="AE462" s="134" t="s">
        <v>37</v>
      </c>
      <c r="AF462" s="126">
        <f>B462/B467</f>
        <v>0</v>
      </c>
      <c r="AG462" s="127">
        <f t="shared" ref="AG462" si="8171">C462/C467</f>
        <v>5.191240527477773E-2</v>
      </c>
      <c r="AH462" s="128">
        <f t="shared" ref="AH462" si="8172">D462/D467</f>
        <v>1.6665972251156202E-4</v>
      </c>
      <c r="AI462" s="129">
        <f t="shared" ref="AI462" si="8173">E462/E467</f>
        <v>5.8578044684207846E-2</v>
      </c>
      <c r="AJ462" s="126">
        <f t="shared" ref="AJ462" si="8174">F462/F467</f>
        <v>4.5798030684680559E-4</v>
      </c>
      <c r="AK462" s="127">
        <f t="shared" ref="AK462" si="8175">G462/G467</f>
        <v>4.6417138635803989E-2</v>
      </c>
      <c r="AL462" s="128">
        <f t="shared" ref="AL462" si="8176">H462/H467</f>
        <v>9.1785222579164757E-4</v>
      </c>
      <c r="AM462" s="129">
        <f t="shared" ref="AM462" si="8177">I462/I467</f>
        <v>4.1747900907224002E-2</v>
      </c>
      <c r="AN462" s="126">
        <f t="shared" ref="AN462" si="8178">J462/J467</f>
        <v>3.5206102391081122E-3</v>
      </c>
      <c r="AO462" s="127">
        <f t="shared" ref="AO462" si="8179">K462/K467</f>
        <v>1.2698819907644945E-2</v>
      </c>
      <c r="AP462" s="128">
        <f t="shared" ref="AP462" si="8180">L462/L467</f>
        <v>5.263157894736842E-3</v>
      </c>
      <c r="AQ462" s="126">
        <f t="shared" ref="AQ462" si="8181">M462/M467</f>
        <v>6.2863088528570194E-3</v>
      </c>
      <c r="AR462" s="130">
        <f t="shared" ref="AR462" si="8182">N462/N467</f>
        <v>4.7786422337190472E-3</v>
      </c>
      <c r="AS462" s="131">
        <f t="shared" ref="AS462" si="8183">O462/O467</f>
        <v>1.1333574670713709E-2</v>
      </c>
      <c r="AT462" s="126">
        <f t="shared" ref="AT462" si="8184">P462/P467</f>
        <v>9.8003185103515862E-3</v>
      </c>
      <c r="AU462" s="127">
        <f t="shared" ref="AU462" si="8185">Q462/Q467</f>
        <v>1.4731537119596821E-2</v>
      </c>
      <c r="AV462" s="128">
        <f t="shared" ref="AV462" si="8186">R462/R467</f>
        <v>7.9278021539688874E-3</v>
      </c>
      <c r="AW462" s="129">
        <f t="shared" ref="AW462" si="8187">S462/S467</f>
        <v>9.1925575639722461E-3</v>
      </c>
      <c r="AX462" s="126">
        <f t="shared" ref="AX462" si="8188">T462/T467</f>
        <v>1.5207318522038731E-2</v>
      </c>
      <c r="AY462" s="127">
        <f t="shared" ref="AY462" si="8189">U462/U467</f>
        <v>3.0919866013913938E-3</v>
      </c>
      <c r="AZ462" s="128">
        <f t="shared" ref="AZ462" si="8190">V462/V467</f>
        <v>9.2796804128001328E-3</v>
      </c>
      <c r="BA462" s="129">
        <f t="shared" ref="BA462" si="8191">W462/W467</f>
        <v>5.5503843899748339E-3</v>
      </c>
      <c r="BB462" s="126">
        <f t="shared" ref="BB462" si="8192">X462/X467</f>
        <v>8.3340841517253808E-3</v>
      </c>
      <c r="BC462" s="127">
        <f t="shared" ref="BC462" si="8193">Y462/Y467</f>
        <v>8.5290644272405201E-3</v>
      </c>
      <c r="BD462" s="128">
        <f t="shared" ref="BD462" si="8194">Z462/Z467</f>
        <v>2.2571745906631792E-3</v>
      </c>
      <c r="BE462" s="126">
        <f t="shared" ref="BE462" si="8195">AA462/AA467</f>
        <v>1.1651770936775902E-2</v>
      </c>
      <c r="BF462" s="132">
        <f t="shared" ref="BF462" si="8196">AB462/AB467</f>
        <v>3.9182616000743896E-3</v>
      </c>
      <c r="BG462" s="133">
        <f t="shared" ref="BG462" si="8197">AC462/AC467</f>
        <v>2.2160700447908528E-2</v>
      </c>
    </row>
    <row r="463" spans="1:59">
      <c r="A463" s="143" t="s">
        <v>38</v>
      </c>
      <c r="B463" s="200">
        <v>0</v>
      </c>
      <c r="C463" s="194">
        <v>497</v>
      </c>
      <c r="D463" s="195">
        <v>0</v>
      </c>
      <c r="E463" s="196">
        <v>81</v>
      </c>
      <c r="F463" s="193">
        <v>0</v>
      </c>
      <c r="G463" s="197">
        <v>16</v>
      </c>
      <c r="H463" s="195">
        <v>0</v>
      </c>
      <c r="I463" s="196">
        <v>10</v>
      </c>
      <c r="J463" s="193">
        <v>0</v>
      </c>
      <c r="K463" s="197">
        <v>3</v>
      </c>
      <c r="L463" s="195">
        <v>0</v>
      </c>
      <c r="M463" s="193">
        <v>3</v>
      </c>
      <c r="N463" s="198">
        <v>0</v>
      </c>
      <c r="O463" s="201">
        <v>0</v>
      </c>
      <c r="P463" s="193">
        <v>0</v>
      </c>
      <c r="Q463" s="197">
        <v>0</v>
      </c>
      <c r="R463" s="195">
        <v>0</v>
      </c>
      <c r="S463" s="196">
        <v>0</v>
      </c>
      <c r="T463" s="193">
        <v>0</v>
      </c>
      <c r="U463" s="197">
        <v>0</v>
      </c>
      <c r="V463" s="195">
        <v>0</v>
      </c>
      <c r="W463" s="196">
        <v>0</v>
      </c>
      <c r="X463" s="193">
        <v>0</v>
      </c>
      <c r="Y463" s="197">
        <v>0</v>
      </c>
      <c r="Z463" s="195">
        <v>0</v>
      </c>
      <c r="AA463" s="193">
        <v>0</v>
      </c>
      <c r="AB463" s="169">
        <f t="shared" si="7765"/>
        <v>0</v>
      </c>
      <c r="AC463" s="170">
        <f t="shared" si="7683"/>
        <v>610</v>
      </c>
      <c r="AE463" s="143" t="s">
        <v>38</v>
      </c>
      <c r="AF463" s="126">
        <f>B463/B467</f>
        <v>0</v>
      </c>
      <c r="AG463" s="127">
        <f t="shared" ref="AG463" si="8198">C463/C467</f>
        <v>1.4827853690554329E-2</v>
      </c>
      <c r="AH463" s="128">
        <f t="shared" ref="AH463" si="8199">D463/D467</f>
        <v>0</v>
      </c>
      <c r="AI463" s="129">
        <f t="shared" ref="AI463" si="8200">E463/E467</f>
        <v>4.1223471932413866E-3</v>
      </c>
      <c r="AJ463" s="126">
        <f t="shared" ref="AJ463" si="8201">F463/F467</f>
        <v>0</v>
      </c>
      <c r="AK463" s="127">
        <f t="shared" ref="AK463" si="8202">G463/G467</f>
        <v>1.9699581383895593E-3</v>
      </c>
      <c r="AL463" s="128">
        <f t="shared" ref="AL463" si="8203">H463/H467</f>
        <v>0</v>
      </c>
      <c r="AM463" s="129">
        <f t="shared" ref="AM463" si="8204">I463/I467</f>
        <v>2.5994956978346199E-4</v>
      </c>
      <c r="AN463" s="126">
        <f t="shared" ref="AN463" si="8205">J463/J467</f>
        <v>0</v>
      </c>
      <c r="AO463" s="127">
        <f t="shared" ref="AO463" si="8206">K463/K467</f>
        <v>3.8481272447408928E-4</v>
      </c>
      <c r="AP463" s="128">
        <f t="shared" ref="AP463" si="8207">L463/L467</f>
        <v>0</v>
      </c>
      <c r="AQ463" s="126">
        <f t="shared" ref="AQ463" si="8208">M463/M467</f>
        <v>1.3006156247290384E-4</v>
      </c>
      <c r="AR463" s="130">
        <f t="shared" ref="AR463" si="8209">N463/N467</f>
        <v>0</v>
      </c>
      <c r="AS463" s="131">
        <f t="shared" ref="AS463" si="8210">O463/O467</f>
        <v>0</v>
      </c>
      <c r="AT463" s="126">
        <f t="shared" ref="AT463" si="8211">P463/P467</f>
        <v>0</v>
      </c>
      <c r="AU463" s="127">
        <f t="shared" ref="AU463" si="8212">Q463/Q467</f>
        <v>0</v>
      </c>
      <c r="AV463" s="128">
        <f t="shared" ref="AV463" si="8213">R463/R467</f>
        <v>0</v>
      </c>
      <c r="AW463" s="129">
        <f t="shared" ref="AW463" si="8214">S463/S467</f>
        <v>0</v>
      </c>
      <c r="AX463" s="126">
        <f t="shared" ref="AX463" si="8215">T463/T467</f>
        <v>0</v>
      </c>
      <c r="AY463" s="127">
        <f t="shared" ref="AY463" si="8216">U463/U467</f>
        <v>0</v>
      </c>
      <c r="AZ463" s="128">
        <f t="shared" ref="AZ463" si="8217">V463/V467</f>
        <v>0</v>
      </c>
      <c r="BA463" s="129">
        <f t="shared" ref="BA463" si="8218">W463/W467</f>
        <v>0</v>
      </c>
      <c r="BB463" s="126">
        <f t="shared" ref="BB463" si="8219">X463/X467</f>
        <v>0</v>
      </c>
      <c r="BC463" s="127">
        <f t="shared" ref="BC463" si="8220">Y463/Y467</f>
        <v>0</v>
      </c>
      <c r="BD463" s="128">
        <f t="shared" ref="BD463" si="8221">Z463/Z467</f>
        <v>0</v>
      </c>
      <c r="BE463" s="126">
        <f t="shared" ref="BE463" si="8222">AA463/AA467</f>
        <v>0</v>
      </c>
      <c r="BF463" s="132">
        <f t="shared" ref="BF463" si="8223">AB463/AB467</f>
        <v>0</v>
      </c>
      <c r="BG463" s="133">
        <f t="shared" ref="BG463" si="8224">AC463/AC467</f>
        <v>1.9614084842170926E-3</v>
      </c>
    </row>
    <row r="464" spans="1:59">
      <c r="A464" s="134" t="s">
        <v>39</v>
      </c>
      <c r="B464" s="58">
        <v>0</v>
      </c>
      <c r="C464" s="59">
        <v>0</v>
      </c>
      <c r="D464" s="136">
        <v>0</v>
      </c>
      <c r="E464" s="137">
        <v>0</v>
      </c>
      <c r="F464" s="135">
        <v>0</v>
      </c>
      <c r="G464" s="138">
        <v>0</v>
      </c>
      <c r="H464" s="136">
        <v>0</v>
      </c>
      <c r="I464" s="137">
        <v>0</v>
      </c>
      <c r="J464" s="135">
        <v>0</v>
      </c>
      <c r="K464" s="138">
        <v>0</v>
      </c>
      <c r="L464" s="136">
        <v>0</v>
      </c>
      <c r="M464" s="135">
        <v>0</v>
      </c>
      <c r="N464" s="139">
        <v>0</v>
      </c>
      <c r="O464" s="140">
        <v>0</v>
      </c>
      <c r="P464" s="135">
        <v>0</v>
      </c>
      <c r="Q464" s="138">
        <v>0</v>
      </c>
      <c r="R464" s="136">
        <v>0</v>
      </c>
      <c r="S464" s="137">
        <v>0</v>
      </c>
      <c r="T464" s="135">
        <v>0</v>
      </c>
      <c r="U464" s="138">
        <v>0</v>
      </c>
      <c r="V464" s="136">
        <v>0</v>
      </c>
      <c r="W464" s="137">
        <v>0</v>
      </c>
      <c r="X464" s="135">
        <v>0</v>
      </c>
      <c r="Y464" s="138">
        <v>0</v>
      </c>
      <c r="Z464" s="141">
        <v>0</v>
      </c>
      <c r="AA464" s="142">
        <v>0</v>
      </c>
      <c r="AB464" s="169"/>
      <c r="AC464" s="170"/>
      <c r="AE464" s="134" t="s">
        <v>39</v>
      </c>
      <c r="AF464" s="126">
        <f>B464/B467</f>
        <v>0</v>
      </c>
      <c r="AG464" s="127">
        <f t="shared" ref="AG464" si="8225">C464/C467</f>
        <v>0</v>
      </c>
      <c r="AH464" s="128">
        <f t="shared" ref="AH464" si="8226">D464/D467</f>
        <v>0</v>
      </c>
      <c r="AI464" s="129">
        <f t="shared" ref="AI464" si="8227">E464/E467</f>
        <v>0</v>
      </c>
      <c r="AJ464" s="126">
        <f t="shared" ref="AJ464" si="8228">F464/F467</f>
        <v>0</v>
      </c>
      <c r="AK464" s="127">
        <f t="shared" ref="AK464" si="8229">G464/G467</f>
        <v>0</v>
      </c>
      <c r="AL464" s="128">
        <f t="shared" ref="AL464" si="8230">H464/H467</f>
        <v>0</v>
      </c>
      <c r="AM464" s="129">
        <f t="shared" ref="AM464" si="8231">I464/I467</f>
        <v>0</v>
      </c>
      <c r="AN464" s="126">
        <f t="shared" ref="AN464" si="8232">J464/J467</f>
        <v>0</v>
      </c>
      <c r="AO464" s="127">
        <f t="shared" ref="AO464" si="8233">K464/K467</f>
        <v>0</v>
      </c>
      <c r="AP464" s="128">
        <f t="shared" ref="AP464" si="8234">L464/L467</f>
        <v>0</v>
      </c>
      <c r="AQ464" s="126">
        <f t="shared" ref="AQ464" si="8235">M464/M467</f>
        <v>0</v>
      </c>
      <c r="AR464" s="130">
        <f t="shared" ref="AR464" si="8236">N464/N467</f>
        <v>0</v>
      </c>
      <c r="AS464" s="131">
        <f t="shared" ref="AS464" si="8237">O464/O467</f>
        <v>0</v>
      </c>
      <c r="AT464" s="126">
        <f t="shared" ref="AT464" si="8238">P464/P467</f>
        <v>0</v>
      </c>
      <c r="AU464" s="127">
        <f t="shared" ref="AU464" si="8239">Q464/Q467</f>
        <v>0</v>
      </c>
      <c r="AV464" s="128">
        <f t="shared" ref="AV464" si="8240">R464/R467</f>
        <v>0</v>
      </c>
      <c r="AW464" s="129">
        <f t="shared" ref="AW464" si="8241">S464/S467</f>
        <v>0</v>
      </c>
      <c r="AX464" s="126">
        <f t="shared" ref="AX464" si="8242">T464/T467</f>
        <v>0</v>
      </c>
      <c r="AY464" s="127">
        <f t="shared" ref="AY464" si="8243">U464/U467</f>
        <v>0</v>
      </c>
      <c r="AZ464" s="128">
        <f t="shared" ref="AZ464" si="8244">V464/V467</f>
        <v>0</v>
      </c>
      <c r="BA464" s="129">
        <f t="shared" ref="BA464" si="8245">W464/W467</f>
        <v>0</v>
      </c>
      <c r="BB464" s="126">
        <f t="shared" ref="BB464" si="8246">X464/X467</f>
        <v>0</v>
      </c>
      <c r="BC464" s="127">
        <f t="shared" ref="BC464" si="8247">Y464/Y467</f>
        <v>0</v>
      </c>
      <c r="BD464" s="128">
        <f t="shared" ref="BD464" si="8248">Z464/Z467</f>
        <v>0</v>
      </c>
      <c r="BE464" s="126">
        <f t="shared" ref="BE464" si="8249">AA464/AA467</f>
        <v>0</v>
      </c>
      <c r="BF464" s="132">
        <f t="shared" ref="BF464" si="8250">AB464/AB467</f>
        <v>0</v>
      </c>
      <c r="BG464" s="133">
        <f t="shared" ref="BG464" si="8251">AC464/AC467</f>
        <v>0</v>
      </c>
    </row>
    <row r="465" spans="1:59">
      <c r="A465" s="143" t="s">
        <v>40</v>
      </c>
      <c r="B465" s="56"/>
      <c r="C465" s="57"/>
      <c r="D465" s="149"/>
      <c r="E465" s="146"/>
      <c r="F465" s="147"/>
      <c r="G465" s="148"/>
      <c r="H465" s="149"/>
      <c r="I465" s="146"/>
      <c r="J465" s="147"/>
      <c r="K465" s="148"/>
      <c r="L465" s="149"/>
      <c r="M465" s="147"/>
      <c r="N465" s="151"/>
      <c r="O465" s="150"/>
      <c r="P465" s="147"/>
      <c r="Q465" s="148"/>
      <c r="R465" s="149"/>
      <c r="S465" s="146"/>
      <c r="T465" s="147"/>
      <c r="U465" s="148"/>
      <c r="V465" s="149"/>
      <c r="W465" s="146"/>
      <c r="X465" s="147"/>
      <c r="Y465" s="148"/>
      <c r="Z465" s="145"/>
      <c r="AA465" s="144"/>
      <c r="AB465" s="169"/>
      <c r="AC465" s="170"/>
      <c r="AE465" s="143" t="s">
        <v>40</v>
      </c>
      <c r="AF465" s="126">
        <f>B465/B467</f>
        <v>0</v>
      </c>
      <c r="AG465" s="127">
        <f t="shared" ref="AG465" si="8252">C465/C467</f>
        <v>0</v>
      </c>
      <c r="AH465" s="128">
        <f t="shared" ref="AH465" si="8253">D465/D467</f>
        <v>0</v>
      </c>
      <c r="AI465" s="129">
        <f t="shared" ref="AI465" si="8254">E465/E467</f>
        <v>0</v>
      </c>
      <c r="AJ465" s="126">
        <f t="shared" ref="AJ465" si="8255">F465/F467</f>
        <v>0</v>
      </c>
      <c r="AK465" s="127">
        <f t="shared" ref="AK465" si="8256">G465/G467</f>
        <v>0</v>
      </c>
      <c r="AL465" s="128">
        <f t="shared" ref="AL465" si="8257">H465/H467</f>
        <v>0</v>
      </c>
      <c r="AM465" s="129">
        <f t="shared" ref="AM465" si="8258">I465/I467</f>
        <v>0</v>
      </c>
      <c r="AN465" s="126">
        <f t="shared" ref="AN465" si="8259">J465/J467</f>
        <v>0</v>
      </c>
      <c r="AO465" s="127">
        <f t="shared" ref="AO465" si="8260">K465/K467</f>
        <v>0</v>
      </c>
      <c r="AP465" s="128">
        <f t="shared" ref="AP465" si="8261">L465/L467</f>
        <v>0</v>
      </c>
      <c r="AQ465" s="126">
        <f t="shared" ref="AQ465" si="8262">M465/M467</f>
        <v>0</v>
      </c>
      <c r="AR465" s="130">
        <f t="shared" ref="AR465" si="8263">N465/N467</f>
        <v>0</v>
      </c>
      <c r="AS465" s="131">
        <f t="shared" ref="AS465" si="8264">O465/O467</f>
        <v>0</v>
      </c>
      <c r="AT465" s="126">
        <f t="shared" ref="AT465" si="8265">P465/P467</f>
        <v>0</v>
      </c>
      <c r="AU465" s="127">
        <f t="shared" ref="AU465" si="8266">Q465/Q467</f>
        <v>0</v>
      </c>
      <c r="AV465" s="128">
        <f t="shared" ref="AV465" si="8267">R465/R467</f>
        <v>0</v>
      </c>
      <c r="AW465" s="129">
        <f t="shared" ref="AW465" si="8268">S465/S467</f>
        <v>0</v>
      </c>
      <c r="AX465" s="126">
        <f t="shared" ref="AX465" si="8269">T465/T467</f>
        <v>0</v>
      </c>
      <c r="AY465" s="127">
        <f t="shared" ref="AY465" si="8270">U465/U467</f>
        <v>0</v>
      </c>
      <c r="AZ465" s="128">
        <f t="shared" ref="AZ465" si="8271">V465/V467</f>
        <v>0</v>
      </c>
      <c r="BA465" s="129">
        <f t="shared" ref="BA465" si="8272">W465/W467</f>
        <v>0</v>
      </c>
      <c r="BB465" s="126">
        <f t="shared" ref="BB465" si="8273">X465/X467</f>
        <v>0</v>
      </c>
      <c r="BC465" s="127">
        <f t="shared" ref="BC465" si="8274">Y465/Y467</f>
        <v>0</v>
      </c>
      <c r="BD465" s="128">
        <f t="shared" ref="BD465" si="8275">Z465/Z467</f>
        <v>0</v>
      </c>
      <c r="BE465" s="126">
        <f t="shared" ref="BE465" si="8276">AA465/AA467</f>
        <v>0</v>
      </c>
      <c r="BF465" s="132">
        <f t="shared" ref="BF465" si="8277">AB465/AB467</f>
        <v>0</v>
      </c>
      <c r="BG465" s="133">
        <f t="shared" ref="BG465" si="8278">AC465/AC467</f>
        <v>0</v>
      </c>
    </row>
    <row r="466" spans="1:59" ht="14.1" thickBot="1">
      <c r="A466" s="134" t="s">
        <v>41</v>
      </c>
      <c r="B466" s="58"/>
      <c r="C466" s="59"/>
      <c r="D466" s="136"/>
      <c r="E466" s="137"/>
      <c r="F466" s="135"/>
      <c r="G466" s="138"/>
      <c r="H466" s="136"/>
      <c r="I466" s="137"/>
      <c r="J466" s="135"/>
      <c r="K466" s="138"/>
      <c r="L466" s="136"/>
      <c r="M466" s="135"/>
      <c r="N466" s="139"/>
      <c r="O466" s="140"/>
      <c r="P466" s="135"/>
      <c r="Q466" s="138"/>
      <c r="R466" s="136"/>
      <c r="S466" s="137"/>
      <c r="T466" s="135"/>
      <c r="U466" s="138"/>
      <c r="V466" s="136"/>
      <c r="W466" s="137"/>
      <c r="X466" s="135"/>
      <c r="Y466" s="138"/>
      <c r="Z466" s="141"/>
      <c r="AA466" s="142"/>
      <c r="AB466" s="169"/>
      <c r="AC466" s="170"/>
      <c r="AE466" s="134" t="s">
        <v>41</v>
      </c>
      <c r="AF466" s="126">
        <f>B466/B467</f>
        <v>0</v>
      </c>
      <c r="AG466" s="127">
        <f t="shared" ref="AG466" si="8279">C466/C467</f>
        <v>0</v>
      </c>
      <c r="AH466" s="128">
        <f t="shared" ref="AH466" si="8280">D466/D467</f>
        <v>0</v>
      </c>
      <c r="AI466" s="129">
        <f t="shared" ref="AI466" si="8281">E466/E467</f>
        <v>0</v>
      </c>
      <c r="AJ466" s="126">
        <f t="shared" ref="AJ466" si="8282">F466/F467</f>
        <v>0</v>
      </c>
      <c r="AK466" s="127">
        <f t="shared" ref="AK466" si="8283">G466/G467</f>
        <v>0</v>
      </c>
      <c r="AL466" s="128">
        <f t="shared" ref="AL466" si="8284">H466/H467</f>
        <v>0</v>
      </c>
      <c r="AM466" s="129">
        <f t="shared" ref="AM466" si="8285">I466/I467</f>
        <v>0</v>
      </c>
      <c r="AN466" s="126">
        <f t="shared" ref="AN466" si="8286">J466/J467</f>
        <v>0</v>
      </c>
      <c r="AO466" s="127">
        <f t="shared" ref="AO466" si="8287">K466/K467</f>
        <v>0</v>
      </c>
      <c r="AP466" s="128">
        <f t="shared" ref="AP466" si="8288">L466/L467</f>
        <v>0</v>
      </c>
      <c r="AQ466" s="126">
        <f t="shared" ref="AQ466" si="8289">M466/M467</f>
        <v>0</v>
      </c>
      <c r="AR466" s="130">
        <f t="shared" ref="AR466" si="8290">N466/N467</f>
        <v>0</v>
      </c>
      <c r="AS466" s="131">
        <f t="shared" ref="AS466" si="8291">O466/O467</f>
        <v>0</v>
      </c>
      <c r="AT466" s="126">
        <f t="shared" ref="AT466" si="8292">P466/P467</f>
        <v>0</v>
      </c>
      <c r="AU466" s="127">
        <f t="shared" ref="AU466" si="8293">Q466/Q467</f>
        <v>0</v>
      </c>
      <c r="AV466" s="128">
        <f t="shared" ref="AV466" si="8294">R466/R467</f>
        <v>0</v>
      </c>
      <c r="AW466" s="129">
        <f t="shared" ref="AW466" si="8295">S466/S467</f>
        <v>0</v>
      </c>
      <c r="AX466" s="126">
        <f t="shared" ref="AX466" si="8296">T466/T467</f>
        <v>0</v>
      </c>
      <c r="AY466" s="127">
        <f t="shared" ref="AY466" si="8297">U466/U467</f>
        <v>0</v>
      </c>
      <c r="AZ466" s="128">
        <f t="shared" ref="AZ466" si="8298">V466/V467</f>
        <v>0</v>
      </c>
      <c r="BA466" s="129">
        <f t="shared" ref="BA466" si="8299">W466/W467</f>
        <v>0</v>
      </c>
      <c r="BB466" s="126">
        <f t="shared" ref="BB466" si="8300">X466/X467</f>
        <v>0</v>
      </c>
      <c r="BC466" s="127">
        <f t="shared" ref="BC466" si="8301">Y466/Y467</f>
        <v>0</v>
      </c>
      <c r="BD466" s="128">
        <f t="shared" ref="BD466" si="8302">Z466/Z467</f>
        <v>0</v>
      </c>
      <c r="BE466" s="126">
        <f t="shared" ref="BE466" si="8303">AA466/AA467</f>
        <v>0</v>
      </c>
      <c r="BF466" s="132">
        <f t="shared" ref="BF466" si="8304">AB466/AB467</f>
        <v>0</v>
      </c>
      <c r="BG466" s="133">
        <f t="shared" ref="BG466" si="8305">AC466/AC467</f>
        <v>0</v>
      </c>
    </row>
    <row r="467" spans="1:59" ht="15" thickTop="1" thickBot="1">
      <c r="A467" s="241" t="s">
        <v>42</v>
      </c>
      <c r="B467" s="18">
        <f t="shared" ref="B467" si="8306">SUM(B444:B466)</f>
        <v>57855</v>
      </c>
      <c r="C467" s="19">
        <f t="shared" ref="C467" si="8307">SUM(C444:C466)</f>
        <v>33518</v>
      </c>
      <c r="D467" s="18">
        <f t="shared" ref="D467" si="8308">SUM(D444:D466)</f>
        <v>24001</v>
      </c>
      <c r="E467" s="19">
        <f t="shared" ref="E467" si="8309">SUM(E444:E466)</f>
        <v>19649</v>
      </c>
      <c r="F467" s="18">
        <f t="shared" ref="F467" si="8310">SUM(F444:F466)</f>
        <v>13101</v>
      </c>
      <c r="G467" s="19">
        <f t="shared" ref="G467" si="8311">SUM(G444:G466)</f>
        <v>8122</v>
      </c>
      <c r="H467" s="18">
        <f t="shared" ref="H467" si="8312">SUM(H444:H466)</f>
        <v>26148</v>
      </c>
      <c r="I467" s="19">
        <f t="shared" ref="I467" si="8313">SUM(I444:I466)</f>
        <v>38469</v>
      </c>
      <c r="J467" s="18">
        <f t="shared" ref="J467" si="8314">SUM(J444:J466)</f>
        <v>6817</v>
      </c>
      <c r="K467" s="19">
        <f t="shared" ref="K467" si="8315">SUM(K444:K466)</f>
        <v>7796</v>
      </c>
      <c r="L467" s="18">
        <f t="shared" ref="L467" si="8316">SUM(L444:L466)</f>
        <v>11780</v>
      </c>
      <c r="M467" s="19">
        <f t="shared" ref="M467" si="8317">SUM(M444:M466)</f>
        <v>23066</v>
      </c>
      <c r="N467" s="18">
        <f t="shared" ref="N467" si="8318">SUM(N444:N466)</f>
        <v>25321</v>
      </c>
      <c r="O467" s="19">
        <f t="shared" ref="O467" si="8319">SUM(O444:O466)</f>
        <v>35911</v>
      </c>
      <c r="P467" s="18">
        <f t="shared" ref="P467" si="8320">SUM(P444:P466)</f>
        <v>16326</v>
      </c>
      <c r="Q467" s="19">
        <f t="shared" ref="Q467" si="8321">SUM(Q444:Q466)</f>
        <v>20636</v>
      </c>
      <c r="R467" s="18">
        <f t="shared" ref="R467" si="8322">SUM(R444:R466)</f>
        <v>20056</v>
      </c>
      <c r="S467" s="19">
        <f t="shared" ref="S467" si="8323">SUM(S444:S466)</f>
        <v>22627</v>
      </c>
      <c r="T467" s="18">
        <f t="shared" ref="T467" si="8324">SUM(T444:T466)</f>
        <v>8417</v>
      </c>
      <c r="U467" s="19">
        <f t="shared" ref="U467" si="8325">SUM(U444:U466)</f>
        <v>11643</v>
      </c>
      <c r="V467" s="18">
        <f t="shared" ref="V467" si="8326">SUM(V444:V466)</f>
        <v>24031</v>
      </c>
      <c r="W467" s="19">
        <f t="shared" ref="W467" si="8327">SUM(W444:W466)</f>
        <v>29007</v>
      </c>
      <c r="X467" s="18">
        <f t="shared" ref="X467" si="8328">SUM(X444:X466)</f>
        <v>22198</v>
      </c>
      <c r="Y467" s="19">
        <f t="shared" ref="Y467" si="8329">SUM(Y444:Y466)</f>
        <v>15242</v>
      </c>
      <c r="Z467" s="18">
        <f t="shared" ref="Z467" si="8330">SUM(Z444:Z466)</f>
        <v>55822</v>
      </c>
      <c r="AA467" s="19">
        <f t="shared" ref="AA467" si="8331">SUM(AA444:AA466)</f>
        <v>45315</v>
      </c>
      <c r="AB467" s="171">
        <f t="shared" ref="AB467:AC467" si="8332">SUM(AB443:AB466)</f>
        <v>311873</v>
      </c>
      <c r="AC467" s="172">
        <f t="shared" si="8332"/>
        <v>311001</v>
      </c>
      <c r="AE467" s="241" t="s">
        <v>42</v>
      </c>
      <c r="AF467" s="152">
        <f>SUM(AF443:AF466)</f>
        <v>1.0000000000000002</v>
      </c>
      <c r="AG467" s="153">
        <f t="shared" ref="AG467:BG467" si="8333">SUM(AG443:AG466)</f>
        <v>0.99999999999999989</v>
      </c>
      <c r="AH467" s="152">
        <f t="shared" si="8333"/>
        <v>0.99999999999999967</v>
      </c>
      <c r="AI467" s="153">
        <f t="shared" si="8333"/>
        <v>0.99999999999999978</v>
      </c>
      <c r="AJ467" s="152">
        <f t="shared" si="8333"/>
        <v>1</v>
      </c>
      <c r="AK467" s="153">
        <f t="shared" si="8333"/>
        <v>1</v>
      </c>
      <c r="AL467" s="152">
        <f t="shared" si="8333"/>
        <v>1</v>
      </c>
      <c r="AM467" s="153">
        <f t="shared" si="8333"/>
        <v>1</v>
      </c>
      <c r="AN467" s="152">
        <f t="shared" si="8333"/>
        <v>0.99999999999999989</v>
      </c>
      <c r="AO467" s="153">
        <f t="shared" si="8333"/>
        <v>1</v>
      </c>
      <c r="AP467" s="152">
        <f t="shared" si="8333"/>
        <v>0.99999999999999989</v>
      </c>
      <c r="AQ467" s="153">
        <f t="shared" si="8333"/>
        <v>1</v>
      </c>
      <c r="AR467" s="152">
        <f t="shared" si="8333"/>
        <v>1</v>
      </c>
      <c r="AS467" s="153">
        <f t="shared" si="8333"/>
        <v>0.99999999999999978</v>
      </c>
      <c r="AT467" s="152">
        <f t="shared" si="8333"/>
        <v>1.0000000000000002</v>
      </c>
      <c r="AU467" s="153">
        <f t="shared" si="8333"/>
        <v>0.99999999999999989</v>
      </c>
      <c r="AV467" s="152">
        <f t="shared" si="8333"/>
        <v>1</v>
      </c>
      <c r="AW467" s="153">
        <f t="shared" si="8333"/>
        <v>1.0000000000000002</v>
      </c>
      <c r="AX467" s="152">
        <f t="shared" si="8333"/>
        <v>0.99999999999999978</v>
      </c>
      <c r="AY467" s="153">
        <f t="shared" si="8333"/>
        <v>0.99999999999999989</v>
      </c>
      <c r="AZ467" s="152">
        <f t="shared" si="8333"/>
        <v>1</v>
      </c>
      <c r="BA467" s="153">
        <f t="shared" si="8333"/>
        <v>0.99999999999999989</v>
      </c>
      <c r="BB467" s="152">
        <f t="shared" si="8333"/>
        <v>0.99999999999999989</v>
      </c>
      <c r="BC467" s="153">
        <f t="shared" si="8333"/>
        <v>1</v>
      </c>
      <c r="BD467" s="152">
        <f t="shared" si="8333"/>
        <v>1</v>
      </c>
      <c r="BE467" s="153">
        <f t="shared" si="8333"/>
        <v>0.99999999999999989</v>
      </c>
      <c r="BF467" s="152">
        <f t="shared" si="8333"/>
        <v>1</v>
      </c>
      <c r="BG467" s="153">
        <f t="shared" si="8333"/>
        <v>1</v>
      </c>
    </row>
    <row r="468" spans="1:59" ht="14.1" thickTop="1">
      <c r="A468" s="184"/>
    </row>
    <row r="470" spans="1:59">
      <c r="A470" s="252">
        <f>+A439+1</f>
        <v>43693</v>
      </c>
      <c r="B470" s="252"/>
      <c r="C470" s="252"/>
      <c r="D470" s="252"/>
      <c r="AE470" s="249">
        <f>+AE439+1</f>
        <v>43693</v>
      </c>
      <c r="AF470" s="249"/>
      <c r="AG470" s="249"/>
      <c r="AH470" s="249"/>
    </row>
    <row r="471" spans="1:59" ht="14.1" thickBot="1"/>
    <row r="472" spans="1:59" ht="15" thickTop="1" thickBot="1">
      <c r="A472" s="247" t="s">
        <v>1</v>
      </c>
      <c r="B472" s="243" t="s">
        <v>2</v>
      </c>
      <c r="C472" s="244"/>
      <c r="D472" s="243" t="s">
        <v>3</v>
      </c>
      <c r="E472" s="244"/>
      <c r="F472" s="243" t="s">
        <v>4</v>
      </c>
      <c r="G472" s="244"/>
      <c r="H472" s="243" t="s">
        <v>5</v>
      </c>
      <c r="I472" s="244"/>
      <c r="J472" s="243" t="s">
        <v>6</v>
      </c>
      <c r="K472" s="244"/>
      <c r="L472" s="243" t="s">
        <v>7</v>
      </c>
      <c r="M472" s="244"/>
      <c r="N472" s="243" t="s">
        <v>8</v>
      </c>
      <c r="O472" s="244"/>
      <c r="P472" s="243" t="s">
        <v>9</v>
      </c>
      <c r="Q472" s="244"/>
      <c r="R472" s="243" t="s">
        <v>10</v>
      </c>
      <c r="S472" s="244"/>
      <c r="T472" s="243" t="s">
        <v>11</v>
      </c>
      <c r="U472" s="244"/>
      <c r="V472" s="243" t="s">
        <v>12</v>
      </c>
      <c r="W472" s="244"/>
      <c r="X472" s="243" t="s">
        <v>13</v>
      </c>
      <c r="Y472" s="244"/>
      <c r="Z472" s="245" t="s">
        <v>14</v>
      </c>
      <c r="AA472" s="246"/>
      <c r="AB472" s="250" t="s">
        <v>15</v>
      </c>
      <c r="AC472" s="251"/>
      <c r="AE472" s="247" t="s">
        <v>1</v>
      </c>
      <c r="AF472" s="243" t="s">
        <v>2</v>
      </c>
      <c r="AG472" s="244"/>
      <c r="AH472" s="243" t="s">
        <v>3</v>
      </c>
      <c r="AI472" s="244"/>
      <c r="AJ472" s="243" t="s">
        <v>4</v>
      </c>
      <c r="AK472" s="244"/>
      <c r="AL472" s="243" t="s">
        <v>5</v>
      </c>
      <c r="AM472" s="244"/>
      <c r="AN472" s="243" t="s">
        <v>6</v>
      </c>
      <c r="AO472" s="244"/>
      <c r="AP472" s="243" t="s">
        <v>7</v>
      </c>
      <c r="AQ472" s="244"/>
      <c r="AR472" s="243" t="s">
        <v>8</v>
      </c>
      <c r="AS472" s="244"/>
      <c r="AT472" s="243" t="s">
        <v>9</v>
      </c>
      <c r="AU472" s="244"/>
      <c r="AV472" s="243" t="s">
        <v>10</v>
      </c>
      <c r="AW472" s="244"/>
      <c r="AX472" s="243" t="s">
        <v>11</v>
      </c>
      <c r="AY472" s="244"/>
      <c r="AZ472" s="243" t="s">
        <v>12</v>
      </c>
      <c r="BA472" s="244"/>
      <c r="BB472" s="243" t="s">
        <v>13</v>
      </c>
      <c r="BC472" s="244"/>
      <c r="BD472" s="245" t="s">
        <v>14</v>
      </c>
      <c r="BE472" s="246"/>
      <c r="BF472" s="243" t="s">
        <v>15</v>
      </c>
      <c r="BG472" s="244"/>
    </row>
    <row r="473" spans="1:59" ht="15" thickTop="1" thickBot="1">
      <c r="A473" s="248"/>
      <c r="B473" s="113" t="s">
        <v>16</v>
      </c>
      <c r="C473" s="114" t="s">
        <v>17</v>
      </c>
      <c r="D473" s="115" t="s">
        <v>16</v>
      </c>
      <c r="E473" s="116" t="s">
        <v>17</v>
      </c>
      <c r="F473" s="113" t="s">
        <v>16</v>
      </c>
      <c r="G473" s="114" t="s">
        <v>17</v>
      </c>
      <c r="H473" s="115" t="s">
        <v>16</v>
      </c>
      <c r="I473" s="116" t="s">
        <v>17</v>
      </c>
      <c r="J473" s="113" t="s">
        <v>16</v>
      </c>
      <c r="K473" s="114" t="s">
        <v>17</v>
      </c>
      <c r="L473" s="115" t="s">
        <v>16</v>
      </c>
      <c r="M473" s="113" t="s">
        <v>17</v>
      </c>
      <c r="N473" s="117" t="s">
        <v>16</v>
      </c>
      <c r="O473" s="118" t="s">
        <v>17</v>
      </c>
      <c r="P473" s="113" t="s">
        <v>16</v>
      </c>
      <c r="Q473" s="114" t="s">
        <v>17</v>
      </c>
      <c r="R473" s="115" t="s">
        <v>16</v>
      </c>
      <c r="S473" s="116" t="s">
        <v>17</v>
      </c>
      <c r="T473" s="113" t="s">
        <v>16</v>
      </c>
      <c r="U473" s="114" t="s">
        <v>17</v>
      </c>
      <c r="V473" s="115" t="s">
        <v>16</v>
      </c>
      <c r="W473" s="116" t="s">
        <v>17</v>
      </c>
      <c r="X473" s="113" t="s">
        <v>16</v>
      </c>
      <c r="Y473" s="114" t="s">
        <v>17</v>
      </c>
      <c r="Z473" s="26" t="s">
        <v>16</v>
      </c>
      <c r="AA473" s="119" t="s">
        <v>17</v>
      </c>
      <c r="AB473" s="173" t="s">
        <v>16</v>
      </c>
      <c r="AC473" s="174" t="s">
        <v>17</v>
      </c>
      <c r="AE473" s="248"/>
      <c r="AF473" s="113" t="s">
        <v>16</v>
      </c>
      <c r="AG473" s="114" t="s">
        <v>17</v>
      </c>
      <c r="AH473" s="115" t="s">
        <v>16</v>
      </c>
      <c r="AI473" s="116" t="s">
        <v>17</v>
      </c>
      <c r="AJ473" s="113" t="s">
        <v>16</v>
      </c>
      <c r="AK473" s="114" t="s">
        <v>17</v>
      </c>
      <c r="AL473" s="115" t="s">
        <v>16</v>
      </c>
      <c r="AM473" s="116" t="s">
        <v>17</v>
      </c>
      <c r="AN473" s="113" t="s">
        <v>16</v>
      </c>
      <c r="AO473" s="114" t="s">
        <v>17</v>
      </c>
      <c r="AP473" s="115" t="s">
        <v>16</v>
      </c>
      <c r="AQ473" s="113" t="s">
        <v>17</v>
      </c>
      <c r="AR473" s="117" t="s">
        <v>16</v>
      </c>
      <c r="AS473" s="118" t="s">
        <v>17</v>
      </c>
      <c r="AT473" s="113" t="s">
        <v>16</v>
      </c>
      <c r="AU473" s="114" t="s">
        <v>17</v>
      </c>
      <c r="AV473" s="115" t="s">
        <v>16</v>
      </c>
      <c r="AW473" s="116" t="s">
        <v>17</v>
      </c>
      <c r="AX473" s="113" t="s">
        <v>16</v>
      </c>
      <c r="AY473" s="114" t="s">
        <v>17</v>
      </c>
      <c r="AZ473" s="115" t="s">
        <v>16</v>
      </c>
      <c r="BA473" s="116" t="s">
        <v>17</v>
      </c>
      <c r="BB473" s="113" t="s">
        <v>16</v>
      </c>
      <c r="BC473" s="114" t="s">
        <v>17</v>
      </c>
      <c r="BD473" s="26" t="s">
        <v>16</v>
      </c>
      <c r="BE473" s="119" t="s">
        <v>17</v>
      </c>
      <c r="BF473" s="117" t="s">
        <v>16</v>
      </c>
      <c r="BG473" s="118" t="s">
        <v>17</v>
      </c>
    </row>
    <row r="474" spans="1:59" ht="14.1" thickTop="1">
      <c r="A474" s="122" t="s">
        <v>18</v>
      </c>
      <c r="B474" s="123"/>
      <c r="C474" s="183"/>
      <c r="D474" s="124"/>
      <c r="E474" s="177"/>
      <c r="F474" s="123"/>
      <c r="G474" s="125"/>
      <c r="H474" s="124"/>
      <c r="I474" s="177"/>
      <c r="J474" s="123"/>
      <c r="K474" s="125"/>
      <c r="L474" s="124"/>
      <c r="M474" s="123"/>
      <c r="N474" s="176"/>
      <c r="O474" s="178"/>
      <c r="P474" s="123"/>
      <c r="Q474" s="125"/>
      <c r="R474" s="124"/>
      <c r="S474" s="177"/>
      <c r="T474" s="123"/>
      <c r="U474" s="125"/>
      <c r="V474" s="124"/>
      <c r="W474" s="177"/>
      <c r="X474" s="123"/>
      <c r="Y474" s="125"/>
      <c r="Z474" s="181"/>
      <c r="AA474" s="182"/>
      <c r="AB474" s="167">
        <f>B474+D474+F474+H474+J474+L474+N474+P474+R474+T474+V474+X474+Z474</f>
        <v>0</v>
      </c>
      <c r="AC474" s="168">
        <f>C474+E474+G474+I474+K474+M474+O474+Q474+S474+U474+W474+Y474+AA474</f>
        <v>0</v>
      </c>
      <c r="AD474" s="228"/>
      <c r="AE474" s="122" t="s">
        <v>18</v>
      </c>
      <c r="AF474" s="126">
        <f>B474/B498</f>
        <v>0</v>
      </c>
      <c r="AG474" s="127">
        <f t="shared" ref="AG474" si="8334">C474/C498</f>
        <v>0</v>
      </c>
      <c r="AH474" s="128">
        <f t="shared" ref="AH474" si="8335">D474/D498</f>
        <v>0</v>
      </c>
      <c r="AI474" s="129">
        <f t="shared" ref="AI474" si="8336">E474/E498</f>
        <v>0</v>
      </c>
      <c r="AJ474" s="126">
        <f t="shared" ref="AJ474" si="8337">F474/F498</f>
        <v>0</v>
      </c>
      <c r="AK474" s="127">
        <f t="shared" ref="AK474" si="8338">G474/G498</f>
        <v>0</v>
      </c>
      <c r="AL474" s="128">
        <f t="shared" ref="AL474" si="8339">H474/H498</f>
        <v>0</v>
      </c>
      <c r="AM474" s="129">
        <f t="shared" ref="AM474" si="8340">I474/I498</f>
        <v>0</v>
      </c>
      <c r="AN474" s="126">
        <f t="shared" ref="AN474" si="8341">J474/J498</f>
        <v>0</v>
      </c>
      <c r="AO474" s="127">
        <f t="shared" ref="AO474" si="8342">K474/K498</f>
        <v>0</v>
      </c>
      <c r="AP474" s="128">
        <f t="shared" ref="AP474" si="8343">L474/L498</f>
        <v>0</v>
      </c>
      <c r="AQ474" s="126">
        <f t="shared" ref="AQ474" si="8344">M474/M498</f>
        <v>0</v>
      </c>
      <c r="AR474" s="130">
        <f t="shared" ref="AR474" si="8345">N474/N498</f>
        <v>0</v>
      </c>
      <c r="AS474" s="131">
        <f t="shared" ref="AS474" si="8346">O474/O498</f>
        <v>0</v>
      </c>
      <c r="AT474" s="126">
        <f t="shared" ref="AT474" si="8347">P474/P498</f>
        <v>0</v>
      </c>
      <c r="AU474" s="127">
        <f t="shared" ref="AU474" si="8348">Q474/Q498</f>
        <v>0</v>
      </c>
      <c r="AV474" s="128">
        <f t="shared" ref="AV474" si="8349">R474/R498</f>
        <v>0</v>
      </c>
      <c r="AW474" s="129">
        <f t="shared" ref="AW474" si="8350">S474/S498</f>
        <v>0</v>
      </c>
      <c r="AX474" s="126">
        <f t="shared" ref="AX474" si="8351">T474/T498</f>
        <v>0</v>
      </c>
      <c r="AY474" s="127">
        <f t="shared" ref="AY474" si="8352">U474/U498</f>
        <v>0</v>
      </c>
      <c r="AZ474" s="128">
        <f t="shared" ref="AZ474" si="8353">V474/V498</f>
        <v>0</v>
      </c>
      <c r="BA474" s="129">
        <f t="shared" ref="BA474" si="8354">W474/W498</f>
        <v>0</v>
      </c>
      <c r="BB474" s="126">
        <f t="shared" ref="BB474" si="8355">X474/X498</f>
        <v>0</v>
      </c>
      <c r="BC474" s="127">
        <f t="shared" ref="BC474" si="8356">Y474/Y498</f>
        <v>0</v>
      </c>
      <c r="BD474" s="128">
        <f t="shared" ref="BD474" si="8357">Z474/Z498</f>
        <v>0</v>
      </c>
      <c r="BE474" s="126">
        <f t="shared" ref="BE474" si="8358">AA474/AA498</f>
        <v>0</v>
      </c>
      <c r="BF474" s="132">
        <f t="shared" ref="BF474" si="8359">AB474/AB498</f>
        <v>0</v>
      </c>
      <c r="BG474" s="133">
        <f t="shared" ref="BG474" si="8360">AC474/AC498</f>
        <v>0</v>
      </c>
    </row>
    <row r="475" spans="1:59">
      <c r="A475" s="134" t="s">
        <v>19</v>
      </c>
      <c r="B475" s="186">
        <v>474</v>
      </c>
      <c r="C475" s="187">
        <v>0</v>
      </c>
      <c r="D475" s="188">
        <v>164</v>
      </c>
      <c r="E475" s="189">
        <v>1</v>
      </c>
      <c r="F475" s="186">
        <v>40</v>
      </c>
      <c r="G475" s="190">
        <v>0</v>
      </c>
      <c r="H475" s="188">
        <v>224</v>
      </c>
      <c r="I475" s="189">
        <v>9</v>
      </c>
      <c r="J475" s="186">
        <v>7</v>
      </c>
      <c r="K475" s="190">
        <v>1</v>
      </c>
      <c r="L475" s="188">
        <v>2</v>
      </c>
      <c r="M475" s="186">
        <v>1</v>
      </c>
      <c r="N475" s="191">
        <v>37</v>
      </c>
      <c r="O475" s="192">
        <v>0</v>
      </c>
      <c r="P475" s="186">
        <v>15</v>
      </c>
      <c r="Q475" s="190">
        <v>0</v>
      </c>
      <c r="R475" s="188">
        <v>0</v>
      </c>
      <c r="S475" s="189">
        <v>0</v>
      </c>
      <c r="T475" s="186">
        <v>0</v>
      </c>
      <c r="U475" s="190">
        <v>0</v>
      </c>
      <c r="V475" s="188">
        <v>0</v>
      </c>
      <c r="W475" s="189">
        <v>0</v>
      </c>
      <c r="X475" s="186">
        <v>0</v>
      </c>
      <c r="Y475" s="190">
        <v>0</v>
      </c>
      <c r="Z475" s="188">
        <v>0</v>
      </c>
      <c r="AA475" s="186">
        <v>0</v>
      </c>
      <c r="AB475" s="169">
        <f t="shared" ref="AB475:AB476" si="8361">B475+D475+F475+H475+J475+L475+N475+P475+R475+T475+V475+X475+Z475</f>
        <v>963</v>
      </c>
      <c r="AC475" s="170">
        <f t="shared" ref="AC475:AC494" si="8362">C475+E475+G475+I475+K475+M475+O475+Q475+S475+U475+W475+Y475+AA475</f>
        <v>12</v>
      </c>
      <c r="AE475" s="134" t="s">
        <v>19</v>
      </c>
      <c r="AF475" s="126">
        <f>B475/B498</f>
        <v>7.8736233617381773E-3</v>
      </c>
      <c r="AG475" s="127">
        <f t="shared" ref="AG475" si="8363">C475/C498</f>
        <v>0</v>
      </c>
      <c r="AH475" s="128">
        <f t="shared" ref="AH475" si="8364">D475/D498</f>
        <v>6.6745350209596677E-3</v>
      </c>
      <c r="AI475" s="129">
        <f t="shared" ref="AI475" si="8365">E475/E498</f>
        <v>4.9397352301916618E-5</v>
      </c>
      <c r="AJ475" s="126">
        <f t="shared" ref="AJ475" si="8366">F475/F498</f>
        <v>2.9513760790968791E-3</v>
      </c>
      <c r="AK475" s="127">
        <f t="shared" ref="AK475" si="8367">G475/G498</f>
        <v>0</v>
      </c>
      <c r="AL475" s="128">
        <f t="shared" ref="AL475" si="8368">H475/H498</f>
        <v>8.1044900322008763E-3</v>
      </c>
      <c r="AM475" s="129">
        <f t="shared" ref="AM475" si="8369">I475/I498</f>
        <v>2.0354162426216161E-4</v>
      </c>
      <c r="AN475" s="126">
        <f t="shared" ref="AN475" si="8370">J475/J498</f>
        <v>1.0018605982539E-3</v>
      </c>
      <c r="AO475" s="127">
        <f t="shared" ref="AO475" si="8371">K475/K498</f>
        <v>1.2127091923356779E-4</v>
      </c>
      <c r="AP475" s="128">
        <f t="shared" ref="AP475" si="8372">L475/L498</f>
        <v>1.5736879376819577E-4</v>
      </c>
      <c r="AQ475" s="126">
        <f t="shared" ref="AQ475" si="8373">M475/M498</f>
        <v>4.1169205434335116E-5</v>
      </c>
      <c r="AR475" s="130">
        <f t="shared" ref="AR475" si="8374">N475/N498</f>
        <v>1.361044693764944E-3</v>
      </c>
      <c r="AS475" s="131">
        <f t="shared" ref="AS475" si="8375">O475/O498</f>
        <v>0</v>
      </c>
      <c r="AT475" s="126">
        <f t="shared" ref="AT475" si="8376">P475/P498</f>
        <v>8.4769708957332577E-4</v>
      </c>
      <c r="AU475" s="127">
        <f t="shared" ref="AU475" si="8377">Q475/Q498</f>
        <v>0</v>
      </c>
      <c r="AV475" s="128">
        <f t="shared" ref="AV475" si="8378">R475/R498</f>
        <v>0</v>
      </c>
      <c r="AW475" s="129">
        <f t="shared" ref="AW475" si="8379">S475/S498</f>
        <v>0</v>
      </c>
      <c r="AX475" s="126">
        <f t="shared" ref="AX475" si="8380">T475/T498</f>
        <v>0</v>
      </c>
      <c r="AY475" s="127">
        <f t="shared" ref="AY475" si="8381">U475/U498</f>
        <v>0</v>
      </c>
      <c r="AZ475" s="128">
        <f t="shared" ref="AZ475" si="8382">V475/V498</f>
        <v>0</v>
      </c>
      <c r="BA475" s="129">
        <f t="shared" ref="BA475" si="8383">W475/W498</f>
        <v>0</v>
      </c>
      <c r="BB475" s="126">
        <f t="shared" ref="BB475" si="8384">X475/X498</f>
        <v>0</v>
      </c>
      <c r="BC475" s="127">
        <f t="shared" ref="BC475" si="8385">Y475/Y498</f>
        <v>0</v>
      </c>
      <c r="BD475" s="128">
        <f t="shared" ref="BD475" si="8386">Z475/Z498</f>
        <v>0</v>
      </c>
      <c r="BE475" s="126">
        <f t="shared" ref="BE475" si="8387">AA475/AA498</f>
        <v>0</v>
      </c>
      <c r="BF475" s="132">
        <f t="shared" ref="BF475" si="8388">AB475/AB498</f>
        <v>2.9056698278021008E-3</v>
      </c>
      <c r="BG475" s="133">
        <f t="shared" ref="BG475" si="8389">AC475/AC498</f>
        <v>3.6284250820931177E-5</v>
      </c>
    </row>
    <row r="476" spans="1:59">
      <c r="A476" s="143" t="s">
        <v>20</v>
      </c>
      <c r="B476" s="193">
        <v>3100</v>
      </c>
      <c r="C476" s="194">
        <v>3</v>
      </c>
      <c r="D476" s="195">
        <v>1203</v>
      </c>
      <c r="E476" s="196">
        <v>3</v>
      </c>
      <c r="F476" s="193">
        <v>355</v>
      </c>
      <c r="G476" s="197">
        <v>3</v>
      </c>
      <c r="H476" s="195">
        <v>1295</v>
      </c>
      <c r="I476" s="196">
        <v>105</v>
      </c>
      <c r="J476" s="193">
        <v>88</v>
      </c>
      <c r="K476" s="197">
        <v>49</v>
      </c>
      <c r="L476" s="195">
        <v>57</v>
      </c>
      <c r="M476" s="193">
        <v>322</v>
      </c>
      <c r="N476" s="198">
        <v>444</v>
      </c>
      <c r="O476" s="199">
        <v>577</v>
      </c>
      <c r="P476" s="193">
        <v>293</v>
      </c>
      <c r="Q476" s="197">
        <v>228</v>
      </c>
      <c r="R476" s="195">
        <v>384</v>
      </c>
      <c r="S476" s="196">
        <v>310</v>
      </c>
      <c r="T476" s="193">
        <v>69</v>
      </c>
      <c r="U476" s="197">
        <v>128</v>
      </c>
      <c r="V476" s="195">
        <v>261</v>
      </c>
      <c r="W476" s="196">
        <v>378</v>
      </c>
      <c r="X476" s="193">
        <v>338</v>
      </c>
      <c r="Y476" s="197">
        <v>307</v>
      </c>
      <c r="Z476" s="195">
        <v>1151</v>
      </c>
      <c r="AA476" s="193">
        <v>578</v>
      </c>
      <c r="AB476" s="169">
        <f t="shared" si="8361"/>
        <v>9038</v>
      </c>
      <c r="AC476" s="170">
        <f t="shared" si="8362"/>
        <v>2991</v>
      </c>
      <c r="AE476" s="143" t="s">
        <v>20</v>
      </c>
      <c r="AF476" s="126">
        <f>B476/B498</f>
        <v>5.14941612265577E-2</v>
      </c>
      <c r="AG476" s="127">
        <f t="shared" ref="AG476" si="8390">C476/C498</f>
        <v>8.3287062742920604E-5</v>
      </c>
      <c r="AH476" s="128">
        <f t="shared" ref="AH476" si="8391">D476/D498</f>
        <v>4.8960156281795612E-2</v>
      </c>
      <c r="AI476" s="129">
        <f t="shared" ref="AI476" si="8392">E476/E498</f>
        <v>1.4819205690574984E-4</v>
      </c>
      <c r="AJ476" s="126">
        <f t="shared" ref="AJ476" si="8393">F476/F498</f>
        <v>2.6193462701984801E-2</v>
      </c>
      <c r="AK476" s="127">
        <f t="shared" ref="AK476" si="8394">G476/G498</f>
        <v>3.4602076124567473E-4</v>
      </c>
      <c r="AL476" s="128">
        <f t="shared" ref="AL476" si="8395">H476/H498</f>
        <v>4.6854082998661312E-2</v>
      </c>
      <c r="AM476" s="129">
        <f t="shared" ref="AM476" si="8396">I476/I498</f>
        <v>2.374652283058552E-3</v>
      </c>
      <c r="AN476" s="126">
        <f t="shared" ref="AN476" si="8397">J476/J498</f>
        <v>1.2594818949477601E-2</v>
      </c>
      <c r="AO476" s="127">
        <f t="shared" ref="AO476" si="8398">K476/K498</f>
        <v>5.9422750424448214E-3</v>
      </c>
      <c r="AP476" s="128">
        <f t="shared" ref="AP476" si="8399">L476/L498</f>
        <v>4.4850106223935796E-3</v>
      </c>
      <c r="AQ476" s="126">
        <f t="shared" ref="AQ476" si="8400">M476/M498</f>
        <v>1.3256484149855908E-2</v>
      </c>
      <c r="AR476" s="130">
        <f t="shared" ref="AR476" si="8401">N476/N498</f>
        <v>1.6332536325179326E-2</v>
      </c>
      <c r="AS476" s="131">
        <f t="shared" ref="AS476" si="8402">O476/O498</f>
        <v>1.5267377556690392E-2</v>
      </c>
      <c r="AT476" s="126">
        <f t="shared" ref="AT476" si="8403">P476/P498</f>
        <v>1.6558349816332297E-2</v>
      </c>
      <c r="AU476" s="127">
        <f t="shared" ref="AU476" si="8404">Q476/Q498</f>
        <v>1.0882535439835807E-2</v>
      </c>
      <c r="AV476" s="128">
        <f t="shared" ref="AV476" si="8405">R476/R498</f>
        <v>1.7564724178940627E-2</v>
      </c>
      <c r="AW476" s="129">
        <f t="shared" ref="AW476" si="8406">S476/S498</f>
        <v>1.3224127634160908E-2</v>
      </c>
      <c r="AX476" s="126">
        <f t="shared" ref="AX476" si="8407">T476/T498</f>
        <v>7.6734875444839853E-3</v>
      </c>
      <c r="AY476" s="127">
        <f t="shared" ref="AY476" si="8408">U476/U498</f>
        <v>1.0967354982435095E-2</v>
      </c>
      <c r="AZ476" s="128">
        <f t="shared" ref="AZ476" si="8409">V476/V498</f>
        <v>1.0505554661085171E-2</v>
      </c>
      <c r="BA476" s="129">
        <f t="shared" ref="BA476" si="8410">W476/W498</f>
        <v>1.2599160055996267E-2</v>
      </c>
      <c r="BB476" s="126">
        <f t="shared" ref="BB476" si="8411">X476/X498</f>
        <v>1.3077964790094796E-2</v>
      </c>
      <c r="BC476" s="127">
        <f t="shared" ref="BC476" si="8412">Y476/Y498</f>
        <v>1.9484640771769486E-2</v>
      </c>
      <c r="BD476" s="128">
        <f t="shared" ref="BD476" si="8413">Z476/Z498</f>
        <v>1.9397350770164145E-2</v>
      </c>
      <c r="BE476" s="126">
        <f t="shared" ref="BE476" si="8414">AA476/AA498</f>
        <v>1.169566976932416E-2</v>
      </c>
      <c r="BF476" s="132">
        <f t="shared" ref="BF476" si="8415">AB476/AB498</f>
        <v>2.7270450574948479E-2</v>
      </c>
      <c r="BG476" s="133">
        <f t="shared" ref="BG476" si="8416">AC476/AC498</f>
        <v>9.0438495171170953E-3</v>
      </c>
    </row>
    <row r="477" spans="1:59">
      <c r="A477" s="134" t="s">
        <v>21</v>
      </c>
      <c r="B477" s="186">
        <v>5411</v>
      </c>
      <c r="C477" s="187">
        <v>476</v>
      </c>
      <c r="D477" s="188">
        <v>1893</v>
      </c>
      <c r="E477" s="189">
        <v>556</v>
      </c>
      <c r="F477" s="186">
        <v>832</v>
      </c>
      <c r="G477" s="190">
        <v>263</v>
      </c>
      <c r="H477" s="188">
        <v>1013</v>
      </c>
      <c r="I477" s="189">
        <v>872</v>
      </c>
      <c r="J477" s="186">
        <v>226</v>
      </c>
      <c r="K477" s="190">
        <v>378</v>
      </c>
      <c r="L477" s="188">
        <v>295</v>
      </c>
      <c r="M477" s="186">
        <v>1148</v>
      </c>
      <c r="N477" s="191">
        <v>1225</v>
      </c>
      <c r="O477" s="192">
        <v>1602</v>
      </c>
      <c r="P477" s="186">
        <v>1039</v>
      </c>
      <c r="Q477" s="190">
        <v>899</v>
      </c>
      <c r="R477" s="188">
        <v>1334</v>
      </c>
      <c r="S477" s="189">
        <v>1007</v>
      </c>
      <c r="T477" s="186">
        <v>238</v>
      </c>
      <c r="U477" s="190">
        <v>916</v>
      </c>
      <c r="V477" s="188">
        <v>804</v>
      </c>
      <c r="W477" s="189">
        <v>1718</v>
      </c>
      <c r="X477" s="186">
        <v>1161</v>
      </c>
      <c r="Y477" s="190">
        <v>1233</v>
      </c>
      <c r="Z477" s="188">
        <v>3392</v>
      </c>
      <c r="AA477" s="186">
        <v>1428</v>
      </c>
      <c r="AB477" s="169">
        <f>B477+D477+F477+H477+J477+L477+N477+P477+R477+T477+V477+X477+Z477</f>
        <v>18863</v>
      </c>
      <c r="AC477" s="170">
        <f t="shared" si="8362"/>
        <v>12496</v>
      </c>
      <c r="AE477" s="134" t="s">
        <v>21</v>
      </c>
      <c r="AF477" s="126">
        <f>B477/B498</f>
        <v>8.9882227869968939E-2</v>
      </c>
      <c r="AG477" s="127">
        <f t="shared" ref="AG477" si="8417">C477/C498</f>
        <v>1.3214880621876736E-2</v>
      </c>
      <c r="AH477" s="128">
        <f t="shared" ref="AH477" si="8418">D477/D498</f>
        <v>7.7042041430955194E-2</v>
      </c>
      <c r="AI477" s="129">
        <f t="shared" ref="AI477" si="8419">E477/E498</f>
        <v>2.7464927879865639E-2</v>
      </c>
      <c r="AJ477" s="126">
        <f t="shared" ref="AJ477" si="8420">F477/F498</f>
        <v>6.1388622445215084E-2</v>
      </c>
      <c r="AK477" s="127">
        <f t="shared" ref="AK477" si="8421">G477/G498</f>
        <v>3.033448673587082E-2</v>
      </c>
      <c r="AL477" s="128">
        <f t="shared" ref="AL477" si="8422">H477/H498</f>
        <v>3.6651108940265568E-2</v>
      </c>
      <c r="AM477" s="129">
        <f t="shared" ref="AM477" si="8423">I477/I498</f>
        <v>1.9720921817400549E-2</v>
      </c>
      <c r="AN477" s="126">
        <f t="shared" ref="AN477" si="8424">J477/J498</f>
        <v>3.2345785029340206E-2</v>
      </c>
      <c r="AO477" s="127">
        <f t="shared" ref="AO477" si="8425">K477/K498</f>
        <v>4.5840407470288627E-2</v>
      </c>
      <c r="AP477" s="128">
        <f t="shared" ref="AP477" si="8426">L477/L498</f>
        <v>2.3211897080808876E-2</v>
      </c>
      <c r="AQ477" s="126">
        <f t="shared" ref="AQ477" si="8427">M477/M498</f>
        <v>4.7262247838616718E-2</v>
      </c>
      <c r="AR477" s="130">
        <f t="shared" ref="AR477" si="8428">N477/N498</f>
        <v>4.5061614861136655E-2</v>
      </c>
      <c r="AS477" s="131">
        <f t="shared" ref="AS477" si="8429">O477/O498</f>
        <v>4.2388802159129997E-2</v>
      </c>
      <c r="AT477" s="126">
        <f t="shared" ref="AT477" si="8430">P477/P498</f>
        <v>5.8717151737779034E-2</v>
      </c>
      <c r="AU477" s="127">
        <f t="shared" ref="AU477" si="8431">Q477/Q498</f>
        <v>4.2909646317598207E-2</v>
      </c>
      <c r="AV477" s="128">
        <f t="shared" ref="AV477" si="8432">R477/R498</f>
        <v>6.1019119934132282E-2</v>
      </c>
      <c r="AW477" s="129">
        <f t="shared" ref="AW477" si="8433">S477/S498</f>
        <v>4.2957085572903335E-2</v>
      </c>
      <c r="AX477" s="126">
        <f t="shared" ref="AX477" si="8434">T477/T498</f>
        <v>2.6467971530249112E-2</v>
      </c>
      <c r="AY477" s="127">
        <f t="shared" ref="AY477" si="8435">U477/U498</f>
        <v>7.8485134093051148E-2</v>
      </c>
      <c r="AZ477" s="128">
        <f t="shared" ref="AZ477" si="8436">V477/V498</f>
        <v>3.2361938496216387E-2</v>
      </c>
      <c r="BA477" s="129">
        <f t="shared" ref="BA477" si="8437">W477/W498</f>
        <v>5.7262849143390443E-2</v>
      </c>
      <c r="BB477" s="126">
        <f t="shared" ref="BB477" si="8438">X477/X498</f>
        <v>4.4921648287869993E-2</v>
      </c>
      <c r="BC477" s="127">
        <f t="shared" ref="BC477" si="8439">Y477/Y498</f>
        <v>7.8255902513328257E-2</v>
      </c>
      <c r="BD477" s="128">
        <f t="shared" ref="BD477" si="8440">Z477/Z498</f>
        <v>5.7164043277495032E-2</v>
      </c>
      <c r="BE477" s="126">
        <f t="shared" ref="BE477" si="8441">AA477/AA498</f>
        <v>2.8895184135977338E-2</v>
      </c>
      <c r="BF477" s="132">
        <f t="shared" ref="BF477" si="8442">AB477/AB498</f>
        <v>5.6915524363272095E-2</v>
      </c>
      <c r="BG477" s="133">
        <f t="shared" ref="BG477" si="8443">AC477/AC498</f>
        <v>3.7783999854862999E-2</v>
      </c>
    </row>
    <row r="478" spans="1:59">
      <c r="A478" s="143" t="s">
        <v>22</v>
      </c>
      <c r="B478" s="193">
        <v>5657</v>
      </c>
      <c r="C478" s="194">
        <v>1062</v>
      </c>
      <c r="D478" s="195">
        <v>1473</v>
      </c>
      <c r="E478" s="196">
        <v>1243</v>
      </c>
      <c r="F478" s="193">
        <v>894</v>
      </c>
      <c r="G478" s="197">
        <v>567</v>
      </c>
      <c r="H478" s="195">
        <v>1009</v>
      </c>
      <c r="I478" s="196">
        <v>1618</v>
      </c>
      <c r="J478" s="193">
        <v>418</v>
      </c>
      <c r="K478" s="197">
        <v>833</v>
      </c>
      <c r="L478" s="195">
        <v>482</v>
      </c>
      <c r="M478" s="193">
        <v>2018</v>
      </c>
      <c r="N478" s="198">
        <v>1670</v>
      </c>
      <c r="O478" s="199">
        <v>2731</v>
      </c>
      <c r="P478" s="193">
        <v>1613</v>
      </c>
      <c r="Q478" s="197">
        <v>1318</v>
      </c>
      <c r="R478" s="195">
        <v>1677</v>
      </c>
      <c r="S478" s="196">
        <v>1366</v>
      </c>
      <c r="T478" s="193">
        <v>324</v>
      </c>
      <c r="U478" s="197">
        <v>1570</v>
      </c>
      <c r="V478" s="195">
        <v>1056</v>
      </c>
      <c r="W478" s="196">
        <v>2308</v>
      </c>
      <c r="X478" s="193">
        <v>1337</v>
      </c>
      <c r="Y478" s="197">
        <v>1488</v>
      </c>
      <c r="Z478" s="195">
        <v>4538</v>
      </c>
      <c r="AA478" s="193">
        <v>2130</v>
      </c>
      <c r="AB478" s="169">
        <f t="shared" ref="AB478:AB494" si="8444">B478+D478+F478+H478+J478+L478+N478+P478+R478+T478+V478+X478+Z478</f>
        <v>22148</v>
      </c>
      <c r="AC478" s="170">
        <f t="shared" si="8362"/>
        <v>20252</v>
      </c>
      <c r="AE478" s="143" t="s">
        <v>22</v>
      </c>
      <c r="AF478" s="126">
        <f>B478/B498</f>
        <v>9.3968538728592552E-2</v>
      </c>
      <c r="AG478" s="127">
        <f t="shared" ref="AG478" si="8445">C478/C498</f>
        <v>2.9483620210993891E-2</v>
      </c>
      <c r="AH478" s="128">
        <f t="shared" ref="AH478" si="8446">D478/D498</f>
        <v>5.9948720035814577E-2</v>
      </c>
      <c r="AI478" s="129">
        <f t="shared" ref="AI478" si="8447">E478/E498</f>
        <v>6.1400908911282352E-2</v>
      </c>
      <c r="AJ478" s="126">
        <f t="shared" ref="AJ478" si="8448">F478/F498</f>
        <v>6.5963255367815249E-2</v>
      </c>
      <c r="AK478" s="127">
        <f t="shared" ref="AK478" si="8449">G478/G498</f>
        <v>6.5397923875432529E-2</v>
      </c>
      <c r="AL478" s="128">
        <f t="shared" ref="AL478" si="8450">H478/H498</f>
        <v>3.6506385903976264E-2</v>
      </c>
      <c r="AM478" s="129">
        <f t="shared" ref="AM478" si="8451">I478/I498</f>
        <v>3.6592260895130832E-2</v>
      </c>
      <c r="AN478" s="126">
        <f t="shared" ref="AN478" si="8452">J478/J498</f>
        <v>5.9825390010018603E-2</v>
      </c>
      <c r="AO478" s="127">
        <f t="shared" ref="AO478" si="8453">K478/K498</f>
        <v>0.10101867572156197</v>
      </c>
      <c r="AP478" s="128">
        <f t="shared" ref="AP478" si="8454">L478/L498</f>
        <v>3.7925879298135179E-2</v>
      </c>
      <c r="AQ478" s="126">
        <f t="shared" ref="AQ478" si="8455">M478/M498</f>
        <v>8.3079456566488269E-2</v>
      </c>
      <c r="AR478" s="130">
        <f t="shared" ref="AR478" si="8456">N478/N498</f>
        <v>6.143093617803936E-2</v>
      </c>
      <c r="AS478" s="131">
        <f t="shared" ref="AS478" si="8457">O478/O498</f>
        <v>7.2262059111475666E-2</v>
      </c>
      <c r="AT478" s="126">
        <f t="shared" ref="AT478" si="8458">P478/P498</f>
        <v>9.115569369878497E-2</v>
      </c>
      <c r="AU478" s="127">
        <f t="shared" ref="AU478" si="8459">Q478/Q498</f>
        <v>6.2908691709226291E-2</v>
      </c>
      <c r="AV478" s="128">
        <f t="shared" ref="AV478" si="8460">R478/R498</f>
        <v>7.6708443875217275E-2</v>
      </c>
      <c r="AW478" s="129">
        <f t="shared" ref="AW478" si="8461">S478/S498</f>
        <v>5.8271478542786449E-2</v>
      </c>
      <c r="AX478" s="126">
        <f t="shared" ref="AX478" si="8462">T478/T498</f>
        <v>3.6032028469750892E-2</v>
      </c>
      <c r="AY478" s="127">
        <f t="shared" ref="AY478" si="8463">U478/U498</f>
        <v>0.13452146345643046</v>
      </c>
      <c r="AZ478" s="128">
        <f t="shared" ref="AZ478" si="8464">V478/V498</f>
        <v>4.2505232651746903E-2</v>
      </c>
      <c r="BA478" s="129">
        <f t="shared" ref="BA478" si="8465">W478/W498</f>
        <v>7.692820478634757E-2</v>
      </c>
      <c r="BB478" s="126">
        <f t="shared" ref="BB478" si="8466">X478/X498</f>
        <v>5.1731476107564324E-2</v>
      </c>
      <c r="BC478" s="127">
        <f t="shared" ref="BC478" si="8467">Y478/Y498</f>
        <v>9.4440213252094438E-2</v>
      </c>
      <c r="BD478" s="128">
        <f t="shared" ref="BD478" si="8468">Z478/Z498</f>
        <v>7.6477131012167576E-2</v>
      </c>
      <c r="BE478" s="126">
        <f t="shared" ref="BE478" si="8469">AA478/AA498</f>
        <v>4.3099959530554434E-2</v>
      </c>
      <c r="BF478" s="132">
        <f t="shared" ref="BF478" si="8470">AB478/AB498</f>
        <v>6.682738872913907E-2</v>
      </c>
      <c r="BG478" s="133">
        <f t="shared" ref="BG478" si="8471">AC478/AC498</f>
        <v>6.123572063545818E-2</v>
      </c>
    </row>
    <row r="479" spans="1:59">
      <c r="A479" s="134" t="s">
        <v>23</v>
      </c>
      <c r="B479" s="186">
        <v>5376</v>
      </c>
      <c r="C479" s="187">
        <v>1087</v>
      </c>
      <c r="D479" s="188">
        <v>1210</v>
      </c>
      <c r="E479" s="189">
        <v>1270</v>
      </c>
      <c r="F479" s="186">
        <v>780</v>
      </c>
      <c r="G479" s="190">
        <v>636</v>
      </c>
      <c r="H479" s="188">
        <v>1221</v>
      </c>
      <c r="I479" s="189">
        <v>1752</v>
      </c>
      <c r="J479" s="186">
        <v>398</v>
      </c>
      <c r="K479" s="190">
        <v>927</v>
      </c>
      <c r="L479" s="188">
        <v>468</v>
      </c>
      <c r="M479" s="186">
        <v>2450</v>
      </c>
      <c r="N479" s="191">
        <v>1434</v>
      </c>
      <c r="O479" s="192">
        <v>2913</v>
      </c>
      <c r="P479" s="186">
        <v>1211</v>
      </c>
      <c r="Q479" s="190">
        <v>1611</v>
      </c>
      <c r="R479" s="188">
        <v>1685</v>
      </c>
      <c r="S479" s="189">
        <v>1488</v>
      </c>
      <c r="T479" s="186">
        <v>292</v>
      </c>
      <c r="U479" s="190">
        <v>1537</v>
      </c>
      <c r="V479" s="188">
        <v>844</v>
      </c>
      <c r="W479" s="189">
        <v>2513</v>
      </c>
      <c r="X479" s="186">
        <v>1234</v>
      </c>
      <c r="Y479" s="190">
        <v>1710</v>
      </c>
      <c r="Z479" s="188">
        <v>4678</v>
      </c>
      <c r="AA479" s="186">
        <v>2432</v>
      </c>
      <c r="AB479" s="169">
        <f t="shared" si="8444"/>
        <v>20831</v>
      </c>
      <c r="AC479" s="170">
        <f t="shared" si="8362"/>
        <v>22326</v>
      </c>
      <c r="AE479" s="134" t="s">
        <v>23</v>
      </c>
      <c r="AF479" s="126">
        <f>B479/B498</f>
        <v>8.9300842178701351E-2</v>
      </c>
      <c r="AG479" s="127">
        <f t="shared" ref="AG479" si="8472">C479/C498</f>
        <v>3.0177679067184899E-2</v>
      </c>
      <c r="AH479" s="128">
        <f t="shared" ref="AH479" si="8473">D479/D498</f>
        <v>4.924504497171462E-2</v>
      </c>
      <c r="AI479" s="129">
        <f t="shared" ref="AI479" si="8474">E479/E498</f>
        <v>6.2734637423434103E-2</v>
      </c>
      <c r="AJ479" s="126">
        <f t="shared" ref="AJ479" si="8475">F479/F498</f>
        <v>5.7551833542389137E-2</v>
      </c>
      <c r="AK479" s="127">
        <f t="shared" ref="AK479" si="8476">G479/G498</f>
        <v>7.3356401384083045E-2</v>
      </c>
      <c r="AL479" s="128">
        <f t="shared" ref="AL479" si="8477">H479/H498</f>
        <v>4.4176706827309238E-2</v>
      </c>
      <c r="AM479" s="129">
        <f t="shared" ref="AM479" si="8478">I479/I498</f>
        <v>3.9622769523034125E-2</v>
      </c>
      <c r="AN479" s="126">
        <f t="shared" ref="AN479" si="8479">J479/J498</f>
        <v>5.6962931157864605E-2</v>
      </c>
      <c r="AO479" s="127">
        <f t="shared" ref="AO479" si="8480">K479/K498</f>
        <v>0.11241814212951734</v>
      </c>
      <c r="AP479" s="128">
        <f t="shared" ref="AP479" si="8481">L479/L498</f>
        <v>3.6824297741757807E-2</v>
      </c>
      <c r="AQ479" s="126">
        <f t="shared" ref="AQ479" si="8482">M479/M498</f>
        <v>0.10086455331412104</v>
      </c>
      <c r="AR479" s="130">
        <f t="shared" ref="AR479" si="8483">N479/N498</f>
        <v>5.2749678131322419E-2</v>
      </c>
      <c r="AS479" s="131">
        <f t="shared" ref="AS479" si="8484">O479/O498</f>
        <v>7.7077765723811281E-2</v>
      </c>
      <c r="AT479" s="126">
        <f t="shared" ref="AT479" si="8485">P479/P498</f>
        <v>6.8437411698219833E-2</v>
      </c>
      <c r="AU479" s="127">
        <f t="shared" ref="AU479" si="8486">Q479/Q498</f>
        <v>7.6893704357787224E-2</v>
      </c>
      <c r="AV479" s="128">
        <f t="shared" ref="AV479" si="8487">R479/R498</f>
        <v>7.7074375628945202E-2</v>
      </c>
      <c r="AW479" s="129">
        <f t="shared" ref="AW479" si="8488">S479/S498</f>
        <v>6.3475812643972354E-2</v>
      </c>
      <c r="AX479" s="126">
        <f t="shared" ref="AX479" si="8489">T479/T498</f>
        <v>3.2473309608540925E-2</v>
      </c>
      <c r="AY479" s="127">
        <f t="shared" ref="AY479" si="8490">U479/U498</f>
        <v>0.13169394225002143</v>
      </c>
      <c r="AZ479" s="128">
        <f t="shared" ref="AZ479" si="8491">V479/V498</f>
        <v>3.3971985187570442E-2</v>
      </c>
      <c r="BA479" s="129">
        <f t="shared" ref="BA479" si="8492">W479/W498</f>
        <v>8.3761082594493705E-2</v>
      </c>
      <c r="BB479" s="126">
        <f t="shared" ref="BB479" si="8493">X479/X498</f>
        <v>4.7746179144902305E-2</v>
      </c>
      <c r="BC479" s="127">
        <f t="shared" ref="BC479" si="8494">Y479/Y498</f>
        <v>0.10853008377760853</v>
      </c>
      <c r="BD479" s="128">
        <f t="shared" ref="BD479" si="8495">Z479/Z498</f>
        <v>7.8836496005932122E-2</v>
      </c>
      <c r="BE479" s="126">
        <f t="shared" ref="BE479" si="8496">AA479/AA498</f>
        <v>4.9210845811412385E-2</v>
      </c>
      <c r="BF479" s="132">
        <f t="shared" ref="BF479" si="8497">AB479/AB498</f>
        <v>6.2853591051864541E-2</v>
      </c>
      <c r="BG479" s="133">
        <f t="shared" ref="BG479" si="8498">AC479/AC498</f>
        <v>6.7506848652342452E-2</v>
      </c>
    </row>
    <row r="480" spans="1:59">
      <c r="A480" s="143" t="s">
        <v>24</v>
      </c>
      <c r="B480" s="193">
        <v>4483</v>
      </c>
      <c r="C480" s="194">
        <v>1221</v>
      </c>
      <c r="D480" s="195">
        <v>1399</v>
      </c>
      <c r="E480" s="196">
        <v>1226</v>
      </c>
      <c r="F480" s="193">
        <v>559</v>
      </c>
      <c r="G480" s="197">
        <v>583</v>
      </c>
      <c r="H480" s="195">
        <v>1005</v>
      </c>
      <c r="I480" s="196">
        <v>1937</v>
      </c>
      <c r="J480" s="193">
        <v>346</v>
      </c>
      <c r="K480" s="197">
        <v>1011</v>
      </c>
      <c r="L480" s="195">
        <v>444</v>
      </c>
      <c r="M480" s="193">
        <v>2065</v>
      </c>
      <c r="N480" s="198">
        <v>1370</v>
      </c>
      <c r="O480" s="199">
        <v>2846</v>
      </c>
      <c r="P480" s="193">
        <v>981</v>
      </c>
      <c r="Q480" s="197">
        <v>1363</v>
      </c>
      <c r="R480" s="195">
        <v>1537</v>
      </c>
      <c r="S480" s="196">
        <v>1167</v>
      </c>
      <c r="T480" s="193">
        <v>306</v>
      </c>
      <c r="U480" s="197">
        <v>990</v>
      </c>
      <c r="V480" s="195">
        <v>801</v>
      </c>
      <c r="W480" s="196">
        <v>2539</v>
      </c>
      <c r="X480" s="193">
        <v>1170</v>
      </c>
      <c r="Y480" s="197">
        <v>1161</v>
      </c>
      <c r="Z480" s="195">
        <v>4141</v>
      </c>
      <c r="AA480" s="193">
        <v>1947</v>
      </c>
      <c r="AB480" s="169">
        <f t="shared" si="8444"/>
        <v>18542</v>
      </c>
      <c r="AC480" s="170">
        <f t="shared" si="8362"/>
        <v>20056</v>
      </c>
      <c r="AE480" s="143" t="s">
        <v>24</v>
      </c>
      <c r="AF480" s="126">
        <f>B480/B498</f>
        <v>7.4467201541502631E-2</v>
      </c>
      <c r="AG480" s="127">
        <f t="shared" ref="AG480" si="8499">C480/C498</f>
        <v>3.3897834536368687E-2</v>
      </c>
      <c r="AH480" s="128">
        <f t="shared" ref="AH480" si="8500">D480/D498</f>
        <v>5.6937039599527901E-2</v>
      </c>
      <c r="AI480" s="129">
        <f t="shared" ref="AI480" si="8501">E480/E498</f>
        <v>6.0561153922149773E-2</v>
      </c>
      <c r="AJ480" s="126">
        <f t="shared" ref="AJ480" si="8502">F480/F498</f>
        <v>4.1245480705378881E-2</v>
      </c>
      <c r="AK480" s="127">
        <f t="shared" ref="AK480" si="8503">G480/G498</f>
        <v>6.7243367935409457E-2</v>
      </c>
      <c r="AL480" s="128">
        <f t="shared" ref="AL480" si="8504">H480/H498</f>
        <v>3.6361662867686967E-2</v>
      </c>
      <c r="AM480" s="129">
        <f t="shared" ref="AM480" si="8505">I480/I498</f>
        <v>4.3806680688423007E-2</v>
      </c>
      <c r="AN480" s="126">
        <f t="shared" ref="AN480" si="8506">J480/J498</f>
        <v>4.9520538142264203E-2</v>
      </c>
      <c r="AO480" s="127">
        <f t="shared" ref="AO480" si="8507">K480/K498</f>
        <v>0.12260489934513703</v>
      </c>
      <c r="AP480" s="128">
        <f t="shared" ref="AP480" si="8508">L480/L498</f>
        <v>3.493587221653946E-2</v>
      </c>
      <c r="AQ480" s="126">
        <f t="shared" ref="AQ480" si="8509">M480/M498</f>
        <v>8.5014409221902024E-2</v>
      </c>
      <c r="AR480" s="130">
        <f t="shared" ref="AR480" si="8510">N480/N498</f>
        <v>5.0395438661026304E-2</v>
      </c>
      <c r="AS480" s="131">
        <f t="shared" ref="AS480" si="8511">O480/O498</f>
        <v>7.530495065223719E-2</v>
      </c>
      <c r="AT480" s="126">
        <f t="shared" ref="AT480" si="8512">P480/P498</f>
        <v>5.5439389658095507E-2</v>
      </c>
      <c r="AU480" s="127">
        <f t="shared" ref="AU480" si="8513">Q480/Q498</f>
        <v>6.5056560546035994E-2</v>
      </c>
      <c r="AV480" s="128">
        <f t="shared" ref="AV480" si="8514">R480/R498</f>
        <v>7.0304638184978507E-2</v>
      </c>
      <c r="AW480" s="129">
        <f t="shared" ref="AW480" si="8515">S480/S498</f>
        <v>4.9782441771179936E-2</v>
      </c>
      <c r="AX480" s="126">
        <f t="shared" ref="AX480" si="8516">T480/T498</f>
        <v>3.4030249110320286E-2</v>
      </c>
      <c r="AY480" s="127">
        <f t="shared" ref="AY480" si="8517">U480/U498</f>
        <v>8.4825636192271445E-2</v>
      </c>
      <c r="AZ480" s="128">
        <f t="shared" ref="AZ480" si="8518">V480/V498</f>
        <v>3.224118499436484E-2</v>
      </c>
      <c r="BA480" s="129">
        <f t="shared" ref="BA480" si="8519">W480/W498</f>
        <v>8.4627691487234188E-2</v>
      </c>
      <c r="BB480" s="126">
        <f t="shared" ref="BB480" si="8520">X480/X498</f>
        <v>4.5269878119558911E-2</v>
      </c>
      <c r="BC480" s="127">
        <f t="shared" ref="BC480" si="8521">Y480/Y498</f>
        <v>7.368621477532368E-2</v>
      </c>
      <c r="BD480" s="128">
        <f t="shared" ref="BD480" si="8522">Z480/Z498</f>
        <v>6.9786645994135296E-2</v>
      </c>
      <c r="BE480" s="126">
        <f t="shared" ref="BE480" si="8523">AA480/AA498</f>
        <v>3.9397005261027927E-2</v>
      </c>
      <c r="BF480" s="132">
        <f t="shared" ref="BF480" si="8524">AB480/AB498</f>
        <v>5.5946967754004727E-2</v>
      </c>
      <c r="BG480" s="133">
        <f t="shared" ref="BG480" si="8525">AC480/AC498</f>
        <v>6.0643077872049637E-2</v>
      </c>
    </row>
    <row r="481" spans="1:59">
      <c r="A481" s="134" t="s">
        <v>25</v>
      </c>
      <c r="B481" s="186">
        <v>4130</v>
      </c>
      <c r="C481" s="187">
        <v>975</v>
      </c>
      <c r="D481" s="188">
        <v>1870</v>
      </c>
      <c r="E481" s="189">
        <v>765</v>
      </c>
      <c r="F481" s="186">
        <v>944</v>
      </c>
      <c r="G481" s="190">
        <v>579</v>
      </c>
      <c r="H481" s="188">
        <v>1461</v>
      </c>
      <c r="I481" s="189">
        <v>1854</v>
      </c>
      <c r="J481" s="186">
        <v>346</v>
      </c>
      <c r="K481" s="190">
        <v>905</v>
      </c>
      <c r="L481" s="188">
        <v>418</v>
      </c>
      <c r="M481" s="186">
        <v>2122</v>
      </c>
      <c r="N481" s="191">
        <v>1334</v>
      </c>
      <c r="O481" s="192">
        <v>2868</v>
      </c>
      <c r="P481" s="186">
        <v>845</v>
      </c>
      <c r="Q481" s="190">
        <v>1350</v>
      </c>
      <c r="R481" s="188">
        <v>1295</v>
      </c>
      <c r="S481" s="189">
        <v>1246</v>
      </c>
      <c r="T481" s="186">
        <v>377</v>
      </c>
      <c r="U481" s="190">
        <v>842</v>
      </c>
      <c r="V481" s="188">
        <v>785</v>
      </c>
      <c r="W481" s="189">
        <v>2157</v>
      </c>
      <c r="X481" s="186">
        <v>1032</v>
      </c>
      <c r="Y481" s="190">
        <v>1138</v>
      </c>
      <c r="Z481" s="188">
        <v>3129</v>
      </c>
      <c r="AA481" s="186">
        <v>2132</v>
      </c>
      <c r="AB481" s="169">
        <f t="shared" si="8444"/>
        <v>17966</v>
      </c>
      <c r="AC481" s="170">
        <f t="shared" si="8362"/>
        <v>18933</v>
      </c>
      <c r="AE481" s="134" t="s">
        <v>25</v>
      </c>
      <c r="AF481" s="126">
        <f>B481/B498</f>
        <v>6.8603511569575254E-2</v>
      </c>
      <c r="AG481" s="127">
        <f t="shared" ref="AG481" si="8526">C481/C498</f>
        <v>2.7068295391449195E-2</v>
      </c>
      <c r="AH481" s="128">
        <f t="shared" ref="AH481" si="8527">D481/D498</f>
        <v>7.6105978592649878E-2</v>
      </c>
      <c r="AI481" s="129">
        <f t="shared" ref="AI481" si="8528">E481/E498</f>
        <v>3.778897451096621E-2</v>
      </c>
      <c r="AJ481" s="126">
        <f t="shared" ref="AJ481" si="8529">F481/F498</f>
        <v>6.9652475466686348E-2</v>
      </c>
      <c r="AK481" s="127">
        <f t="shared" ref="AK481" si="8530">G481/G498</f>
        <v>6.6782006920415221E-2</v>
      </c>
      <c r="AL481" s="128">
        <f t="shared" ref="AL481" si="8531">H481/H498</f>
        <v>5.2860089004667321E-2</v>
      </c>
      <c r="AM481" s="129">
        <f t="shared" ref="AM481" si="8532">I481/I498</f>
        <v>4.1929574598005295E-2</v>
      </c>
      <c r="AN481" s="126">
        <f t="shared" ref="AN481" si="8533">J481/J498</f>
        <v>4.9520538142264203E-2</v>
      </c>
      <c r="AO481" s="127">
        <f t="shared" ref="AO481" si="8534">K481/K498</f>
        <v>0.10975018190637885</v>
      </c>
      <c r="AP481" s="128">
        <f t="shared" ref="AP481" si="8535">L481/L498</f>
        <v>3.2890077897552918E-2</v>
      </c>
      <c r="AQ481" s="126">
        <f t="shared" ref="AQ481" si="8536">M481/M498</f>
        <v>8.7361053931659119E-2</v>
      </c>
      <c r="AR481" s="130">
        <f t="shared" ref="AR481" si="8537">N481/N498</f>
        <v>4.9071178958984732E-2</v>
      </c>
      <c r="AS481" s="131">
        <f t="shared" ref="AS481" si="8538">O481/O498</f>
        <v>7.5887069033948082E-2</v>
      </c>
      <c r="AT481" s="126">
        <f t="shared" ref="AT481" si="8539">P481/P498</f>
        <v>4.775360271263069E-2</v>
      </c>
      <c r="AU481" s="127">
        <f t="shared" ref="AU481" si="8540">Q481/Q498</f>
        <v>6.4436065104290965E-2</v>
      </c>
      <c r="AV481" s="128">
        <f t="shared" ref="AV481" si="8541">R481/R498</f>
        <v>5.9235202634708627E-2</v>
      </c>
      <c r="AW481" s="129">
        <f t="shared" ref="AW481" si="8542">S481/S498</f>
        <v>5.3152461394079004E-2</v>
      </c>
      <c r="AX481" s="126">
        <f t="shared" ref="AX481" si="8543">T481/T498</f>
        <v>4.1926156583629894E-2</v>
      </c>
      <c r="AY481" s="127">
        <f t="shared" ref="AY481" si="8544">U481/U498</f>
        <v>7.2144631993830866E-2</v>
      </c>
      <c r="AZ481" s="128">
        <f t="shared" ref="AZ481" si="8545">V481/V498</f>
        <v>3.1597166317823215E-2</v>
      </c>
      <c r="BA481" s="129">
        <f t="shared" ref="BA481" si="8546">W481/W498</f>
        <v>7.1895206986200916E-2</v>
      </c>
      <c r="BB481" s="126">
        <f t="shared" ref="BB481" si="8547">X481/X498</f>
        <v>3.993035403366222E-2</v>
      </c>
      <c r="BC481" s="127">
        <f t="shared" ref="BC481" si="8548">Y481/Y498</f>
        <v>7.222645341457222E-2</v>
      </c>
      <c r="BD481" s="128">
        <f t="shared" ref="BD481" si="8549">Z481/Z498</f>
        <v>5.2731807610637366E-2</v>
      </c>
      <c r="BE481" s="126">
        <f t="shared" ref="BE481" si="8550">AA481/AA498</f>
        <v>4.3140428976123024E-2</v>
      </c>
      <c r="BF481" s="132">
        <f t="shared" ref="BF481" si="8551">AB481/AB498</f>
        <v>5.4208997015880105E-2</v>
      </c>
      <c r="BG481" s="133">
        <f t="shared" ref="BG481" si="8552">AC481/AC498</f>
        <v>5.7247476732724158E-2</v>
      </c>
    </row>
    <row r="482" spans="1:59">
      <c r="A482" s="143" t="s">
        <v>26</v>
      </c>
      <c r="B482" s="200">
        <v>3881</v>
      </c>
      <c r="C482" s="194">
        <v>1448</v>
      </c>
      <c r="D482" s="195">
        <v>1378</v>
      </c>
      <c r="E482" s="196">
        <v>926</v>
      </c>
      <c r="F482" s="193">
        <v>858</v>
      </c>
      <c r="G482" s="197">
        <v>518</v>
      </c>
      <c r="H482" s="195">
        <v>1314</v>
      </c>
      <c r="I482" s="196">
        <v>2122</v>
      </c>
      <c r="J482" s="193">
        <v>408</v>
      </c>
      <c r="K482" s="197">
        <v>595</v>
      </c>
      <c r="L482" s="195">
        <v>523</v>
      </c>
      <c r="M482" s="193">
        <v>1487</v>
      </c>
      <c r="N482" s="198">
        <v>1284</v>
      </c>
      <c r="O482" s="201">
        <v>2196</v>
      </c>
      <c r="P482" s="193">
        <v>884</v>
      </c>
      <c r="Q482" s="197">
        <v>1106</v>
      </c>
      <c r="R482" s="195">
        <v>1313</v>
      </c>
      <c r="S482" s="196">
        <v>1222</v>
      </c>
      <c r="T482" s="193">
        <v>431</v>
      </c>
      <c r="U482" s="197">
        <v>656</v>
      </c>
      <c r="V482" s="195">
        <v>976</v>
      </c>
      <c r="W482" s="202">
        <v>1977</v>
      </c>
      <c r="X482" s="193">
        <v>988</v>
      </c>
      <c r="Y482" s="197">
        <v>834</v>
      </c>
      <c r="Z482" s="195">
        <v>3052</v>
      </c>
      <c r="AA482" s="193">
        <v>2020</v>
      </c>
      <c r="AB482" s="169">
        <f t="shared" si="8444"/>
        <v>17290</v>
      </c>
      <c r="AC482" s="170">
        <f t="shared" si="8362"/>
        <v>17107</v>
      </c>
      <c r="AE482" s="143" t="s">
        <v>26</v>
      </c>
      <c r="AF482" s="126">
        <f>B482/B498</f>
        <v>6.4467367651700136E-2</v>
      </c>
      <c r="AG482" s="127">
        <f t="shared" ref="AG482" si="8553">C482/C498</f>
        <v>4.0199888950583011E-2</v>
      </c>
      <c r="AH482" s="128">
        <f t="shared" ref="AH482" si="8554">D482/D498</f>
        <v>5.6082373529770871E-2</v>
      </c>
      <c r="AI482" s="129">
        <f t="shared" ref="AI482" si="8555">E482/E498</f>
        <v>4.5741948231574785E-2</v>
      </c>
      <c r="AJ482" s="126">
        <f t="shared" ref="AJ482" si="8556">F482/F498</f>
        <v>6.3307016896628057E-2</v>
      </c>
      <c r="AK482" s="127">
        <f t="shared" ref="AK482" si="8557">G482/G498</f>
        <v>5.9746251441753169E-2</v>
      </c>
      <c r="AL482" s="128">
        <f t="shared" ref="AL482" si="8558">H482/H498</f>
        <v>4.7541517421035497E-2</v>
      </c>
      <c r="AM482" s="129">
        <f t="shared" ref="AM482" si="8559">I482/I498</f>
        <v>4.7990591853811881E-2</v>
      </c>
      <c r="AN482" s="126">
        <f t="shared" ref="AN482" si="8560">J482/J498</f>
        <v>5.8394160583941604E-2</v>
      </c>
      <c r="AO482" s="127">
        <f t="shared" ref="AO482" si="8561">K482/K498</f>
        <v>7.2156196943972836E-2</v>
      </c>
      <c r="AP482" s="128">
        <f t="shared" ref="AP482" si="8562">L482/L498</f>
        <v>4.1151939570383191E-2</v>
      </c>
      <c r="AQ482" s="126">
        <f t="shared" ref="AQ482" si="8563">M482/M498</f>
        <v>6.1218608480856321E-2</v>
      </c>
      <c r="AR482" s="130">
        <f t="shared" ref="AR482" si="8564">N482/N498</f>
        <v>4.7231929372815888E-2</v>
      </c>
      <c r="AS482" s="131">
        <f t="shared" ref="AS482" si="8565">O482/O498</f>
        <v>5.8105998465324264E-2</v>
      </c>
      <c r="AT482" s="126">
        <f t="shared" ref="AT482" si="8566">P482/P498</f>
        <v>4.9957615145521335E-2</v>
      </c>
      <c r="AU482" s="127">
        <f t="shared" ref="AU482" si="8567">Q482/Q498</f>
        <v>5.2789842966922823E-2</v>
      </c>
      <c r="AV482" s="128">
        <f t="shared" ref="AV482" si="8568">R482/R498</f>
        <v>6.005854908059647E-2</v>
      </c>
      <c r="AW482" s="129">
        <f t="shared" ref="AW482" si="8569">S482/S498</f>
        <v>5.2128657964337514E-2</v>
      </c>
      <c r="AX482" s="126">
        <f t="shared" ref="AX482" si="8570">T482/T498</f>
        <v>4.793149466192171E-2</v>
      </c>
      <c r="AY482" s="127">
        <f t="shared" ref="AY482" si="8571">U482/U498</f>
        <v>5.6207694284979862E-2</v>
      </c>
      <c r="AZ482" s="128">
        <f t="shared" ref="AZ482" si="8572">V482/V498</f>
        <v>3.9285139269038802E-2</v>
      </c>
      <c r="BA482" s="129">
        <f t="shared" ref="BA482" si="8573">W482/W498</f>
        <v>6.5895606959536029E-2</v>
      </c>
      <c r="BB482" s="126">
        <f t="shared" ref="BB482" si="8574">X482/X498</f>
        <v>3.8227897078738637E-2</v>
      </c>
      <c r="BC482" s="127">
        <f t="shared" ref="BC482" si="8575">Y482/Y498</f>
        <v>5.293221629855293E-2</v>
      </c>
      <c r="BD482" s="128">
        <f t="shared" ref="BD482" si="8576">Z482/Z498</f>
        <v>5.1434156864066868E-2</v>
      </c>
      <c r="BE482" s="126">
        <f t="shared" ref="BE482" si="8577">AA482/AA498</f>
        <v>4.087414002428167E-2</v>
      </c>
      <c r="BF482" s="132">
        <f t="shared" ref="BF482" si="8578">AB482/AB498</f>
        <v>5.2169295246831067E-2</v>
      </c>
      <c r="BG482" s="133">
        <f t="shared" ref="BG482" si="8579">AC482/AC498</f>
        <v>5.1726223232805797E-2</v>
      </c>
    </row>
    <row r="483" spans="1:59">
      <c r="A483" s="134" t="s">
        <v>27</v>
      </c>
      <c r="B483" s="203">
        <v>4227</v>
      </c>
      <c r="C483" s="187">
        <v>1381</v>
      </c>
      <c r="D483" s="188">
        <v>1789</v>
      </c>
      <c r="E483" s="189">
        <v>742</v>
      </c>
      <c r="F483" s="186">
        <v>1042</v>
      </c>
      <c r="G483" s="190">
        <v>446</v>
      </c>
      <c r="H483" s="188">
        <v>1881</v>
      </c>
      <c r="I483" s="189">
        <v>2358</v>
      </c>
      <c r="J483" s="186">
        <v>371</v>
      </c>
      <c r="K483" s="187">
        <v>585</v>
      </c>
      <c r="L483" s="188">
        <v>622</v>
      </c>
      <c r="M483" s="186">
        <v>2169</v>
      </c>
      <c r="N483" s="191">
        <v>1600</v>
      </c>
      <c r="O483" s="204">
        <v>2555</v>
      </c>
      <c r="P483" s="186">
        <v>1015</v>
      </c>
      <c r="Q483" s="187">
        <v>1051</v>
      </c>
      <c r="R483" s="188">
        <v>1390</v>
      </c>
      <c r="S483" s="189">
        <v>1360</v>
      </c>
      <c r="T483" s="195">
        <v>548</v>
      </c>
      <c r="U483" s="186">
        <v>634</v>
      </c>
      <c r="V483" s="188">
        <v>1153</v>
      </c>
      <c r="W483" s="205">
        <v>2204</v>
      </c>
      <c r="X483" s="186">
        <v>1100</v>
      </c>
      <c r="Y483" s="190">
        <v>931</v>
      </c>
      <c r="Z483" s="188">
        <v>3498</v>
      </c>
      <c r="AA483" s="186">
        <v>2739</v>
      </c>
      <c r="AB483" s="169">
        <f t="shared" si="8444"/>
        <v>20236</v>
      </c>
      <c r="AC483" s="170">
        <f t="shared" si="8362"/>
        <v>19155</v>
      </c>
      <c r="AE483" s="134" t="s">
        <v>27</v>
      </c>
      <c r="AF483" s="126">
        <f>B483/B498</f>
        <v>7.0214780485373995E-2</v>
      </c>
      <c r="AG483" s="127">
        <f t="shared" ref="AG483" si="8580">C483/C498</f>
        <v>3.8339811215991115E-2</v>
      </c>
      <c r="AH483" s="128">
        <f t="shared" ref="AH483" si="8581">D483/D498</f>
        <v>7.280940946644418E-2</v>
      </c>
      <c r="AI483" s="129">
        <f t="shared" ref="AI483" si="8582">E483/E498</f>
        <v>3.6652835408022132E-2</v>
      </c>
      <c r="AJ483" s="126">
        <f t="shared" ref="AJ483" si="8583">F483/F498</f>
        <v>7.6883346860473697E-2</v>
      </c>
      <c r="AK483" s="127">
        <f t="shared" ref="AK483" si="8584">G483/G498</f>
        <v>5.144175317185698E-2</v>
      </c>
      <c r="AL483" s="128">
        <f t="shared" ref="AL483" si="8585">H483/H498</f>
        <v>6.8056007815043965E-2</v>
      </c>
      <c r="AM483" s="129">
        <f t="shared" ref="AM483" si="8586">I483/I498</f>
        <v>5.3327905556686345E-2</v>
      </c>
      <c r="AN483" s="126">
        <f t="shared" ref="AN483" si="8587">J483/J498</f>
        <v>5.3098611707456708E-2</v>
      </c>
      <c r="AO483" s="127">
        <f t="shared" ref="AO483" si="8588">K483/K498</f>
        <v>7.0943487751637155E-2</v>
      </c>
      <c r="AP483" s="128">
        <f t="shared" ref="AP483" si="8589">L483/L498</f>
        <v>4.8941694861908885E-2</v>
      </c>
      <c r="AQ483" s="126">
        <f t="shared" ref="AQ483" si="8590">M483/M498</f>
        <v>8.9296006587072874E-2</v>
      </c>
      <c r="AR483" s="130">
        <f t="shared" ref="AR483" si="8591">N483/N498</f>
        <v>5.885598675740298E-2</v>
      </c>
      <c r="AS483" s="131">
        <f t="shared" ref="AS483" si="8592">O483/O498</f>
        <v>6.7605112057788477E-2</v>
      </c>
      <c r="AT483" s="126">
        <f t="shared" ref="AT483" si="8593">P483/P498</f>
        <v>5.7360836394461712E-2</v>
      </c>
      <c r="AU483" s="127">
        <f t="shared" ref="AU483" si="8594">Q483/Q498</f>
        <v>5.0164669944155409E-2</v>
      </c>
      <c r="AV483" s="128">
        <f t="shared" ref="AV483" si="8595">R483/R498</f>
        <v>6.3580642210227786E-2</v>
      </c>
      <c r="AW483" s="129">
        <f t="shared" ref="AW483" si="8596">S483/S498</f>
        <v>5.8015527685351079E-2</v>
      </c>
      <c r="AX483" s="126">
        <f t="shared" ref="AX483" si="8597">T483/T498</f>
        <v>6.0943060498220639E-2</v>
      </c>
      <c r="AY483" s="127">
        <f t="shared" ref="AY483" si="8598">U483/U498</f>
        <v>5.4322680147373834E-2</v>
      </c>
      <c r="AZ483" s="128">
        <f t="shared" ref="AZ483" si="8599">V483/V498</f>
        <v>4.6409595878280467E-2</v>
      </c>
      <c r="BA483" s="129">
        <f t="shared" ref="BA483" si="8600">W483/W498</f>
        <v>7.3461769215385636E-2</v>
      </c>
      <c r="BB483" s="126">
        <f t="shared" ref="BB483" si="8601">X483/X498</f>
        <v>4.2561423873089574E-2</v>
      </c>
      <c r="BC483" s="127">
        <f t="shared" ref="BC483" si="8602">Y483/Y498</f>
        <v>5.9088601167809091E-2</v>
      </c>
      <c r="BD483" s="128">
        <f t="shared" ref="BD483" si="8603">Z483/Z498</f>
        <v>5.8950419629916748E-2</v>
      </c>
      <c r="BE483" s="126">
        <f t="shared" ref="BE483" si="8604">AA483/AA498</f>
        <v>5.5422905706191822E-2</v>
      </c>
      <c r="BF483" s="132">
        <f t="shared" ref="BF483" si="8605">AB483/AB498</f>
        <v>6.1058291417864285E-2</v>
      </c>
      <c r="BG483" s="133">
        <f t="shared" ref="BG483" si="8606">AC483/AC498</f>
        <v>5.7918735372911388E-2</v>
      </c>
    </row>
    <row r="484" spans="1:59">
      <c r="A484" s="143" t="s">
        <v>28</v>
      </c>
      <c r="B484" s="200">
        <v>3229</v>
      </c>
      <c r="C484" s="194">
        <v>1603</v>
      </c>
      <c r="D484" s="195">
        <v>1303</v>
      </c>
      <c r="E484" s="196">
        <v>978</v>
      </c>
      <c r="F484" s="193">
        <v>978</v>
      </c>
      <c r="G484" s="197">
        <v>657</v>
      </c>
      <c r="H484" s="195">
        <v>1259</v>
      </c>
      <c r="I484" s="196">
        <v>2389</v>
      </c>
      <c r="J484" s="193">
        <v>389</v>
      </c>
      <c r="K484" s="194">
        <v>530</v>
      </c>
      <c r="L484" s="195">
        <v>646</v>
      </c>
      <c r="M484" s="193">
        <v>1631</v>
      </c>
      <c r="N484" s="198">
        <v>1542</v>
      </c>
      <c r="O484" s="201">
        <v>2533</v>
      </c>
      <c r="P484" s="193">
        <v>1002</v>
      </c>
      <c r="Q484" s="194">
        <v>1256</v>
      </c>
      <c r="R484" s="195">
        <v>1448</v>
      </c>
      <c r="S484" s="196">
        <v>1300</v>
      </c>
      <c r="T484" s="193">
        <v>516</v>
      </c>
      <c r="U484" s="197">
        <v>724</v>
      </c>
      <c r="V484" s="195">
        <v>1288</v>
      </c>
      <c r="W484" s="202">
        <v>1914</v>
      </c>
      <c r="X484" s="193">
        <v>1271</v>
      </c>
      <c r="Y484" s="197">
        <v>872</v>
      </c>
      <c r="Z484" s="195">
        <v>3351</v>
      </c>
      <c r="AA484" s="193">
        <v>3016</v>
      </c>
      <c r="AB484" s="169">
        <f t="shared" si="8444"/>
        <v>18222</v>
      </c>
      <c r="AC484" s="170">
        <f t="shared" si="8362"/>
        <v>19403</v>
      </c>
      <c r="AE484" s="143" t="s">
        <v>28</v>
      </c>
      <c r="AF484" s="126">
        <f>B484/B498</f>
        <v>5.3636982774372517E-2</v>
      </c>
      <c r="AG484" s="127">
        <f t="shared" ref="AG484" si="8607">C484/C498</f>
        <v>4.4503053858967238E-2</v>
      </c>
      <c r="AH484" s="128">
        <f t="shared" ref="AH484" si="8608">D484/D498</f>
        <v>5.3029994709210042E-2</v>
      </c>
      <c r="AI484" s="129">
        <f t="shared" ref="AI484" si="8609">E484/E498</f>
        <v>4.8310610551274454E-2</v>
      </c>
      <c r="AJ484" s="126">
        <f t="shared" ref="AJ484" si="8610">F484/F498</f>
        <v>7.2161145133918692E-2</v>
      </c>
      <c r="AK484" s="127">
        <f t="shared" ref="AK484" si="8611">G484/G498</f>
        <v>7.5778546712802763E-2</v>
      </c>
      <c r="AL484" s="128">
        <f t="shared" ref="AL484" si="8612">H484/H498</f>
        <v>4.5551575672057601E-2</v>
      </c>
      <c r="AM484" s="129">
        <f t="shared" ref="AM484" si="8613">I484/I498</f>
        <v>5.4028993373589344E-2</v>
      </c>
      <c r="AN484" s="126">
        <f t="shared" ref="AN484" si="8614">J484/J498</f>
        <v>5.5674824674395308E-2</v>
      </c>
      <c r="AO484" s="127">
        <f t="shared" ref="AO484" si="8615">K484/K498</f>
        <v>6.4273587193790935E-2</v>
      </c>
      <c r="AP484" s="128">
        <f t="shared" ref="AP484" si="8616">L484/L498</f>
        <v>5.0830120387127233E-2</v>
      </c>
      <c r="AQ484" s="126">
        <f t="shared" ref="AQ484" si="8617">M484/M498</f>
        <v>6.7146974063400575E-2</v>
      </c>
      <c r="AR484" s="130">
        <f t="shared" ref="AR484" si="8618">N484/N498</f>
        <v>5.6722457237447121E-2</v>
      </c>
      <c r="AS484" s="131">
        <f t="shared" ref="AS484" si="8619">O484/O498</f>
        <v>6.7022993676077586E-2</v>
      </c>
      <c r="AT484" s="126">
        <f t="shared" ref="AT484" si="8620">P484/P498</f>
        <v>5.6626165583498166E-2</v>
      </c>
      <c r="AU484" s="127">
        <f t="shared" ref="AU484" si="8621">Q484/Q498</f>
        <v>5.9949405756288481E-2</v>
      </c>
      <c r="AV484" s="128">
        <f t="shared" ref="AV484" si="8622">R484/R498</f>
        <v>6.6233647424755279E-2</v>
      </c>
      <c r="AW484" s="129">
        <f t="shared" ref="AW484" si="8623">S484/S498</f>
        <v>5.5456019110997352E-2</v>
      </c>
      <c r="AX484" s="126">
        <f t="shared" ref="AX484" si="8624">T484/T498</f>
        <v>5.7384341637010679E-2</v>
      </c>
      <c r="AY484" s="127">
        <f t="shared" ref="AY484" si="8625">U484/U498</f>
        <v>6.2034101619398506E-2</v>
      </c>
      <c r="AZ484" s="128">
        <f t="shared" ref="AZ484" si="8626">V484/V498</f>
        <v>5.1843503461600389E-2</v>
      </c>
      <c r="BA484" s="129">
        <f t="shared" ref="BA484" si="8627">W484/W498</f>
        <v>6.3795746950203319E-2</v>
      </c>
      <c r="BB484" s="126">
        <f t="shared" ref="BB484" si="8628">X484/X498</f>
        <v>4.9177790675178953E-2</v>
      </c>
      <c r="BC484" s="127">
        <f t="shared" ref="BC484" si="8629">Y484/Y498</f>
        <v>5.5343995938055342E-2</v>
      </c>
      <c r="BD484" s="128">
        <f t="shared" ref="BD484" si="8630">Z484/Z498</f>
        <v>5.6473086386463985E-2</v>
      </c>
      <c r="BE484" s="126">
        <f t="shared" ref="BE484" si="8631">AA484/AA498</f>
        <v>6.1027923917442328E-2</v>
      </c>
      <c r="BF484" s="132">
        <f t="shared" ref="BF484" si="8632">AB484/AB498</f>
        <v>5.4981428455046603E-2</v>
      </c>
      <c r="BG484" s="133">
        <f t="shared" ref="BG484" si="8633">AC484/AC498</f>
        <v>5.86686098898773E-2</v>
      </c>
    </row>
    <row r="485" spans="1:59">
      <c r="A485" s="134" t="s">
        <v>29</v>
      </c>
      <c r="B485" s="203">
        <v>3094</v>
      </c>
      <c r="C485" s="187">
        <v>1674</v>
      </c>
      <c r="D485" s="188">
        <v>1498</v>
      </c>
      <c r="E485" s="189">
        <v>1001</v>
      </c>
      <c r="F485" s="186">
        <v>897</v>
      </c>
      <c r="G485" s="190">
        <v>527</v>
      </c>
      <c r="H485" s="188">
        <v>2057</v>
      </c>
      <c r="I485" s="189">
        <v>2607</v>
      </c>
      <c r="J485" s="186">
        <v>441</v>
      </c>
      <c r="K485" s="187">
        <v>446</v>
      </c>
      <c r="L485" s="188">
        <v>782</v>
      </c>
      <c r="M485" s="186">
        <v>1636</v>
      </c>
      <c r="N485" s="191">
        <v>1725</v>
      </c>
      <c r="O485" s="204">
        <v>2112</v>
      </c>
      <c r="P485" s="186">
        <v>1014</v>
      </c>
      <c r="Q485" s="187">
        <v>1239</v>
      </c>
      <c r="R485" s="188">
        <v>1308</v>
      </c>
      <c r="S485" s="189">
        <v>1496</v>
      </c>
      <c r="T485" s="186">
        <v>681</v>
      </c>
      <c r="U485" s="190">
        <v>693</v>
      </c>
      <c r="V485" s="188">
        <v>1492</v>
      </c>
      <c r="W485" s="205">
        <v>1912</v>
      </c>
      <c r="X485" s="186">
        <v>1457</v>
      </c>
      <c r="Y485" s="190">
        <v>825</v>
      </c>
      <c r="Z485" s="188">
        <v>3437</v>
      </c>
      <c r="AA485" s="186">
        <v>2872</v>
      </c>
      <c r="AB485" s="169">
        <f t="shared" si="8444"/>
        <v>19883</v>
      </c>
      <c r="AC485" s="170">
        <f t="shared" si="8362"/>
        <v>19040</v>
      </c>
      <c r="AE485" s="134" t="s">
        <v>29</v>
      </c>
      <c r="AF485" s="126">
        <f>B485/B498</f>
        <v>5.1394495108054682E-2</v>
      </c>
      <c r="AG485" s="127">
        <f t="shared" ref="AG485" si="8634">C485/C498</f>
        <v>4.6474181010549696E-2</v>
      </c>
      <c r="AH485" s="128">
        <f t="shared" ref="AH485" si="8635">D485/D498</f>
        <v>6.0966179642668185E-2</v>
      </c>
      <c r="AI485" s="129">
        <f t="shared" ref="AI485" si="8636">E485/E498</f>
        <v>4.9446749654218532E-2</v>
      </c>
      <c r="AJ485" s="126">
        <f t="shared" ref="AJ485" si="8637">F485/F498</f>
        <v>6.6184608573747514E-2</v>
      </c>
      <c r="AK485" s="127">
        <f t="shared" ref="AK485" si="8638">G485/G498</f>
        <v>6.0784313725490195E-2</v>
      </c>
      <c r="AL485" s="128">
        <f t="shared" ref="AL485" si="8639">H485/H498</f>
        <v>7.4423821411773214E-2</v>
      </c>
      <c r="AM485" s="129">
        <f t="shared" ref="AM485" si="8640">I485/I498</f>
        <v>5.8959223827939479E-2</v>
      </c>
      <c r="AN485" s="126">
        <f t="shared" ref="AN485" si="8641">J485/J498</f>
        <v>6.3117217689995703E-2</v>
      </c>
      <c r="AO485" s="127">
        <f t="shared" ref="AO485" si="8642">K485/K498</f>
        <v>5.4086829978171234E-2</v>
      </c>
      <c r="AP485" s="128">
        <f t="shared" ref="AP485" si="8643">L485/L498</f>
        <v>6.1531198363364542E-2</v>
      </c>
      <c r="AQ485" s="126">
        <f t="shared" ref="AQ485" si="8644">M485/M498</f>
        <v>6.7352820090572252E-2</v>
      </c>
      <c r="AR485" s="130">
        <f t="shared" ref="AR485" si="8645">N485/N498</f>
        <v>6.3454110722825086E-2</v>
      </c>
      <c r="AS485" s="131">
        <f t="shared" ref="AS485" si="8646">O485/O498</f>
        <v>5.5883364644246286E-2</v>
      </c>
      <c r="AT485" s="126">
        <f t="shared" ref="AT485" si="8647">P485/P498</f>
        <v>5.7304323255156824E-2</v>
      </c>
      <c r="AU485" s="127">
        <f t="shared" ref="AU485" si="8648">Q485/Q498</f>
        <v>5.9137988640160372E-2</v>
      </c>
      <c r="AV485" s="128">
        <f t="shared" ref="AV485" si="8649">R485/R498</f>
        <v>5.9829841734516512E-2</v>
      </c>
      <c r="AW485" s="129">
        <f t="shared" ref="AW485" si="8650">S485/S498</f>
        <v>6.3817080453886191E-2</v>
      </c>
      <c r="AX485" s="126">
        <f t="shared" ref="AX485" si="8651">T485/T498</f>
        <v>7.5733985765124551E-2</v>
      </c>
      <c r="AY485" s="127">
        <f t="shared" ref="AY485" si="8652">U485/U498</f>
        <v>5.937794533459001E-2</v>
      </c>
      <c r="AZ485" s="128">
        <f t="shared" ref="AZ485" si="8653">V485/V498</f>
        <v>6.0054741587506039E-2</v>
      </c>
      <c r="BA485" s="129">
        <f t="shared" ref="BA485" si="8654">W485/W498</f>
        <v>6.372908472768482E-2</v>
      </c>
      <c r="BB485" s="126">
        <f t="shared" ref="BB485" si="8655">X485/X498</f>
        <v>5.6374540530083186E-2</v>
      </c>
      <c r="BC485" s="127">
        <f t="shared" ref="BC485" si="8656">Y485/Y498</f>
        <v>5.2361005331302363E-2</v>
      </c>
      <c r="BD485" s="128">
        <f t="shared" ref="BD485" si="8657">Z485/Z498</f>
        <v>5.7922410596919341E-2</v>
      </c>
      <c r="BE485" s="126">
        <f t="shared" ref="BE485" si="8658">AA485/AA498</f>
        <v>5.811412383650344E-2</v>
      </c>
      <c r="BF485" s="132">
        <f t="shared" ref="BF485" si="8659">AB485/AB498</f>
        <v>5.9993180878701105E-2</v>
      </c>
      <c r="BG485" s="133">
        <f t="shared" ref="BG485" si="8660">AC485/AC498</f>
        <v>5.7571011302544134E-2</v>
      </c>
    </row>
    <row r="486" spans="1:59">
      <c r="A486" s="143" t="s">
        <v>30</v>
      </c>
      <c r="B486" s="200">
        <v>2506</v>
      </c>
      <c r="C486" s="194">
        <v>2200</v>
      </c>
      <c r="D486" s="195">
        <v>1266</v>
      </c>
      <c r="E486" s="196">
        <v>1088</v>
      </c>
      <c r="F486" s="193">
        <v>773</v>
      </c>
      <c r="G486" s="197">
        <v>569</v>
      </c>
      <c r="H486" s="195">
        <v>1857</v>
      </c>
      <c r="I486" s="196">
        <v>3309</v>
      </c>
      <c r="J486" s="193">
        <v>535</v>
      </c>
      <c r="K486" s="194">
        <v>423</v>
      </c>
      <c r="L486" s="195">
        <v>989</v>
      </c>
      <c r="M486" s="193">
        <v>1149</v>
      </c>
      <c r="N486" s="198">
        <v>1998</v>
      </c>
      <c r="O486" s="201">
        <v>2138</v>
      </c>
      <c r="P486" s="193">
        <v>1114</v>
      </c>
      <c r="Q486" s="194">
        <v>1284</v>
      </c>
      <c r="R486" s="195">
        <v>1325</v>
      </c>
      <c r="S486" s="196">
        <v>1631</v>
      </c>
      <c r="T486" s="193">
        <v>821</v>
      </c>
      <c r="U486" s="197">
        <v>517</v>
      </c>
      <c r="V486" s="195">
        <v>2076</v>
      </c>
      <c r="W486" s="202">
        <v>1685</v>
      </c>
      <c r="X486" s="193">
        <v>1893</v>
      </c>
      <c r="Y486" s="197">
        <v>649</v>
      </c>
      <c r="Z486" s="195">
        <v>3397</v>
      </c>
      <c r="AA486" s="193">
        <v>3411</v>
      </c>
      <c r="AB486" s="169">
        <f t="shared" si="8444"/>
        <v>20550</v>
      </c>
      <c r="AC486" s="170">
        <f t="shared" si="8362"/>
        <v>20053</v>
      </c>
      <c r="AE486" s="143" t="s">
        <v>30</v>
      </c>
      <c r="AF486" s="126">
        <f>B486/B498</f>
        <v>4.1627215494759222E-2</v>
      </c>
      <c r="AG486" s="127">
        <f t="shared" ref="AG486" si="8661">C486/C498</f>
        <v>6.1077179344808441E-2</v>
      </c>
      <c r="AH486" s="128">
        <f t="shared" ref="AH486" si="8662">D486/D498</f>
        <v>5.1524154491066704E-2</v>
      </c>
      <c r="AI486" s="129">
        <f t="shared" ref="AI486" si="8663">E486/E498</f>
        <v>5.3744319304485283E-2</v>
      </c>
      <c r="AJ486" s="126">
        <f t="shared" ref="AJ486" si="8664">F486/F498</f>
        <v>5.7035342728547184E-2</v>
      </c>
      <c r="AK486" s="127">
        <f t="shared" ref="AK486" si="8665">G486/G498</f>
        <v>6.5628604382929639E-2</v>
      </c>
      <c r="AL486" s="128">
        <f t="shared" ref="AL486" si="8666">H486/H498</f>
        <v>6.7187669597308153E-2</v>
      </c>
      <c r="AM486" s="129">
        <f t="shared" ref="AM486" si="8667">I486/I498</f>
        <v>7.4835470520388081E-2</v>
      </c>
      <c r="AN486" s="126">
        <f t="shared" ref="AN486" si="8668">J486/J498</f>
        <v>7.6570774295119506E-2</v>
      </c>
      <c r="AO486" s="127">
        <f t="shared" ref="AO486" si="8669">K486/K498</f>
        <v>5.1297598835799173E-2</v>
      </c>
      <c r="AP486" s="128">
        <f t="shared" ref="AP486" si="8670">L486/L498</f>
        <v>7.7818868518372802E-2</v>
      </c>
      <c r="AQ486" s="126">
        <f t="shared" ref="AQ486" si="8671">M486/M498</f>
        <v>4.7303417044051048E-2</v>
      </c>
      <c r="AR486" s="130">
        <f t="shared" ref="AR486" si="8672">N486/N498</f>
        <v>7.3496413463306973E-2</v>
      </c>
      <c r="AS486" s="131">
        <f t="shared" ref="AS486" si="8673">O486/O498</f>
        <v>5.6571322731722808E-2</v>
      </c>
      <c r="AT486" s="126">
        <f t="shared" ref="AT486" si="8674">P486/P498</f>
        <v>6.295563718564566E-2</v>
      </c>
      <c r="AU486" s="127">
        <f t="shared" ref="AU486" si="8675">Q486/Q498</f>
        <v>6.1285857476970074E-2</v>
      </c>
      <c r="AV486" s="128">
        <f t="shared" ref="AV486" si="8676">R486/R498</f>
        <v>6.0607446711188361E-2</v>
      </c>
      <c r="AW486" s="129">
        <f t="shared" ref="AW486" si="8677">S486/S498</f>
        <v>6.9575974746182073E-2</v>
      </c>
      <c r="AX486" s="126">
        <f t="shared" ref="AX486" si="8678">T486/T498</f>
        <v>9.130338078291815E-2</v>
      </c>
      <c r="AY486" s="127">
        <f t="shared" ref="AY486" si="8679">U486/U498</f>
        <v>4.429783223374175E-2</v>
      </c>
      <c r="AZ486" s="128">
        <f t="shared" ref="AZ486" si="8680">V486/V498</f>
        <v>8.3561423281275152E-2</v>
      </c>
      <c r="BA486" s="129">
        <f t="shared" ref="BA486" si="8681">W486/W498</f>
        <v>5.6162922471835214E-2</v>
      </c>
      <c r="BB486" s="126">
        <f t="shared" ref="BB486" si="8682">X486/X498</f>
        <v>7.3244341265235061E-2</v>
      </c>
      <c r="BC486" s="127">
        <f t="shared" ref="BC486" si="8683">Y486/Y498</f>
        <v>4.1190657527291188E-2</v>
      </c>
      <c r="BD486" s="128">
        <f t="shared" ref="BD486" si="8684">Z486/Z498</f>
        <v>5.7248306312986622E-2</v>
      </c>
      <c r="BE486" s="126">
        <f t="shared" ref="BE486" si="8685">AA486/AA498</f>
        <v>6.9020639417239987E-2</v>
      </c>
      <c r="BF486" s="132">
        <f t="shared" ref="BF486" si="8686">AB486/AB498</f>
        <v>6.2005726854966949E-2</v>
      </c>
      <c r="BG486" s="133">
        <f t="shared" ref="BG486" si="8687">AC486/AC498</f>
        <v>6.0634006809344401E-2</v>
      </c>
    </row>
    <row r="487" spans="1:59">
      <c r="A487" s="134" t="s">
        <v>31</v>
      </c>
      <c r="B487" s="203">
        <v>2659</v>
      </c>
      <c r="C487" s="187">
        <v>3108</v>
      </c>
      <c r="D487" s="188">
        <v>1571</v>
      </c>
      <c r="E487" s="189">
        <v>1485</v>
      </c>
      <c r="F487" s="186">
        <v>1100</v>
      </c>
      <c r="G487" s="190">
        <v>486</v>
      </c>
      <c r="H487" s="188">
        <v>2378</v>
      </c>
      <c r="I487" s="189">
        <v>3255</v>
      </c>
      <c r="J487" s="186">
        <v>655</v>
      </c>
      <c r="K487" s="187">
        <v>348</v>
      </c>
      <c r="L487" s="188">
        <v>1269</v>
      </c>
      <c r="M487" s="186">
        <v>1265</v>
      </c>
      <c r="N487" s="191">
        <v>2215</v>
      </c>
      <c r="O487" s="204">
        <v>2072</v>
      </c>
      <c r="P487" s="186">
        <v>1278</v>
      </c>
      <c r="Q487" s="187">
        <v>1092</v>
      </c>
      <c r="R487" s="188">
        <v>1222</v>
      </c>
      <c r="S487" s="189">
        <v>1374</v>
      </c>
      <c r="T487" s="186">
        <v>750</v>
      </c>
      <c r="U487" s="190">
        <v>426</v>
      </c>
      <c r="V487" s="188">
        <v>1905</v>
      </c>
      <c r="W487" s="205">
        <v>1442</v>
      </c>
      <c r="X487" s="186">
        <v>1877</v>
      </c>
      <c r="Y487" s="190">
        <v>719</v>
      </c>
      <c r="Z487" s="188">
        <v>3837</v>
      </c>
      <c r="AA487" s="186">
        <v>3381</v>
      </c>
      <c r="AB487" s="169">
        <f t="shared" si="8444"/>
        <v>22716</v>
      </c>
      <c r="AC487" s="170">
        <f t="shared" si="8362"/>
        <v>20453</v>
      </c>
      <c r="AE487" s="134" t="s">
        <v>31</v>
      </c>
      <c r="AF487" s="126">
        <f>B487/B498</f>
        <v>4.4168701516586105E-2</v>
      </c>
      <c r="AG487" s="127">
        <f t="shared" ref="AG487" si="8688">C487/C498</f>
        <v>8.6285397001665737E-2</v>
      </c>
      <c r="AH487" s="128">
        <f t="shared" ref="AH487" si="8689">D487/D498</f>
        <v>6.3937161694680722E-2</v>
      </c>
      <c r="AI487" s="129">
        <f t="shared" ref="AI487" si="8690">E487/E498</f>
        <v>7.335506816834618E-2</v>
      </c>
      <c r="AJ487" s="126">
        <f t="shared" ref="AJ487" si="8691">F487/F498</f>
        <v>8.1162842175164174E-2</v>
      </c>
      <c r="AK487" s="127">
        <f t="shared" ref="AK487" si="8692">G487/G498</f>
        <v>5.6055363321799306E-2</v>
      </c>
      <c r="AL487" s="128">
        <f t="shared" ref="AL487" si="8693">H487/H498</f>
        <v>8.6037845073989649E-2</v>
      </c>
      <c r="AM487" s="129">
        <f t="shared" ref="AM487" si="8694">I487/I498</f>
        <v>7.3614220774815123E-2</v>
      </c>
      <c r="AN487" s="126">
        <f t="shared" ref="AN487" si="8695">J487/J498</f>
        <v>9.3745527408043511E-2</v>
      </c>
      <c r="AO487" s="127">
        <f t="shared" ref="AO487" si="8696">K487/K498</f>
        <v>4.220227989328159E-2</v>
      </c>
      <c r="AP487" s="128">
        <f t="shared" ref="AP487" si="8697">L487/L498</f>
        <v>9.9850499645920215E-2</v>
      </c>
      <c r="AQ487" s="126">
        <f t="shared" ref="AQ487" si="8698">M487/M498</f>
        <v>5.2079044874433926E-2</v>
      </c>
      <c r="AR487" s="130">
        <f t="shared" ref="AR487" si="8699">N487/N498</f>
        <v>8.1478756667279745E-2</v>
      </c>
      <c r="AS487" s="131">
        <f t="shared" ref="AS487" si="8700">O487/O498</f>
        <v>5.4824967586590112E-2</v>
      </c>
      <c r="AT487" s="126">
        <f t="shared" ref="AT487" si="8701">P487/P498</f>
        <v>7.222379203164736E-2</v>
      </c>
      <c r="AU487" s="127">
        <f t="shared" ref="AU487" si="8702">Q487/Q498</f>
        <v>5.2121617106582023E-2</v>
      </c>
      <c r="AV487" s="128">
        <f t="shared" ref="AV487" si="8703">R487/R498</f>
        <v>5.5896075381941267E-2</v>
      </c>
      <c r="AW487" s="129">
        <f t="shared" ref="AW487" si="8704">S487/S498</f>
        <v>5.8612746352700279E-2</v>
      </c>
      <c r="AX487" s="126">
        <f t="shared" ref="AX487" si="8705">T487/T498</f>
        <v>8.3407473309608543E-2</v>
      </c>
      <c r="AY487" s="127">
        <f t="shared" ref="AY487" si="8706">U487/U498</f>
        <v>3.6500728300916802E-2</v>
      </c>
      <c r="AZ487" s="128">
        <f t="shared" ref="AZ487" si="8707">V487/V498</f>
        <v>7.6678473675736603E-2</v>
      </c>
      <c r="BA487" s="129">
        <f t="shared" ref="BA487" si="8708">W487/W498</f>
        <v>4.806346243583761E-2</v>
      </c>
      <c r="BB487" s="126">
        <f t="shared" ref="BB487" si="8709">X487/X498</f>
        <v>7.2625266008899209E-2</v>
      </c>
      <c r="BC487" s="127">
        <f t="shared" ref="BC487" si="8710">Y487/Y498</f>
        <v>4.5633409494795635E-2</v>
      </c>
      <c r="BD487" s="128">
        <f t="shared" ref="BD487" si="8711">Z487/Z498</f>
        <v>6.466345343624659E-2</v>
      </c>
      <c r="BE487" s="126">
        <f t="shared" ref="BE487" si="8712">AA487/AA498</f>
        <v>6.8413597733711043E-2</v>
      </c>
      <c r="BF487" s="132">
        <f t="shared" ref="BF487" si="8713">AB487/AB498</f>
        <v>6.8541220984789736E-2</v>
      </c>
      <c r="BG487" s="133">
        <f t="shared" ref="BG487" si="8714">AC487/AC498</f>
        <v>6.1843481836708777E-2</v>
      </c>
    </row>
    <row r="488" spans="1:59">
      <c r="A488" s="143" t="s">
        <v>32</v>
      </c>
      <c r="B488" s="200">
        <v>2936</v>
      </c>
      <c r="C488" s="194">
        <v>2764</v>
      </c>
      <c r="D488" s="195">
        <v>2074</v>
      </c>
      <c r="E488" s="196">
        <v>1353</v>
      </c>
      <c r="F488" s="193">
        <v>1230</v>
      </c>
      <c r="G488" s="197">
        <v>556</v>
      </c>
      <c r="H488" s="195">
        <v>2404</v>
      </c>
      <c r="I488" s="196">
        <v>3367</v>
      </c>
      <c r="J488" s="193">
        <v>827</v>
      </c>
      <c r="K488" s="194">
        <v>267</v>
      </c>
      <c r="L488" s="195">
        <v>1655</v>
      </c>
      <c r="M488" s="193">
        <v>1181</v>
      </c>
      <c r="N488" s="198">
        <v>2211</v>
      </c>
      <c r="O488" s="201">
        <v>2103</v>
      </c>
      <c r="P488" s="193">
        <v>1152</v>
      </c>
      <c r="Q488" s="194">
        <v>1324</v>
      </c>
      <c r="R488" s="195">
        <v>1476</v>
      </c>
      <c r="S488" s="196">
        <v>1797</v>
      </c>
      <c r="T488" s="193">
        <v>750</v>
      </c>
      <c r="U488" s="197">
        <v>384</v>
      </c>
      <c r="V488" s="195">
        <v>1614</v>
      </c>
      <c r="W488" s="202">
        <v>1471</v>
      </c>
      <c r="X488" s="193">
        <v>3386</v>
      </c>
      <c r="Y488" s="197">
        <v>773</v>
      </c>
      <c r="Z488" s="195">
        <v>4655</v>
      </c>
      <c r="AA488" s="193">
        <v>4512</v>
      </c>
      <c r="AB488" s="169">
        <f t="shared" si="8444"/>
        <v>26370</v>
      </c>
      <c r="AC488" s="170">
        <f t="shared" si="8362"/>
        <v>21852</v>
      </c>
      <c r="AE488" s="143" t="s">
        <v>32</v>
      </c>
      <c r="AF488" s="126">
        <f>B488/B498</f>
        <v>4.8769953987475294E-2</v>
      </c>
      <c r="AG488" s="127">
        <f t="shared" ref="AG488" si="8715">C488/C498</f>
        <v>7.6735147140477508E-2</v>
      </c>
      <c r="AH488" s="128">
        <f t="shared" ref="AH488" si="8716">D488/D498</f>
        <v>8.4408448984575307E-2</v>
      </c>
      <c r="AI488" s="129">
        <f t="shared" ref="AI488" si="8717">E488/E498</f>
        <v>6.6834617664493182E-2</v>
      </c>
      <c r="AJ488" s="126">
        <f t="shared" ref="AJ488" si="8718">F488/F498</f>
        <v>9.0754814432229033E-2</v>
      </c>
      <c r="AK488" s="127">
        <f t="shared" ref="AK488" si="8719">G488/G498</f>
        <v>6.4129181084198392E-2</v>
      </c>
      <c r="AL488" s="128">
        <f t="shared" ref="AL488" si="8720">H488/H498</f>
        <v>8.6978544809870106E-2</v>
      </c>
      <c r="AM488" s="129">
        <f t="shared" ref="AM488" si="8721">I488/I498</f>
        <v>7.6147183210077574E-2</v>
      </c>
      <c r="AN488" s="126">
        <f t="shared" ref="AN488" si="8722">J488/J498</f>
        <v>0.11836267353656792</v>
      </c>
      <c r="AO488" s="127">
        <f t="shared" ref="AO488" si="8723">K488/K498</f>
        <v>3.2379335435362602E-2</v>
      </c>
      <c r="AP488" s="128">
        <f t="shared" ref="AP488" si="8724">L488/L498</f>
        <v>0.13022267684318201</v>
      </c>
      <c r="AQ488" s="126">
        <f t="shared" ref="AQ488" si="8725">M488/M498</f>
        <v>4.8620831617949771E-2</v>
      </c>
      <c r="AR488" s="130">
        <f t="shared" ref="AR488" si="8726">N488/N498</f>
        <v>8.1331616700386244E-2</v>
      </c>
      <c r="AS488" s="131">
        <f t="shared" ref="AS488" si="8727">O488/O498</f>
        <v>5.5645225306273652E-2</v>
      </c>
      <c r="AT488" s="126">
        <f t="shared" ref="AT488" si="8728">P488/P498</f>
        <v>6.5103136479231424E-2</v>
      </c>
      <c r="AU488" s="127">
        <f t="shared" ref="AU488" si="8729">Q488/Q498</f>
        <v>6.3195074220800923E-2</v>
      </c>
      <c r="AV488" s="128">
        <f t="shared" ref="AV488" si="8730">R488/R498</f>
        <v>6.7514408562803038E-2</v>
      </c>
      <c r="AW488" s="129">
        <f t="shared" ref="AW488" si="8731">S488/S498</f>
        <v>7.6657281801894031E-2</v>
      </c>
      <c r="AX488" s="126">
        <f t="shared" ref="AX488" si="8732">T488/T498</f>
        <v>8.3407473309608543E-2</v>
      </c>
      <c r="AY488" s="127">
        <f t="shared" ref="AY488" si="8733">U488/U498</f>
        <v>3.2902064947305285E-2</v>
      </c>
      <c r="AZ488" s="128">
        <f t="shared" ref="AZ488" si="8734">V488/V498</f>
        <v>6.4965383996135884E-2</v>
      </c>
      <c r="BA488" s="129">
        <f t="shared" ref="BA488" si="8735">W488/W498</f>
        <v>4.9030064662355842E-2</v>
      </c>
      <c r="BB488" s="126">
        <f t="shared" ref="BB488" si="8736">X488/X498</f>
        <v>0.13101180112207389</v>
      </c>
      <c r="BC488" s="127">
        <f t="shared" ref="BC488" si="8737">Y488/Y498</f>
        <v>4.9060675298299064E-2</v>
      </c>
      <c r="BD488" s="128">
        <f t="shared" ref="BD488" si="8738">Z488/Z498</f>
        <v>7.8448886042670807E-2</v>
      </c>
      <c r="BE488" s="126">
        <f t="shared" ref="BE488" si="8739">AA488/AA498</f>
        <v>9.1299069202751923E-2</v>
      </c>
      <c r="BF488" s="132">
        <f t="shared" ref="BF488" si="8740">AB488/AB498</f>
        <v>7.9566472854767797E-2</v>
      </c>
      <c r="BG488" s="133">
        <f t="shared" ref="BG488" si="8741">AC488/AC498</f>
        <v>6.607362074491567E-2</v>
      </c>
    </row>
    <row r="489" spans="1:59">
      <c r="A489" s="134" t="s">
        <v>33</v>
      </c>
      <c r="B489" s="203">
        <v>3218</v>
      </c>
      <c r="C489" s="187">
        <v>4599</v>
      </c>
      <c r="D489" s="188">
        <v>1953</v>
      </c>
      <c r="E489" s="189">
        <v>1883</v>
      </c>
      <c r="F489" s="186">
        <v>989</v>
      </c>
      <c r="G489" s="190">
        <v>542</v>
      </c>
      <c r="H489" s="188">
        <v>2474</v>
      </c>
      <c r="I489" s="189">
        <v>4532</v>
      </c>
      <c r="J489" s="186">
        <v>647</v>
      </c>
      <c r="K489" s="187">
        <v>255</v>
      </c>
      <c r="L489" s="188">
        <v>1400</v>
      </c>
      <c r="M489" s="186">
        <v>1098</v>
      </c>
      <c r="N489" s="191">
        <v>2174</v>
      </c>
      <c r="O489" s="204">
        <v>2183</v>
      </c>
      <c r="P489" s="186">
        <v>1311</v>
      </c>
      <c r="Q489" s="187">
        <v>1373</v>
      </c>
      <c r="R489" s="188">
        <v>1360</v>
      </c>
      <c r="S489" s="189">
        <v>1841</v>
      </c>
      <c r="T489" s="186">
        <v>792</v>
      </c>
      <c r="U489" s="190">
        <v>462</v>
      </c>
      <c r="V489" s="188">
        <v>2718</v>
      </c>
      <c r="W489" s="205">
        <v>1465</v>
      </c>
      <c r="X489" s="186">
        <v>1772</v>
      </c>
      <c r="Y489" s="190">
        <v>712</v>
      </c>
      <c r="Z489" s="188">
        <v>3645</v>
      </c>
      <c r="AA489" s="186">
        <v>4089</v>
      </c>
      <c r="AB489" s="169">
        <f t="shared" si="8444"/>
        <v>24453</v>
      </c>
      <c r="AC489" s="170">
        <f t="shared" si="8362"/>
        <v>25034</v>
      </c>
      <c r="AE489" s="134" t="s">
        <v>33</v>
      </c>
      <c r="AF489" s="126">
        <f>B489/B498</f>
        <v>5.3454261557116994E-2</v>
      </c>
      <c r="AG489" s="127">
        <f t="shared" ref="AG489" si="8742">C489/C498</f>
        <v>0.12767906718489727</v>
      </c>
      <c r="AH489" s="128">
        <f t="shared" ref="AH489" si="8743">D489/D498</f>
        <v>7.9483944487403854E-2</v>
      </c>
      <c r="AI489" s="129">
        <f t="shared" ref="AI489" si="8744">E489/E498</f>
        <v>9.3015214384508993E-2</v>
      </c>
      <c r="AJ489" s="126">
        <f t="shared" ref="AJ489" si="8745">F489/F498</f>
        <v>7.2972773555670334E-2</v>
      </c>
      <c r="AK489" s="127">
        <f t="shared" ref="AK489" si="8746">G489/G498</f>
        <v>6.2514417531718575E-2</v>
      </c>
      <c r="AL489" s="128">
        <f t="shared" ref="AL489" si="8747">H489/H498</f>
        <v>8.9511197944932883E-2</v>
      </c>
      <c r="AM489" s="129">
        <f t="shared" ref="AM489" si="8748">I489/I498</f>
        <v>0.10249451568401294</v>
      </c>
      <c r="AN489" s="126">
        <f t="shared" ref="AN489" si="8749">J489/J498</f>
        <v>9.2600543867181903E-2</v>
      </c>
      <c r="AO489" s="127">
        <f t="shared" ref="AO489" si="8750">K489/K498</f>
        <v>3.0924084404559786E-2</v>
      </c>
      <c r="AP489" s="128">
        <f t="shared" ref="AP489" si="8751">L489/L498</f>
        <v>0.11015815563773704</v>
      </c>
      <c r="AQ489" s="126">
        <f t="shared" ref="AQ489" si="8752">M489/M498</f>
        <v>4.520378756689996E-2</v>
      </c>
      <c r="AR489" s="130">
        <f t="shared" ref="AR489" si="8753">N489/N498</f>
        <v>7.9970572006621304E-2</v>
      </c>
      <c r="AS489" s="131">
        <f t="shared" ref="AS489" si="8754">O489/O498</f>
        <v>5.7762019421586007E-2</v>
      </c>
      <c r="AT489" s="126">
        <f t="shared" ref="AT489" si="8755">P489/P498</f>
        <v>7.4088725628708677E-2</v>
      </c>
      <c r="AU489" s="127">
        <f t="shared" ref="AU489" si="8756">Q489/Q498</f>
        <v>6.5533864731993699E-2</v>
      </c>
      <c r="AV489" s="128">
        <f t="shared" ref="AV489" si="8757">R489/R498</f>
        <v>6.2208398133748059E-2</v>
      </c>
      <c r="AW489" s="129">
        <f t="shared" ref="AW489" si="8758">S489/S498</f>
        <v>7.8534254756420105E-2</v>
      </c>
      <c r="AX489" s="126">
        <f t="shared" ref="AX489" si="8759">T489/T498</f>
        <v>8.8078291814946613E-2</v>
      </c>
      <c r="AY489" s="127">
        <f t="shared" ref="AY489" si="8760">U489/U498</f>
        <v>3.9585296889726673E-2</v>
      </c>
      <c r="AZ489" s="128">
        <f t="shared" ref="AZ489" si="8761">V489/V498</f>
        <v>0.10940267267750765</v>
      </c>
      <c r="BA489" s="129">
        <f t="shared" ref="BA489" si="8762">W489/W498</f>
        <v>4.8830077994800346E-2</v>
      </c>
      <c r="BB489" s="126">
        <f t="shared" ref="BB489" si="8763">X489/X498</f>
        <v>6.8562584639195207E-2</v>
      </c>
      <c r="BC489" s="127">
        <f t="shared" ref="BC489" si="8764">Y489/Y498</f>
        <v>4.5189134298045192E-2</v>
      </c>
      <c r="BD489" s="128">
        <f t="shared" ref="BD489" si="8765">Z489/Z498</f>
        <v>6.1427752873369511E-2</v>
      </c>
      <c r="BE489" s="126">
        <f t="shared" ref="BE489" si="8766">AA489/AA498</f>
        <v>8.2739781464993931E-2</v>
      </c>
      <c r="BF489" s="132">
        <f t="shared" ref="BF489" si="8767">AB489/AB498</f>
        <v>7.3782288991946804E-2</v>
      </c>
      <c r="BG489" s="133">
        <f t="shared" ref="BG489" si="8768">AC489/AC498</f>
        <v>7.5694994587599249E-2</v>
      </c>
    </row>
    <row r="490" spans="1:59">
      <c r="A490" s="143" t="s">
        <v>34</v>
      </c>
      <c r="B490" s="200">
        <v>2884</v>
      </c>
      <c r="C490" s="194">
        <v>3775</v>
      </c>
      <c r="D490" s="195">
        <v>1425</v>
      </c>
      <c r="E490" s="196">
        <v>1421</v>
      </c>
      <c r="F490" s="193">
        <v>740</v>
      </c>
      <c r="G490" s="197">
        <v>453</v>
      </c>
      <c r="H490" s="195">
        <v>2261</v>
      </c>
      <c r="I490" s="196">
        <v>3692</v>
      </c>
      <c r="J490" s="193">
        <v>424</v>
      </c>
      <c r="K490" s="194">
        <v>213</v>
      </c>
      <c r="L490" s="195">
        <v>1219</v>
      </c>
      <c r="M490" s="193">
        <v>905</v>
      </c>
      <c r="N490" s="198">
        <v>1975</v>
      </c>
      <c r="O490" s="201">
        <v>2116</v>
      </c>
      <c r="P490" s="193">
        <v>1137</v>
      </c>
      <c r="Q490" s="194">
        <v>1515</v>
      </c>
      <c r="R490" s="195">
        <v>1225</v>
      </c>
      <c r="S490" s="196">
        <v>1931</v>
      </c>
      <c r="T490" s="193">
        <v>819</v>
      </c>
      <c r="U490" s="197">
        <v>464</v>
      </c>
      <c r="V490" s="195">
        <v>1437</v>
      </c>
      <c r="W490" s="202">
        <v>1790</v>
      </c>
      <c r="X490" s="193">
        <v>2710</v>
      </c>
      <c r="Y490" s="197">
        <v>829</v>
      </c>
      <c r="Z490" s="195">
        <v>4040</v>
      </c>
      <c r="AA490" s="193">
        <v>5011</v>
      </c>
      <c r="AB490" s="169">
        <f t="shared" si="8444"/>
        <v>22296</v>
      </c>
      <c r="AC490" s="170">
        <f t="shared" si="8362"/>
        <v>24115</v>
      </c>
      <c r="AE490" s="143" t="s">
        <v>34</v>
      </c>
      <c r="AF490" s="126">
        <f>B490/B498</f>
        <v>4.7906180960449164E-2</v>
      </c>
      <c r="AG490" s="127">
        <f t="shared" ref="AG490" si="8769">C490/C498</f>
        <v>0.10480288728484176</v>
      </c>
      <c r="AH490" s="128">
        <f t="shared" ref="AH490" si="8770">D490/D498</f>
        <v>5.7995197590655648E-2</v>
      </c>
      <c r="AI490" s="129">
        <f t="shared" ref="AI490" si="8771">E490/E498</f>
        <v>7.0193637621023514E-2</v>
      </c>
      <c r="AJ490" s="126">
        <f t="shared" ref="AJ490" si="8772">F490/F498</f>
        <v>5.4600457463292257E-2</v>
      </c>
      <c r="AK490" s="127">
        <f t="shared" ref="AK490" si="8773">G490/G498</f>
        <v>5.2249134948096888E-2</v>
      </c>
      <c r="AL490" s="128">
        <f t="shared" ref="AL490" si="8774">H490/H498</f>
        <v>8.1804696262527593E-2</v>
      </c>
      <c r="AM490" s="129">
        <f t="shared" ref="AM490" si="8775">I490/I498</f>
        <v>8.3497297419544522E-2</v>
      </c>
      <c r="AN490" s="126">
        <f t="shared" ref="AN490" si="8776">J490/J498</f>
        <v>6.0684127665664805E-2</v>
      </c>
      <c r="AO490" s="127">
        <f t="shared" ref="AO490" si="8777">K490/K498</f>
        <v>2.5830705796749939E-2</v>
      </c>
      <c r="AP490" s="128">
        <f t="shared" ref="AP490" si="8778">L490/L498</f>
        <v>9.5916279801715326E-2</v>
      </c>
      <c r="AQ490" s="126">
        <f t="shared" ref="AQ490" si="8779">M490/M498</f>
        <v>3.7258130918073284E-2</v>
      </c>
      <c r="AR490" s="130">
        <f t="shared" ref="AR490" si="8780">N490/N498</f>
        <v>7.2650358653669297E-2</v>
      </c>
      <c r="AS490" s="131">
        <f t="shared" ref="AS490" si="8781">O490/O498</f>
        <v>5.5989204350011909E-2</v>
      </c>
      <c r="AT490" s="126">
        <f t="shared" ref="AT490" si="8782">P490/P498</f>
        <v>6.4255439389658095E-2</v>
      </c>
      <c r="AU490" s="127">
        <f t="shared" ref="AU490" si="8783">Q490/Q498</f>
        <v>7.2311584172593188E-2</v>
      </c>
      <c r="AV490" s="128">
        <f t="shared" ref="AV490" si="8784">R490/R498</f>
        <v>5.6033299789589243E-2</v>
      </c>
      <c r="AW490" s="129">
        <f t="shared" ref="AW490" si="8785">S490/S498</f>
        <v>8.2373517617950684E-2</v>
      </c>
      <c r="AX490" s="126">
        <f t="shared" ref="AX490" si="8786">T490/T498</f>
        <v>9.1080960854092521E-2</v>
      </c>
      <c r="AY490" s="127">
        <f t="shared" ref="AY490" si="8787">U490/U498</f>
        <v>3.9756661811327219E-2</v>
      </c>
      <c r="AZ490" s="128">
        <f t="shared" ref="AZ490" si="8788">V490/V498</f>
        <v>5.7840927386894218E-2</v>
      </c>
      <c r="BA490" s="129">
        <f t="shared" ref="BA490" si="8789">W490/W498</f>
        <v>5.9662689154056398E-2</v>
      </c>
      <c r="BB490" s="126">
        <f t="shared" ref="BB490" si="8790">X490/X498</f>
        <v>0.1048558715418843</v>
      </c>
      <c r="BC490" s="127">
        <f t="shared" ref="BC490" si="8791">Y490/Y498</f>
        <v>5.2614876872302617E-2</v>
      </c>
      <c r="BD490" s="128">
        <f t="shared" ref="BD490" si="8792">Z490/Z498</f>
        <v>6.808453267720517E-2</v>
      </c>
      <c r="BE490" s="126">
        <f t="shared" ref="BE490" si="8793">AA490/AA498</f>
        <v>0.10139619587211655</v>
      </c>
      <c r="BF490" s="132">
        <f t="shared" ref="BF490" si="8794">AB490/AB498</f>
        <v>6.7273950654907197E-2</v>
      </c>
      <c r="BG490" s="133">
        <f t="shared" ref="BG490" si="8795">AC490/AC498</f>
        <v>7.291622571222961E-2</v>
      </c>
    </row>
    <row r="491" spans="1:59">
      <c r="A491" s="134" t="s">
        <v>35</v>
      </c>
      <c r="B491" s="203">
        <v>2485</v>
      </c>
      <c r="C491" s="187">
        <v>3693</v>
      </c>
      <c r="D491" s="188">
        <v>871</v>
      </c>
      <c r="E491" s="189">
        <v>1962</v>
      </c>
      <c r="F491" s="186">
        <v>424</v>
      </c>
      <c r="G491" s="190">
        <v>545</v>
      </c>
      <c r="H491" s="188">
        <v>1754</v>
      </c>
      <c r="I491" s="189">
        <v>3834</v>
      </c>
      <c r="J491" s="186">
        <v>267</v>
      </c>
      <c r="K491" s="187">
        <v>252</v>
      </c>
      <c r="L491" s="188">
        <v>817</v>
      </c>
      <c r="M491" s="186">
        <v>984</v>
      </c>
      <c r="N491" s="191">
        <v>1664</v>
      </c>
      <c r="O491" s="204">
        <v>2245</v>
      </c>
      <c r="P491" s="186">
        <v>922</v>
      </c>
      <c r="Q491" s="187">
        <v>1638</v>
      </c>
      <c r="R491" s="188">
        <v>1022</v>
      </c>
      <c r="S491" s="189">
        <v>1602</v>
      </c>
      <c r="T491" s="186">
        <v>671</v>
      </c>
      <c r="U491" s="190">
        <v>382</v>
      </c>
      <c r="V491" s="188">
        <v>3005</v>
      </c>
      <c r="W491" s="205">
        <v>1447</v>
      </c>
      <c r="X491" s="186">
        <v>1799</v>
      </c>
      <c r="Y491" s="190">
        <v>803</v>
      </c>
      <c r="Z491" s="188">
        <v>2858</v>
      </c>
      <c r="AA491" s="186">
        <v>4553</v>
      </c>
      <c r="AB491" s="169">
        <f t="shared" si="8444"/>
        <v>18559</v>
      </c>
      <c r="AC491" s="170">
        <f t="shared" si="8362"/>
        <v>23940</v>
      </c>
      <c r="AD491" s="229"/>
      <c r="AE491" s="134" t="s">
        <v>35</v>
      </c>
      <c r="AF491" s="126">
        <f>B491/B498</f>
        <v>4.1278384079998669E-2</v>
      </c>
      <c r="AG491" s="127">
        <f t="shared" ref="AG491" si="8796">C491/C498</f>
        <v>0.10252637423653525</v>
      </c>
      <c r="AH491" s="128">
        <f t="shared" ref="AH491" si="8797">D491/D498</f>
        <v>3.5448292702779702E-2</v>
      </c>
      <c r="AI491" s="129">
        <f t="shared" ref="AI491" si="8798">E491/E498</f>
        <v>9.6917605216360406E-2</v>
      </c>
      <c r="AJ491" s="126">
        <f t="shared" ref="AJ491" si="8799">F491/F498</f>
        <v>3.1284586438426916E-2</v>
      </c>
      <c r="AK491" s="127">
        <f t="shared" ref="AK491" si="8800">G491/G498</f>
        <v>6.2860438292964241E-2</v>
      </c>
      <c r="AL491" s="128">
        <f t="shared" ref="AL491" si="8801">H491/H498</f>
        <v>6.3461051412858641E-2</v>
      </c>
      <c r="AM491" s="129">
        <f t="shared" ref="AM491" si="8802">I491/I498</f>
        <v>8.6708731935680849E-2</v>
      </c>
      <c r="AN491" s="126">
        <f t="shared" ref="AN491" si="8803">J491/J498</f>
        <v>3.8213825676255905E-2</v>
      </c>
      <c r="AO491" s="127">
        <f t="shared" ref="AO491" si="8804">K491/K498</f>
        <v>3.0560271646859084E-2</v>
      </c>
      <c r="AP491" s="128">
        <f t="shared" ref="AP491" si="8805">L491/L498</f>
        <v>6.4285152254307976E-2</v>
      </c>
      <c r="AQ491" s="126">
        <f t="shared" ref="AQ491" si="8806">M491/M498</f>
        <v>4.0510498147385755E-2</v>
      </c>
      <c r="AR491" s="130">
        <f t="shared" ref="AR491" si="8807">N491/N498</f>
        <v>6.1210226227699102E-2</v>
      </c>
      <c r="AS491" s="131">
        <f t="shared" ref="AS491" si="8808">O491/O498</f>
        <v>5.9402534860953086E-2</v>
      </c>
      <c r="AT491" s="126">
        <f t="shared" ref="AT491" si="8809">P491/P498</f>
        <v>5.2105114439107092E-2</v>
      </c>
      <c r="AU491" s="127">
        <f t="shared" ref="AU491" si="8810">Q491/Q498</f>
        <v>7.8182425659873031E-2</v>
      </c>
      <c r="AV491" s="128">
        <f t="shared" ref="AV491" si="8811">R491/R498</f>
        <v>4.6747781538743025E-2</v>
      </c>
      <c r="AW491" s="129">
        <f t="shared" ref="AW491" si="8812">S491/S498</f>
        <v>6.8338878935244429E-2</v>
      </c>
      <c r="AX491" s="126">
        <f t="shared" ref="AX491" si="8813">T491/T498</f>
        <v>7.4621886120996447E-2</v>
      </c>
      <c r="AY491" s="127">
        <f t="shared" ref="AY491" si="8814">U491/U498</f>
        <v>3.2730700025704738E-2</v>
      </c>
      <c r="AZ491" s="128">
        <f t="shared" ref="AZ491" si="8815">V491/V498</f>
        <v>0.12095475768797295</v>
      </c>
      <c r="BA491" s="129">
        <f t="shared" ref="BA491" si="8816">W491/W498</f>
        <v>4.8230117992133857E-2</v>
      </c>
      <c r="BB491" s="126">
        <f t="shared" ref="BB491" si="8817">X491/X498</f>
        <v>6.9607274134261946E-2</v>
      </c>
      <c r="BC491" s="127">
        <f t="shared" ref="BC491" si="8818">Y491/Y498</f>
        <v>5.0964711855800968E-2</v>
      </c>
      <c r="BD491" s="128">
        <f t="shared" ref="BD491" si="8819">Z491/Z498</f>
        <v>4.8164751086993154E-2</v>
      </c>
      <c r="BE491" s="126">
        <f t="shared" ref="BE491" si="8820">AA491/AA498</f>
        <v>9.2128692836908138E-2</v>
      </c>
      <c r="BF491" s="132">
        <f t="shared" ref="BF491" si="8821">AB491/AB498</f>
        <v>5.5998262029261878E-2</v>
      </c>
      <c r="BG491" s="133">
        <f t="shared" ref="BG491" si="8822">AC491/AC498</f>
        <v>7.2387080387757693E-2</v>
      </c>
    </row>
    <row r="492" spans="1:59">
      <c r="A492" s="143" t="s">
        <v>36</v>
      </c>
      <c r="B492" s="200">
        <v>451</v>
      </c>
      <c r="C492" s="194">
        <v>2713</v>
      </c>
      <c r="D492" s="195">
        <v>227</v>
      </c>
      <c r="E492" s="196">
        <v>1502</v>
      </c>
      <c r="F492" s="193">
        <v>111</v>
      </c>
      <c r="G492" s="197">
        <v>461</v>
      </c>
      <c r="H492" s="195">
        <v>714</v>
      </c>
      <c r="I492" s="196">
        <v>3185</v>
      </c>
      <c r="J492" s="193">
        <v>153</v>
      </c>
      <c r="K492" s="194">
        <v>163</v>
      </c>
      <c r="L492" s="195">
        <v>537</v>
      </c>
      <c r="M492" s="193">
        <v>525</v>
      </c>
      <c r="N492" s="198">
        <v>1020</v>
      </c>
      <c r="O492" s="201">
        <v>1645</v>
      </c>
      <c r="P492" s="193">
        <v>745</v>
      </c>
      <c r="Q492" s="194">
        <v>1070</v>
      </c>
      <c r="R492" s="195">
        <v>731</v>
      </c>
      <c r="S492" s="196">
        <v>1195</v>
      </c>
      <c r="T492" s="193">
        <v>528</v>
      </c>
      <c r="U492" s="197">
        <v>320</v>
      </c>
      <c r="V492" s="195">
        <v>2417</v>
      </c>
      <c r="W492" s="202">
        <v>1054</v>
      </c>
      <c r="X492" s="193">
        <v>1226</v>
      </c>
      <c r="Y492" s="197">
        <v>735</v>
      </c>
      <c r="Z492" s="195">
        <v>2486</v>
      </c>
      <c r="AA492" s="193">
        <v>2943</v>
      </c>
      <c r="AB492" s="169">
        <f t="shared" si="8444"/>
        <v>11346</v>
      </c>
      <c r="AC492" s="170">
        <f t="shared" si="8362"/>
        <v>17511</v>
      </c>
      <c r="AE492" s="143" t="s">
        <v>36</v>
      </c>
      <c r="AF492" s="126">
        <f>B492/B498</f>
        <v>7.4915699074766199E-3</v>
      </c>
      <c r="AG492" s="127">
        <f t="shared" ref="AG492" si="8823">C492/C498</f>
        <v>7.5319267073847868E-2</v>
      </c>
      <c r="AH492" s="128">
        <f t="shared" ref="AH492" si="8824">D492/D498</f>
        <v>9.23853323023076E-3</v>
      </c>
      <c r="AI492" s="129">
        <f t="shared" ref="AI492" si="8825">E492/E498</f>
        <v>7.4194823157478759E-2</v>
      </c>
      <c r="AJ492" s="126">
        <f t="shared" ref="AJ492" si="8826">F492/F498</f>
        <v>8.1900686194938382E-3</v>
      </c>
      <c r="AK492" s="127">
        <f t="shared" ref="AK492" si="8827">G492/G498</f>
        <v>5.3171856978085352E-2</v>
      </c>
      <c r="AL492" s="128">
        <f t="shared" ref="AL492" si="8828">H492/H498</f>
        <v>2.5833061977640293E-2</v>
      </c>
      <c r="AM492" s="129">
        <f t="shared" ref="AM492" si="8829">I492/I498</f>
        <v>7.2031119252776082E-2</v>
      </c>
      <c r="AN492" s="126">
        <f t="shared" ref="AN492" si="8830">J492/J498</f>
        <v>2.1897810218978103E-2</v>
      </c>
      <c r="AO492" s="127">
        <f t="shared" ref="AO492" si="8831">K492/K498</f>
        <v>1.976715983507155E-2</v>
      </c>
      <c r="AP492" s="128">
        <f t="shared" ref="AP492" si="8832">L492/L498</f>
        <v>4.2253521126760563E-2</v>
      </c>
      <c r="AQ492" s="126">
        <f t="shared" ref="AQ492" si="8833">M492/M498</f>
        <v>2.1613832853025938E-2</v>
      </c>
      <c r="AR492" s="130">
        <f t="shared" ref="AR492" si="8834">N492/N498</f>
        <v>3.7520691557844398E-2</v>
      </c>
      <c r="AS492" s="131">
        <f t="shared" ref="AS492" si="8835">O492/O498</f>
        <v>4.3526578996110392E-2</v>
      </c>
      <c r="AT492" s="126">
        <f t="shared" ref="AT492" si="8836">P492/P498</f>
        <v>4.2102288782141846E-2</v>
      </c>
      <c r="AU492" s="127">
        <f t="shared" ref="AU492" si="8837">Q492/Q498</f>
        <v>5.1071547897475061E-2</v>
      </c>
      <c r="AV492" s="128">
        <f t="shared" ref="AV492" si="8838">R492/R498</f>
        <v>3.3437013996889579E-2</v>
      </c>
      <c r="AW492" s="129">
        <f t="shared" ref="AW492" si="8839">S492/S498</f>
        <v>5.0976879105878337E-2</v>
      </c>
      <c r="AX492" s="126">
        <f t="shared" ref="AX492" si="8840">T492/T498</f>
        <v>5.8718861209964411E-2</v>
      </c>
      <c r="AY492" s="127">
        <f t="shared" ref="AY492" si="8841">U492/U498</f>
        <v>2.7418387456087739E-2</v>
      </c>
      <c r="AZ492" s="128">
        <f t="shared" ref="AZ492" si="8842">V492/V498</f>
        <v>9.7287071325068433E-2</v>
      </c>
      <c r="BA492" s="129">
        <f t="shared" ref="BA492" si="8843">W492/W498</f>
        <v>3.5130991267248848E-2</v>
      </c>
      <c r="BB492" s="126">
        <f t="shared" ref="BB492" si="8844">X492/X498</f>
        <v>4.7436641516734379E-2</v>
      </c>
      <c r="BC492" s="127">
        <f t="shared" ref="BC492" si="8845">Y492/Y498</f>
        <v>4.6648895658796652E-2</v>
      </c>
      <c r="BD492" s="128">
        <f t="shared" ref="BD492" si="8846">Z492/Z498</f>
        <v>4.1895581246418824E-2</v>
      </c>
      <c r="BE492" s="126">
        <f t="shared" ref="BE492" si="8847">AA492/AA498</f>
        <v>5.9550789154188585E-2</v>
      </c>
      <c r="BF492" s="132">
        <f t="shared" ref="BF492" si="8848">AB492/AB498</f>
        <v>3.423440276868394E-2</v>
      </c>
      <c r="BG492" s="133">
        <f t="shared" ref="BG492" si="8849">AC492/AC498</f>
        <v>5.2947793010443819E-2</v>
      </c>
    </row>
    <row r="493" spans="1:59">
      <c r="A493" s="134" t="s">
        <v>37</v>
      </c>
      <c r="B493" s="203">
        <v>0</v>
      </c>
      <c r="C493" s="187">
        <v>2237</v>
      </c>
      <c r="D493" s="188">
        <v>4</v>
      </c>
      <c r="E493" s="189">
        <v>839</v>
      </c>
      <c r="F493" s="186">
        <v>7</v>
      </c>
      <c r="G493" s="190">
        <v>279</v>
      </c>
      <c r="H493" s="188">
        <v>58</v>
      </c>
      <c r="I493" s="189">
        <v>1420</v>
      </c>
      <c r="J493" s="186">
        <v>41</v>
      </c>
      <c r="K493" s="187">
        <v>65</v>
      </c>
      <c r="L493" s="188">
        <v>84</v>
      </c>
      <c r="M493" s="186">
        <v>134</v>
      </c>
      <c r="N493" s="191">
        <v>263</v>
      </c>
      <c r="O493" s="204">
        <v>358</v>
      </c>
      <c r="P493" s="186">
        <v>124</v>
      </c>
      <c r="Q493" s="187">
        <v>234</v>
      </c>
      <c r="R493" s="188">
        <v>130</v>
      </c>
      <c r="S493" s="189">
        <v>109</v>
      </c>
      <c r="T493" s="186">
        <v>79</v>
      </c>
      <c r="U493" s="190">
        <v>26</v>
      </c>
      <c r="V493" s="188">
        <v>212</v>
      </c>
      <c r="W493" s="205">
        <v>28</v>
      </c>
      <c r="X493" s="186">
        <v>94</v>
      </c>
      <c r="Y493" s="190">
        <v>37</v>
      </c>
      <c r="Z493" s="188">
        <v>53</v>
      </c>
      <c r="AA493" s="186">
        <v>226</v>
      </c>
      <c r="AB493" s="169">
        <f t="shared" si="8444"/>
        <v>1149</v>
      </c>
      <c r="AC493" s="170">
        <f t="shared" si="8362"/>
        <v>5992</v>
      </c>
      <c r="AE493" s="134" t="s">
        <v>37</v>
      </c>
      <c r="AF493" s="126">
        <f>B493/B498</f>
        <v>0</v>
      </c>
      <c r="AG493" s="127">
        <f t="shared" ref="AG493" si="8850">C493/C498</f>
        <v>6.2104386451971125E-2</v>
      </c>
      <c r="AH493" s="128">
        <f t="shared" ref="AH493" si="8851">D493/D498</f>
        <v>1.6279353709657725E-4</v>
      </c>
      <c r="AI493" s="129">
        <f t="shared" ref="AI493" si="8852">E493/E498</f>
        <v>4.144437858130804E-2</v>
      </c>
      <c r="AJ493" s="126">
        <f t="shared" ref="AJ493" si="8853">F493/F498</f>
        <v>5.1649081384195377E-4</v>
      </c>
      <c r="AK493" s="127">
        <f t="shared" ref="AK493" si="8854">G493/G498</f>
        <v>3.2179930795847751E-2</v>
      </c>
      <c r="AL493" s="128">
        <f t="shared" ref="AL493" si="8855">H493/H498</f>
        <v>2.0984840261948695E-3</v>
      </c>
      <c r="AM493" s="129">
        <f t="shared" ref="AM493" si="8856">I493/I498</f>
        <v>3.2114345161363279E-2</v>
      </c>
      <c r="AN493" s="126">
        <f t="shared" ref="AN493" si="8857">J493/J498</f>
        <v>5.8680406469157004E-3</v>
      </c>
      <c r="AO493" s="127">
        <f t="shared" ref="AO493" si="8858">K493/K498</f>
        <v>7.8826097501819067E-3</v>
      </c>
      <c r="AP493" s="128">
        <f t="shared" ref="AP493" si="8859">L493/L498</f>
        <v>6.6094893382642218E-3</v>
      </c>
      <c r="AQ493" s="126">
        <f t="shared" ref="AQ493" si="8860">M493/M498</f>
        <v>5.5166735282009055E-3</v>
      </c>
      <c r="AR493" s="130">
        <f t="shared" ref="AR493" si="8861">N493/N498</f>
        <v>9.6744528232481156E-3</v>
      </c>
      <c r="AS493" s="131">
        <f t="shared" ref="AS493" si="8862">O493/O498</f>
        <v>9.4726536660228091E-3</v>
      </c>
      <c r="AT493" s="126">
        <f t="shared" ref="AT493" si="8863">P493/P498</f>
        <v>7.0076292738061596E-3</v>
      </c>
      <c r="AU493" s="127">
        <f t="shared" ref="AU493" si="8864">Q493/Q498</f>
        <v>1.1168917951410434E-2</v>
      </c>
      <c r="AV493" s="128">
        <f t="shared" ref="AV493" si="8865">R493/R498</f>
        <v>5.9463909980788585E-3</v>
      </c>
      <c r="AW493" s="129">
        <f t="shared" ref="AW493" si="8866">S493/S498</f>
        <v>4.6497739100759324E-3</v>
      </c>
      <c r="AX493" s="126">
        <f t="shared" ref="AX493" si="8867">T493/T498</f>
        <v>8.7855871886120991E-3</v>
      </c>
      <c r="AY493" s="127">
        <f t="shared" ref="AY493" si="8868">U493/U498</f>
        <v>2.2277439808071286E-3</v>
      </c>
      <c r="AZ493" s="128">
        <f t="shared" ref="AZ493" si="8869">V493/V498</f>
        <v>8.5332474641764619E-3</v>
      </c>
      <c r="BA493" s="129">
        <f t="shared" ref="BA493" si="8870">W493/W498</f>
        <v>9.3327111525898275E-4</v>
      </c>
      <c r="BB493" s="126">
        <f t="shared" ref="BB493" si="8871">X493/X498</f>
        <v>3.637067130973109E-3</v>
      </c>
      <c r="BC493" s="127">
        <f t="shared" ref="BC493" si="8872">Y493/Y498</f>
        <v>2.3483117542523481E-3</v>
      </c>
      <c r="BD493" s="128">
        <f t="shared" ref="BD493" si="8873">Z493/Z498</f>
        <v>8.9318817621085987E-4</v>
      </c>
      <c r="BE493" s="126">
        <f t="shared" ref="BE493" si="8874">AA493/AA498</f>
        <v>4.5730473492513156E-3</v>
      </c>
      <c r="BF493" s="132">
        <f t="shared" ref="BF493" si="8875">AB493/AB498</f>
        <v>3.4668895453215096E-3</v>
      </c>
      <c r="BG493" s="133">
        <f t="shared" ref="BG493" si="8876">AC493/AC498</f>
        <v>1.8117935909918299E-2</v>
      </c>
    </row>
    <row r="494" spans="1:59">
      <c r="A494" s="143" t="s">
        <v>38</v>
      </c>
      <c r="B494" s="200">
        <v>0</v>
      </c>
      <c r="C494" s="194">
        <v>1</v>
      </c>
      <c r="D494" s="195">
        <v>0</v>
      </c>
      <c r="E494" s="196">
        <v>0</v>
      </c>
      <c r="F494" s="193">
        <v>0</v>
      </c>
      <c r="G494" s="197">
        <v>0</v>
      </c>
      <c r="H494" s="195">
        <v>0</v>
      </c>
      <c r="I494" s="196">
        <v>0</v>
      </c>
      <c r="J494" s="193">
        <v>0</v>
      </c>
      <c r="K494" s="197">
        <v>0</v>
      </c>
      <c r="L494" s="195">
        <v>0</v>
      </c>
      <c r="M494" s="193">
        <v>0</v>
      </c>
      <c r="N494" s="198">
        <v>0</v>
      </c>
      <c r="O494" s="201">
        <v>0</v>
      </c>
      <c r="P494" s="193">
        <v>0</v>
      </c>
      <c r="Q494" s="197">
        <v>0</v>
      </c>
      <c r="R494" s="195">
        <v>0</v>
      </c>
      <c r="S494" s="196">
        <v>0</v>
      </c>
      <c r="T494" s="193">
        <v>0</v>
      </c>
      <c r="U494" s="197">
        <v>0</v>
      </c>
      <c r="V494" s="195">
        <v>0</v>
      </c>
      <c r="W494" s="196">
        <v>0</v>
      </c>
      <c r="X494" s="193">
        <v>0</v>
      </c>
      <c r="Y494" s="197">
        <v>0</v>
      </c>
      <c r="Z494" s="195">
        <v>0</v>
      </c>
      <c r="AA494" s="193">
        <v>0</v>
      </c>
      <c r="AB494" s="169">
        <f t="shared" si="8444"/>
        <v>0</v>
      </c>
      <c r="AC494" s="170">
        <f t="shared" si="8362"/>
        <v>1</v>
      </c>
      <c r="AE494" s="143" t="s">
        <v>38</v>
      </c>
      <c r="AF494" s="126">
        <f>B494/B498</f>
        <v>0</v>
      </c>
      <c r="AG494" s="127">
        <f t="shared" ref="AG494" si="8877">C494/C498</f>
        <v>2.77623542476402E-5</v>
      </c>
      <c r="AH494" s="128">
        <f t="shared" ref="AH494" si="8878">D494/D498</f>
        <v>0</v>
      </c>
      <c r="AI494" s="129">
        <f t="shared" ref="AI494" si="8879">E494/E498</f>
        <v>0</v>
      </c>
      <c r="AJ494" s="126">
        <f t="shared" ref="AJ494" si="8880">F494/F498</f>
        <v>0</v>
      </c>
      <c r="AK494" s="127">
        <f t="shared" ref="AK494" si="8881">G494/G498</f>
        <v>0</v>
      </c>
      <c r="AL494" s="128">
        <f t="shared" ref="AL494" si="8882">H494/H498</f>
        <v>0</v>
      </c>
      <c r="AM494" s="129">
        <f t="shared" ref="AM494" si="8883">I494/I498</f>
        <v>0</v>
      </c>
      <c r="AN494" s="126">
        <f t="shared" ref="AN494" si="8884">J494/J498</f>
        <v>0</v>
      </c>
      <c r="AO494" s="127">
        <f t="shared" ref="AO494" si="8885">K494/K498</f>
        <v>0</v>
      </c>
      <c r="AP494" s="128">
        <f t="shared" ref="AP494" si="8886">L494/L498</f>
        <v>0</v>
      </c>
      <c r="AQ494" s="126">
        <f t="shared" ref="AQ494" si="8887">M494/M498</f>
        <v>0</v>
      </c>
      <c r="AR494" s="130">
        <f t="shared" ref="AR494" si="8888">N494/N498</f>
        <v>0</v>
      </c>
      <c r="AS494" s="131">
        <f t="shared" ref="AS494" si="8889">O494/O498</f>
        <v>0</v>
      </c>
      <c r="AT494" s="126">
        <f t="shared" ref="AT494" si="8890">P494/P498</f>
        <v>0</v>
      </c>
      <c r="AU494" s="127">
        <f t="shared" ref="AU494" si="8891">Q494/Q498</f>
        <v>0</v>
      </c>
      <c r="AV494" s="128">
        <f t="shared" ref="AV494" si="8892">R494/R498</f>
        <v>0</v>
      </c>
      <c r="AW494" s="129">
        <f t="shared" ref="AW494" si="8893">S494/S498</f>
        <v>0</v>
      </c>
      <c r="AX494" s="126">
        <f t="shared" ref="AX494" si="8894">T494/T498</f>
        <v>0</v>
      </c>
      <c r="AY494" s="127">
        <f t="shared" ref="AY494" si="8895">U494/U498</f>
        <v>0</v>
      </c>
      <c r="AZ494" s="128">
        <f t="shared" ref="AZ494" si="8896">V494/V498</f>
        <v>0</v>
      </c>
      <c r="BA494" s="129">
        <f t="shared" ref="BA494" si="8897">W494/W498</f>
        <v>0</v>
      </c>
      <c r="BB494" s="126">
        <f t="shared" ref="BB494" si="8898">X494/X498</f>
        <v>0</v>
      </c>
      <c r="BC494" s="127">
        <f t="shared" ref="BC494" si="8899">Y494/Y498</f>
        <v>0</v>
      </c>
      <c r="BD494" s="128">
        <f t="shared" ref="BD494" si="8900">Z494/Z498</f>
        <v>0</v>
      </c>
      <c r="BE494" s="126">
        <f t="shared" ref="BE494" si="8901">AA494/AA498</f>
        <v>0</v>
      </c>
      <c r="BF494" s="132">
        <f t="shared" ref="BF494" si="8902">AB494/AB498</f>
        <v>0</v>
      </c>
      <c r="BG494" s="133">
        <f t="shared" ref="BG494" si="8903">AC494/AC498</f>
        <v>3.0236875684109314E-6</v>
      </c>
    </row>
    <row r="495" spans="1:59">
      <c r="A495" s="134" t="s">
        <v>39</v>
      </c>
      <c r="B495" s="58">
        <v>0</v>
      </c>
      <c r="C495" s="59">
        <v>0</v>
      </c>
      <c r="D495" s="136">
        <v>0</v>
      </c>
      <c r="E495" s="137">
        <v>0</v>
      </c>
      <c r="F495" s="135">
        <v>0</v>
      </c>
      <c r="G495" s="138">
        <v>0</v>
      </c>
      <c r="H495" s="136">
        <v>0</v>
      </c>
      <c r="I495" s="137">
        <v>0</v>
      </c>
      <c r="J495" s="135">
        <v>0</v>
      </c>
      <c r="K495" s="138">
        <v>0</v>
      </c>
      <c r="L495" s="136">
        <v>0</v>
      </c>
      <c r="M495" s="135">
        <v>0</v>
      </c>
      <c r="N495" s="139">
        <v>0</v>
      </c>
      <c r="O495" s="140">
        <v>0</v>
      </c>
      <c r="P495" s="135">
        <v>0</v>
      </c>
      <c r="Q495" s="138">
        <v>0</v>
      </c>
      <c r="R495" s="136">
        <v>0</v>
      </c>
      <c r="S495" s="137">
        <v>0</v>
      </c>
      <c r="T495" s="135">
        <v>0</v>
      </c>
      <c r="U495" s="138">
        <v>0</v>
      </c>
      <c r="V495" s="136">
        <v>0</v>
      </c>
      <c r="W495" s="137">
        <v>0</v>
      </c>
      <c r="X495" s="135">
        <v>0</v>
      </c>
      <c r="Y495" s="138">
        <v>0</v>
      </c>
      <c r="Z495" s="141">
        <v>0</v>
      </c>
      <c r="AA495" s="142">
        <v>0</v>
      </c>
      <c r="AB495" s="169"/>
      <c r="AC495" s="170"/>
      <c r="AE495" s="134" t="s">
        <v>39</v>
      </c>
      <c r="AF495" s="126">
        <f>B495/B498</f>
        <v>0</v>
      </c>
      <c r="AG495" s="127">
        <f t="shared" ref="AG495" si="8904">C495/C498</f>
        <v>0</v>
      </c>
      <c r="AH495" s="128">
        <f t="shared" ref="AH495" si="8905">D495/D498</f>
        <v>0</v>
      </c>
      <c r="AI495" s="129">
        <f t="shared" ref="AI495" si="8906">E495/E498</f>
        <v>0</v>
      </c>
      <c r="AJ495" s="126">
        <f t="shared" ref="AJ495" si="8907">F495/F498</f>
        <v>0</v>
      </c>
      <c r="AK495" s="127">
        <f t="shared" ref="AK495" si="8908">G495/G498</f>
        <v>0</v>
      </c>
      <c r="AL495" s="128">
        <f t="shared" ref="AL495" si="8909">H495/H498</f>
        <v>0</v>
      </c>
      <c r="AM495" s="129">
        <f t="shared" ref="AM495" si="8910">I495/I498</f>
        <v>0</v>
      </c>
      <c r="AN495" s="126">
        <f t="shared" ref="AN495" si="8911">J495/J498</f>
        <v>0</v>
      </c>
      <c r="AO495" s="127">
        <f t="shared" ref="AO495" si="8912">K495/K498</f>
        <v>0</v>
      </c>
      <c r="AP495" s="128">
        <f t="shared" ref="AP495" si="8913">L495/L498</f>
        <v>0</v>
      </c>
      <c r="AQ495" s="126">
        <f t="shared" ref="AQ495" si="8914">M495/M498</f>
        <v>0</v>
      </c>
      <c r="AR495" s="130">
        <f t="shared" ref="AR495" si="8915">N495/N498</f>
        <v>0</v>
      </c>
      <c r="AS495" s="131">
        <f t="shared" ref="AS495" si="8916">O495/O498</f>
        <v>0</v>
      </c>
      <c r="AT495" s="126">
        <f t="shared" ref="AT495" si="8917">P495/P498</f>
        <v>0</v>
      </c>
      <c r="AU495" s="127">
        <f t="shared" ref="AU495" si="8918">Q495/Q498</f>
        <v>0</v>
      </c>
      <c r="AV495" s="128">
        <f t="shared" ref="AV495" si="8919">R495/R498</f>
        <v>0</v>
      </c>
      <c r="AW495" s="129">
        <f t="shared" ref="AW495" si="8920">S495/S498</f>
        <v>0</v>
      </c>
      <c r="AX495" s="126">
        <f t="shared" ref="AX495" si="8921">T495/T498</f>
        <v>0</v>
      </c>
      <c r="AY495" s="127">
        <f t="shared" ref="AY495" si="8922">U495/U498</f>
        <v>0</v>
      </c>
      <c r="AZ495" s="128">
        <f t="shared" ref="AZ495" si="8923">V495/V498</f>
        <v>0</v>
      </c>
      <c r="BA495" s="129">
        <f t="shared" ref="BA495" si="8924">W495/W498</f>
        <v>0</v>
      </c>
      <c r="BB495" s="126">
        <f t="shared" ref="BB495" si="8925">X495/X498</f>
        <v>0</v>
      </c>
      <c r="BC495" s="127">
        <f t="shared" ref="BC495" si="8926">Y495/Y498</f>
        <v>0</v>
      </c>
      <c r="BD495" s="128">
        <f t="shared" ref="BD495" si="8927">Z495/Z498</f>
        <v>0</v>
      </c>
      <c r="BE495" s="126">
        <f t="shared" ref="BE495" si="8928">AA495/AA498</f>
        <v>0</v>
      </c>
      <c r="BF495" s="132">
        <f t="shared" ref="BF495" si="8929">AB495/AB498</f>
        <v>0</v>
      </c>
      <c r="BG495" s="133">
        <f t="shared" ref="BG495" si="8930">AC495/AC498</f>
        <v>0</v>
      </c>
    </row>
    <row r="496" spans="1:59">
      <c r="A496" s="143" t="s">
        <v>40</v>
      </c>
      <c r="B496" s="56"/>
      <c r="C496" s="57"/>
      <c r="D496" s="149"/>
      <c r="E496" s="146"/>
      <c r="F496" s="147"/>
      <c r="G496" s="148"/>
      <c r="H496" s="149"/>
      <c r="I496" s="146"/>
      <c r="J496" s="147"/>
      <c r="K496" s="148"/>
      <c r="L496" s="149"/>
      <c r="M496" s="147"/>
      <c r="N496" s="151"/>
      <c r="O496" s="150"/>
      <c r="P496" s="147"/>
      <c r="Q496" s="148"/>
      <c r="R496" s="149"/>
      <c r="S496" s="146"/>
      <c r="T496" s="147"/>
      <c r="U496" s="148"/>
      <c r="V496" s="149"/>
      <c r="W496" s="146"/>
      <c r="X496" s="147"/>
      <c r="Y496" s="148"/>
      <c r="Z496" s="145"/>
      <c r="AA496" s="144"/>
      <c r="AB496" s="169"/>
      <c r="AC496" s="170"/>
      <c r="AE496" s="143" t="s">
        <v>40</v>
      </c>
      <c r="AF496" s="126">
        <f>B496/B498</f>
        <v>0</v>
      </c>
      <c r="AG496" s="127">
        <f t="shared" ref="AG496" si="8931">C496/C498</f>
        <v>0</v>
      </c>
      <c r="AH496" s="128">
        <f t="shared" ref="AH496" si="8932">D496/D498</f>
        <v>0</v>
      </c>
      <c r="AI496" s="129">
        <f t="shared" ref="AI496" si="8933">E496/E498</f>
        <v>0</v>
      </c>
      <c r="AJ496" s="126">
        <f t="shared" ref="AJ496" si="8934">F496/F498</f>
        <v>0</v>
      </c>
      <c r="AK496" s="127">
        <f t="shared" ref="AK496" si="8935">G496/G498</f>
        <v>0</v>
      </c>
      <c r="AL496" s="128">
        <f t="shared" ref="AL496" si="8936">H496/H498</f>
        <v>0</v>
      </c>
      <c r="AM496" s="129">
        <f t="shared" ref="AM496" si="8937">I496/I498</f>
        <v>0</v>
      </c>
      <c r="AN496" s="126">
        <f t="shared" ref="AN496" si="8938">J496/J498</f>
        <v>0</v>
      </c>
      <c r="AO496" s="127">
        <f t="shared" ref="AO496" si="8939">K496/K498</f>
        <v>0</v>
      </c>
      <c r="AP496" s="128">
        <f t="shared" ref="AP496" si="8940">L496/L498</f>
        <v>0</v>
      </c>
      <c r="AQ496" s="126">
        <f t="shared" ref="AQ496" si="8941">M496/M498</f>
        <v>0</v>
      </c>
      <c r="AR496" s="130">
        <f t="shared" ref="AR496" si="8942">N496/N498</f>
        <v>0</v>
      </c>
      <c r="AS496" s="131">
        <f t="shared" ref="AS496" si="8943">O496/O498</f>
        <v>0</v>
      </c>
      <c r="AT496" s="126">
        <f t="shared" ref="AT496" si="8944">P496/P498</f>
        <v>0</v>
      </c>
      <c r="AU496" s="127">
        <f t="shared" ref="AU496" si="8945">Q496/Q498</f>
        <v>0</v>
      </c>
      <c r="AV496" s="128">
        <f t="shared" ref="AV496" si="8946">R496/R498</f>
        <v>0</v>
      </c>
      <c r="AW496" s="129">
        <f t="shared" ref="AW496" si="8947">S496/S498</f>
        <v>0</v>
      </c>
      <c r="AX496" s="126">
        <f t="shared" ref="AX496" si="8948">T496/T498</f>
        <v>0</v>
      </c>
      <c r="AY496" s="127">
        <f t="shared" ref="AY496" si="8949">U496/U498</f>
        <v>0</v>
      </c>
      <c r="AZ496" s="128">
        <f t="shared" ref="AZ496" si="8950">V496/V498</f>
        <v>0</v>
      </c>
      <c r="BA496" s="129">
        <f t="shared" ref="BA496" si="8951">W496/W498</f>
        <v>0</v>
      </c>
      <c r="BB496" s="126">
        <f t="shared" ref="BB496" si="8952">X496/X498</f>
        <v>0</v>
      </c>
      <c r="BC496" s="127">
        <f t="shared" ref="BC496" si="8953">Y496/Y498</f>
        <v>0</v>
      </c>
      <c r="BD496" s="128">
        <f t="shared" ref="BD496" si="8954">Z496/Z498</f>
        <v>0</v>
      </c>
      <c r="BE496" s="126">
        <f t="shared" ref="BE496" si="8955">AA496/AA498</f>
        <v>0</v>
      </c>
      <c r="BF496" s="132">
        <f t="shared" ref="BF496" si="8956">AB496/AB498</f>
        <v>0</v>
      </c>
      <c r="BG496" s="133">
        <f t="shared" ref="BG496" si="8957">AC496/AC498</f>
        <v>0</v>
      </c>
    </row>
    <row r="497" spans="1:59" ht="14.1" thickBot="1">
      <c r="A497" s="134" t="s">
        <v>41</v>
      </c>
      <c r="B497" s="58"/>
      <c r="C497" s="59"/>
      <c r="D497" s="136"/>
      <c r="E497" s="137"/>
      <c r="F497" s="135"/>
      <c r="G497" s="138"/>
      <c r="H497" s="136"/>
      <c r="I497" s="137"/>
      <c r="J497" s="135"/>
      <c r="K497" s="138"/>
      <c r="L497" s="136"/>
      <c r="M497" s="135"/>
      <c r="N497" s="139"/>
      <c r="O497" s="140"/>
      <c r="P497" s="135"/>
      <c r="Q497" s="138"/>
      <c r="R497" s="136"/>
      <c r="S497" s="137"/>
      <c r="T497" s="135"/>
      <c r="U497" s="138"/>
      <c r="V497" s="136"/>
      <c r="W497" s="137"/>
      <c r="X497" s="135"/>
      <c r="Y497" s="138"/>
      <c r="Z497" s="141"/>
      <c r="AA497" s="142"/>
      <c r="AB497" s="169"/>
      <c r="AC497" s="170"/>
      <c r="AE497" s="134" t="s">
        <v>41</v>
      </c>
      <c r="AF497" s="126">
        <f>B497/B498</f>
        <v>0</v>
      </c>
      <c r="AG497" s="127">
        <f t="shared" ref="AG497" si="8958">C497/C498</f>
        <v>0</v>
      </c>
      <c r="AH497" s="128">
        <f t="shared" ref="AH497" si="8959">D497/D498</f>
        <v>0</v>
      </c>
      <c r="AI497" s="129">
        <f t="shared" ref="AI497" si="8960">E497/E498</f>
        <v>0</v>
      </c>
      <c r="AJ497" s="126">
        <f t="shared" ref="AJ497" si="8961">F497/F498</f>
        <v>0</v>
      </c>
      <c r="AK497" s="127">
        <f t="shared" ref="AK497" si="8962">G497/G498</f>
        <v>0</v>
      </c>
      <c r="AL497" s="128">
        <f t="shared" ref="AL497" si="8963">H497/H498</f>
        <v>0</v>
      </c>
      <c r="AM497" s="129">
        <f t="shared" ref="AM497" si="8964">I497/I498</f>
        <v>0</v>
      </c>
      <c r="AN497" s="126">
        <f t="shared" ref="AN497" si="8965">J497/J498</f>
        <v>0</v>
      </c>
      <c r="AO497" s="127">
        <f t="shared" ref="AO497" si="8966">K497/K498</f>
        <v>0</v>
      </c>
      <c r="AP497" s="128">
        <f t="shared" ref="AP497" si="8967">L497/L498</f>
        <v>0</v>
      </c>
      <c r="AQ497" s="126">
        <f t="shared" ref="AQ497" si="8968">M497/M498</f>
        <v>0</v>
      </c>
      <c r="AR497" s="130">
        <f t="shared" ref="AR497" si="8969">N497/N498</f>
        <v>0</v>
      </c>
      <c r="AS497" s="131">
        <f t="shared" ref="AS497" si="8970">O497/O498</f>
        <v>0</v>
      </c>
      <c r="AT497" s="126">
        <f t="shared" ref="AT497" si="8971">P497/P498</f>
        <v>0</v>
      </c>
      <c r="AU497" s="127">
        <f t="shared" ref="AU497" si="8972">Q497/Q498</f>
        <v>0</v>
      </c>
      <c r="AV497" s="128">
        <f t="shared" ref="AV497" si="8973">R497/R498</f>
        <v>0</v>
      </c>
      <c r="AW497" s="129">
        <f t="shared" ref="AW497" si="8974">S497/S498</f>
        <v>0</v>
      </c>
      <c r="AX497" s="126">
        <f t="shared" ref="AX497" si="8975">T497/T498</f>
        <v>0</v>
      </c>
      <c r="AY497" s="127">
        <f t="shared" ref="AY497" si="8976">U497/U498</f>
        <v>0</v>
      </c>
      <c r="AZ497" s="128">
        <f t="shared" ref="AZ497" si="8977">V497/V498</f>
        <v>0</v>
      </c>
      <c r="BA497" s="129">
        <f t="shared" ref="BA497" si="8978">W497/W498</f>
        <v>0</v>
      </c>
      <c r="BB497" s="126">
        <f t="shared" ref="BB497" si="8979">X497/X498</f>
        <v>0</v>
      </c>
      <c r="BC497" s="127">
        <f t="shared" ref="BC497" si="8980">Y497/Y498</f>
        <v>0</v>
      </c>
      <c r="BD497" s="128">
        <f t="shared" ref="BD497" si="8981">Z497/Z498</f>
        <v>0</v>
      </c>
      <c r="BE497" s="126">
        <f t="shared" ref="BE497" si="8982">AA497/AA498</f>
        <v>0</v>
      </c>
      <c r="BF497" s="132">
        <f t="shared" ref="BF497" si="8983">AB497/AB498</f>
        <v>0</v>
      </c>
      <c r="BG497" s="133">
        <f t="shared" ref="BG497" si="8984">AC497/AC498</f>
        <v>0</v>
      </c>
    </row>
    <row r="498" spans="1:59" ht="15" thickTop="1" thickBot="1">
      <c r="A498" s="241" t="s">
        <v>42</v>
      </c>
      <c r="B498" s="18">
        <f t="shared" ref="B498:AA498" si="8985">SUM(B475:B497)</f>
        <v>60201</v>
      </c>
      <c r="C498" s="19">
        <f t="shared" si="8985"/>
        <v>36020</v>
      </c>
      <c r="D498" s="18">
        <f t="shared" si="8985"/>
        <v>24571</v>
      </c>
      <c r="E498" s="19">
        <f t="shared" si="8985"/>
        <v>20244</v>
      </c>
      <c r="F498" s="18">
        <f t="shared" si="8985"/>
        <v>13553</v>
      </c>
      <c r="G498" s="19">
        <f t="shared" si="8985"/>
        <v>8670</v>
      </c>
      <c r="H498" s="18">
        <f t="shared" si="8985"/>
        <v>27639</v>
      </c>
      <c r="I498" s="19">
        <f t="shared" si="8985"/>
        <v>44217</v>
      </c>
      <c r="J498" s="18">
        <f t="shared" si="8985"/>
        <v>6987</v>
      </c>
      <c r="K498" s="19">
        <f t="shared" si="8985"/>
        <v>8246</v>
      </c>
      <c r="L498" s="18">
        <f t="shared" si="8985"/>
        <v>12709</v>
      </c>
      <c r="M498" s="19">
        <f t="shared" si="8985"/>
        <v>24290</v>
      </c>
      <c r="N498" s="18">
        <f t="shared" si="8985"/>
        <v>27185</v>
      </c>
      <c r="O498" s="19">
        <f t="shared" si="8985"/>
        <v>37793</v>
      </c>
      <c r="P498" s="18">
        <f t="shared" si="8985"/>
        <v>17695</v>
      </c>
      <c r="Q498" s="19">
        <f t="shared" si="8985"/>
        <v>20951</v>
      </c>
      <c r="R498" s="18">
        <f t="shared" si="8985"/>
        <v>21862</v>
      </c>
      <c r="S498" s="19">
        <f t="shared" si="8985"/>
        <v>23442</v>
      </c>
      <c r="T498" s="18">
        <f t="shared" si="8985"/>
        <v>8992</v>
      </c>
      <c r="U498" s="19">
        <f t="shared" si="8985"/>
        <v>11671</v>
      </c>
      <c r="V498" s="18">
        <f t="shared" si="8985"/>
        <v>24844</v>
      </c>
      <c r="W498" s="19">
        <f t="shared" si="8985"/>
        <v>30002</v>
      </c>
      <c r="X498" s="18">
        <f t="shared" si="8985"/>
        <v>25845</v>
      </c>
      <c r="Y498" s="19">
        <f t="shared" si="8985"/>
        <v>15756</v>
      </c>
      <c r="Z498" s="18">
        <f t="shared" si="8985"/>
        <v>59338</v>
      </c>
      <c r="AA498" s="19">
        <f t="shared" si="8985"/>
        <v>49420</v>
      </c>
      <c r="AB498" s="171">
        <f t="shared" ref="AB498:AC498" si="8986">SUM(AB474:AB497)</f>
        <v>331421</v>
      </c>
      <c r="AC498" s="172">
        <f t="shared" si="8986"/>
        <v>330722</v>
      </c>
      <c r="AE498" s="241" t="s">
        <v>42</v>
      </c>
      <c r="AF498" s="152">
        <f>SUM(AF474:AF497)</f>
        <v>1</v>
      </c>
      <c r="AG498" s="153">
        <f t="shared" ref="AG498:BG498" si="8987">SUM(AG474:AG497)</f>
        <v>0.99999999999999989</v>
      </c>
      <c r="AH498" s="152">
        <f t="shared" si="8987"/>
        <v>0.99999999999999989</v>
      </c>
      <c r="AI498" s="153">
        <f t="shared" si="8987"/>
        <v>0.99999999999999978</v>
      </c>
      <c r="AJ498" s="152">
        <f t="shared" si="8987"/>
        <v>0.99999999999999989</v>
      </c>
      <c r="AK498" s="153">
        <f t="shared" si="8987"/>
        <v>1</v>
      </c>
      <c r="AL498" s="152">
        <f t="shared" si="8987"/>
        <v>1</v>
      </c>
      <c r="AM498" s="153">
        <f t="shared" si="8987"/>
        <v>0.99999999999999989</v>
      </c>
      <c r="AN498" s="152">
        <f t="shared" si="8987"/>
        <v>0.99999999999999989</v>
      </c>
      <c r="AO498" s="153">
        <f t="shared" si="8987"/>
        <v>1.0000000000000002</v>
      </c>
      <c r="AP498" s="152">
        <f t="shared" si="8987"/>
        <v>1</v>
      </c>
      <c r="AQ498" s="153">
        <f t="shared" si="8987"/>
        <v>0.99999999999999978</v>
      </c>
      <c r="AR498" s="152">
        <f t="shared" si="8987"/>
        <v>1</v>
      </c>
      <c r="AS498" s="153">
        <f t="shared" si="8987"/>
        <v>0.99999999999999989</v>
      </c>
      <c r="AT498" s="152">
        <f t="shared" si="8987"/>
        <v>1</v>
      </c>
      <c r="AU498" s="153">
        <f t="shared" si="8987"/>
        <v>1</v>
      </c>
      <c r="AV498" s="152">
        <f t="shared" si="8987"/>
        <v>1</v>
      </c>
      <c r="AW498" s="153">
        <f t="shared" si="8987"/>
        <v>0.99999999999999989</v>
      </c>
      <c r="AX498" s="152">
        <f t="shared" si="8987"/>
        <v>0.99999999999999989</v>
      </c>
      <c r="AY498" s="153">
        <f t="shared" si="8987"/>
        <v>1</v>
      </c>
      <c r="AZ498" s="152">
        <f t="shared" si="8987"/>
        <v>1</v>
      </c>
      <c r="BA498" s="153">
        <f t="shared" si="8987"/>
        <v>0.99999999999999978</v>
      </c>
      <c r="BB498" s="152">
        <f t="shared" si="8987"/>
        <v>1</v>
      </c>
      <c r="BC498" s="153">
        <f t="shared" si="8987"/>
        <v>1.0000000000000002</v>
      </c>
      <c r="BD498" s="152">
        <f t="shared" si="8987"/>
        <v>1</v>
      </c>
      <c r="BE498" s="153">
        <f t="shared" si="8987"/>
        <v>1</v>
      </c>
      <c r="BF498" s="152">
        <f t="shared" si="8987"/>
        <v>1</v>
      </c>
      <c r="BG498" s="153">
        <f t="shared" si="8987"/>
        <v>0.99999999999999989</v>
      </c>
    </row>
    <row r="499" spans="1:59" ht="14.1" thickTop="1">
      <c r="A499" s="184"/>
    </row>
    <row r="501" spans="1:59">
      <c r="A501" s="252">
        <f>+A470+1</f>
        <v>43694</v>
      </c>
      <c r="B501" s="252"/>
      <c r="C501" s="252"/>
      <c r="D501" s="252"/>
      <c r="AE501" s="249">
        <f>+AE470+1</f>
        <v>43694</v>
      </c>
      <c r="AF501" s="249"/>
      <c r="AG501" s="249"/>
      <c r="AH501" s="249"/>
    </row>
    <row r="502" spans="1:59" ht="14.1" thickBot="1"/>
    <row r="503" spans="1:59" ht="15" thickTop="1" thickBot="1">
      <c r="A503" s="247" t="s">
        <v>1</v>
      </c>
      <c r="B503" s="243" t="s">
        <v>2</v>
      </c>
      <c r="C503" s="244"/>
      <c r="D503" s="243" t="s">
        <v>3</v>
      </c>
      <c r="E503" s="244"/>
      <c r="F503" s="243" t="s">
        <v>4</v>
      </c>
      <c r="G503" s="244"/>
      <c r="H503" s="243" t="s">
        <v>5</v>
      </c>
      <c r="I503" s="244"/>
      <c r="J503" s="243" t="s">
        <v>6</v>
      </c>
      <c r="K503" s="244"/>
      <c r="L503" s="243" t="s">
        <v>7</v>
      </c>
      <c r="M503" s="244"/>
      <c r="N503" s="243" t="s">
        <v>8</v>
      </c>
      <c r="O503" s="244"/>
      <c r="P503" s="243" t="s">
        <v>9</v>
      </c>
      <c r="Q503" s="244"/>
      <c r="R503" s="243" t="s">
        <v>10</v>
      </c>
      <c r="S503" s="244"/>
      <c r="T503" s="243" t="s">
        <v>11</v>
      </c>
      <c r="U503" s="244"/>
      <c r="V503" s="243" t="s">
        <v>12</v>
      </c>
      <c r="W503" s="244"/>
      <c r="X503" s="243" t="s">
        <v>13</v>
      </c>
      <c r="Y503" s="244"/>
      <c r="Z503" s="245" t="s">
        <v>14</v>
      </c>
      <c r="AA503" s="246"/>
      <c r="AB503" s="250" t="s">
        <v>15</v>
      </c>
      <c r="AC503" s="251"/>
      <c r="AE503" s="247" t="s">
        <v>1</v>
      </c>
      <c r="AF503" s="243" t="s">
        <v>2</v>
      </c>
      <c r="AG503" s="244"/>
      <c r="AH503" s="243" t="s">
        <v>3</v>
      </c>
      <c r="AI503" s="244"/>
      <c r="AJ503" s="243" t="s">
        <v>4</v>
      </c>
      <c r="AK503" s="244"/>
      <c r="AL503" s="243" t="s">
        <v>5</v>
      </c>
      <c r="AM503" s="244"/>
      <c r="AN503" s="243" t="s">
        <v>6</v>
      </c>
      <c r="AO503" s="244"/>
      <c r="AP503" s="243" t="s">
        <v>7</v>
      </c>
      <c r="AQ503" s="244"/>
      <c r="AR503" s="243" t="s">
        <v>8</v>
      </c>
      <c r="AS503" s="244"/>
      <c r="AT503" s="243" t="s">
        <v>9</v>
      </c>
      <c r="AU503" s="244"/>
      <c r="AV503" s="243" t="s">
        <v>10</v>
      </c>
      <c r="AW503" s="244"/>
      <c r="AX503" s="243" t="s">
        <v>11</v>
      </c>
      <c r="AY503" s="244"/>
      <c r="AZ503" s="243" t="s">
        <v>12</v>
      </c>
      <c r="BA503" s="244"/>
      <c r="BB503" s="243" t="s">
        <v>13</v>
      </c>
      <c r="BC503" s="244"/>
      <c r="BD503" s="245" t="s">
        <v>14</v>
      </c>
      <c r="BE503" s="246"/>
      <c r="BF503" s="243" t="s">
        <v>15</v>
      </c>
      <c r="BG503" s="244"/>
    </row>
    <row r="504" spans="1:59" ht="15" thickTop="1" thickBot="1">
      <c r="A504" s="248"/>
      <c r="B504" s="113" t="s">
        <v>16</v>
      </c>
      <c r="C504" s="114" t="s">
        <v>17</v>
      </c>
      <c r="D504" s="115" t="s">
        <v>16</v>
      </c>
      <c r="E504" s="116" t="s">
        <v>17</v>
      </c>
      <c r="F504" s="113" t="s">
        <v>16</v>
      </c>
      <c r="G504" s="114" t="s">
        <v>17</v>
      </c>
      <c r="H504" s="115" t="s">
        <v>16</v>
      </c>
      <c r="I504" s="116" t="s">
        <v>17</v>
      </c>
      <c r="J504" s="113" t="s">
        <v>16</v>
      </c>
      <c r="K504" s="114" t="s">
        <v>17</v>
      </c>
      <c r="L504" s="115" t="s">
        <v>16</v>
      </c>
      <c r="M504" s="113" t="s">
        <v>17</v>
      </c>
      <c r="N504" s="117" t="s">
        <v>16</v>
      </c>
      <c r="O504" s="118" t="s">
        <v>17</v>
      </c>
      <c r="P504" s="113" t="s">
        <v>16</v>
      </c>
      <c r="Q504" s="114" t="s">
        <v>17</v>
      </c>
      <c r="R504" s="115" t="s">
        <v>16</v>
      </c>
      <c r="S504" s="116" t="s">
        <v>17</v>
      </c>
      <c r="T504" s="113" t="s">
        <v>16</v>
      </c>
      <c r="U504" s="114" t="s">
        <v>17</v>
      </c>
      <c r="V504" s="115" t="s">
        <v>16</v>
      </c>
      <c r="W504" s="116" t="s">
        <v>17</v>
      </c>
      <c r="X504" s="113" t="s">
        <v>16</v>
      </c>
      <c r="Y504" s="114" t="s">
        <v>17</v>
      </c>
      <c r="Z504" s="26" t="s">
        <v>16</v>
      </c>
      <c r="AA504" s="119" t="s">
        <v>17</v>
      </c>
      <c r="AB504" s="173" t="s">
        <v>16</v>
      </c>
      <c r="AC504" s="174" t="s">
        <v>17</v>
      </c>
      <c r="AE504" s="248"/>
      <c r="AF504" s="113" t="s">
        <v>16</v>
      </c>
      <c r="AG504" s="114" t="s">
        <v>17</v>
      </c>
      <c r="AH504" s="115" t="s">
        <v>16</v>
      </c>
      <c r="AI504" s="116" t="s">
        <v>17</v>
      </c>
      <c r="AJ504" s="113" t="s">
        <v>16</v>
      </c>
      <c r="AK504" s="114" t="s">
        <v>17</v>
      </c>
      <c r="AL504" s="115" t="s">
        <v>16</v>
      </c>
      <c r="AM504" s="116" t="s">
        <v>17</v>
      </c>
      <c r="AN504" s="113" t="s">
        <v>16</v>
      </c>
      <c r="AO504" s="114" t="s">
        <v>17</v>
      </c>
      <c r="AP504" s="115" t="s">
        <v>16</v>
      </c>
      <c r="AQ504" s="113" t="s">
        <v>17</v>
      </c>
      <c r="AR504" s="117" t="s">
        <v>16</v>
      </c>
      <c r="AS504" s="118" t="s">
        <v>17</v>
      </c>
      <c r="AT504" s="113" t="s">
        <v>16</v>
      </c>
      <c r="AU504" s="114" t="s">
        <v>17</v>
      </c>
      <c r="AV504" s="115" t="s">
        <v>16</v>
      </c>
      <c r="AW504" s="116" t="s">
        <v>17</v>
      </c>
      <c r="AX504" s="113" t="s">
        <v>16</v>
      </c>
      <c r="AY504" s="114" t="s">
        <v>17</v>
      </c>
      <c r="AZ504" s="115" t="s">
        <v>16</v>
      </c>
      <c r="BA504" s="116" t="s">
        <v>17</v>
      </c>
      <c r="BB504" s="113" t="s">
        <v>16</v>
      </c>
      <c r="BC504" s="114" t="s">
        <v>17</v>
      </c>
      <c r="BD504" s="26" t="s">
        <v>16</v>
      </c>
      <c r="BE504" s="119" t="s">
        <v>17</v>
      </c>
      <c r="BF504" s="117" t="s">
        <v>16</v>
      </c>
      <c r="BG504" s="118" t="s">
        <v>17</v>
      </c>
    </row>
    <row r="505" spans="1:59" ht="14.1" thickTop="1">
      <c r="A505" s="122" t="s">
        <v>18</v>
      </c>
      <c r="B505" s="123"/>
      <c r="C505" s="183"/>
      <c r="D505" s="124"/>
      <c r="E505" s="177"/>
      <c r="F505" s="123"/>
      <c r="G505" s="125"/>
      <c r="H505" s="124"/>
      <c r="I505" s="177"/>
      <c r="J505" s="123"/>
      <c r="K505" s="125"/>
      <c r="L505" s="124"/>
      <c r="M505" s="123"/>
      <c r="N505" s="176"/>
      <c r="O505" s="178"/>
      <c r="P505" s="123"/>
      <c r="Q505" s="125"/>
      <c r="R505" s="124"/>
      <c r="S505" s="177"/>
      <c r="T505" s="123"/>
      <c r="U505" s="125"/>
      <c r="V505" s="124"/>
      <c r="W505" s="177"/>
      <c r="X505" s="123"/>
      <c r="Y505" s="125"/>
      <c r="Z505" s="181"/>
      <c r="AA505" s="182"/>
      <c r="AB505" s="167">
        <f>B505+D505+F505+H505+J505+L505+N505+P505+R505+T505+V505+X505+Z505</f>
        <v>0</v>
      </c>
      <c r="AC505" s="168">
        <f>C505+E505+G505+I505+K505+M505+O505+Q505+S505+U505+W505+Y505+AA505</f>
        <v>0</v>
      </c>
      <c r="AE505" s="122" t="s">
        <v>18</v>
      </c>
      <c r="AF505" s="126">
        <f>B505/B529</f>
        <v>0</v>
      </c>
      <c r="AG505" s="127">
        <f t="shared" ref="AG505" si="8988">C505/C529</f>
        <v>0</v>
      </c>
      <c r="AH505" s="128">
        <f t="shared" ref="AH505" si="8989">D505/D529</f>
        <v>0</v>
      </c>
      <c r="AI505" s="129">
        <f t="shared" ref="AI505" si="8990">E505/E529</f>
        <v>0</v>
      </c>
      <c r="AJ505" s="126">
        <f t="shared" ref="AJ505" si="8991">F505/F529</f>
        <v>0</v>
      </c>
      <c r="AK505" s="127">
        <f t="shared" ref="AK505" si="8992">G505/G529</f>
        <v>0</v>
      </c>
      <c r="AL505" s="128">
        <f t="shared" ref="AL505" si="8993">H505/H529</f>
        <v>0</v>
      </c>
      <c r="AM505" s="129">
        <f t="shared" ref="AM505" si="8994">I505/I529</f>
        <v>0</v>
      </c>
      <c r="AN505" s="126">
        <f t="shared" ref="AN505" si="8995">J505/J529</f>
        <v>0</v>
      </c>
      <c r="AO505" s="127">
        <f t="shared" ref="AO505" si="8996">K505/K529</f>
        <v>0</v>
      </c>
      <c r="AP505" s="128">
        <f t="shared" ref="AP505" si="8997">L505/L529</f>
        <v>0</v>
      </c>
      <c r="AQ505" s="126">
        <f t="shared" ref="AQ505" si="8998">M505/M529</f>
        <v>0</v>
      </c>
      <c r="AR505" s="130">
        <f t="shared" ref="AR505" si="8999">N505/N529</f>
        <v>0</v>
      </c>
      <c r="AS505" s="131">
        <f t="shared" ref="AS505" si="9000">O505/O529</f>
        <v>0</v>
      </c>
      <c r="AT505" s="126">
        <f t="shared" ref="AT505" si="9001">P505/P529</f>
        <v>0</v>
      </c>
      <c r="AU505" s="127">
        <f t="shared" ref="AU505" si="9002">Q505/Q529</f>
        <v>0</v>
      </c>
      <c r="AV505" s="128">
        <f t="shared" ref="AV505" si="9003">R505/R529</f>
        <v>0</v>
      </c>
      <c r="AW505" s="129">
        <f t="shared" ref="AW505" si="9004">S505/S529</f>
        <v>0</v>
      </c>
      <c r="AX505" s="126">
        <f t="shared" ref="AX505" si="9005">T505/T529</f>
        <v>0</v>
      </c>
      <c r="AY505" s="127">
        <f t="shared" ref="AY505" si="9006">U505/U529</f>
        <v>0</v>
      </c>
      <c r="AZ505" s="128">
        <f t="shared" ref="AZ505" si="9007">V505/V529</f>
        <v>0</v>
      </c>
      <c r="BA505" s="129">
        <f t="shared" ref="BA505" si="9008">W505/W529</f>
        <v>0</v>
      </c>
      <c r="BB505" s="126">
        <f t="shared" ref="BB505" si="9009">X505/X529</f>
        <v>0</v>
      </c>
      <c r="BC505" s="127">
        <f t="shared" ref="BC505" si="9010">Y505/Y529</f>
        <v>0</v>
      </c>
      <c r="BD505" s="128">
        <f t="shared" ref="BD505" si="9011">Z505/Z529</f>
        <v>0</v>
      </c>
      <c r="BE505" s="126">
        <f t="shared" ref="BE505" si="9012">AA505/AA529</f>
        <v>0</v>
      </c>
      <c r="BF505" s="132">
        <f t="shared" ref="BF505" si="9013">AB505/AB529</f>
        <v>0</v>
      </c>
      <c r="BG505" s="133">
        <f t="shared" ref="BG505" si="9014">AC505/AC529</f>
        <v>0</v>
      </c>
    </row>
    <row r="506" spans="1:59">
      <c r="A506" s="134" t="s">
        <v>19</v>
      </c>
      <c r="B506" s="186">
        <v>1906</v>
      </c>
      <c r="C506" s="187">
        <v>0</v>
      </c>
      <c r="D506" s="188">
        <v>81</v>
      </c>
      <c r="E506" s="189">
        <v>0</v>
      </c>
      <c r="F506" s="186">
        <v>21</v>
      </c>
      <c r="G506" s="190">
        <v>0</v>
      </c>
      <c r="H506" s="188">
        <v>169</v>
      </c>
      <c r="I506" s="189">
        <v>6</v>
      </c>
      <c r="J506" s="186">
        <v>4</v>
      </c>
      <c r="K506" s="190">
        <v>0</v>
      </c>
      <c r="L506" s="188">
        <v>1</v>
      </c>
      <c r="M506" s="186">
        <v>0</v>
      </c>
      <c r="N506" s="191">
        <v>8</v>
      </c>
      <c r="O506" s="192">
        <v>0</v>
      </c>
      <c r="P506" s="186">
        <v>3</v>
      </c>
      <c r="Q506" s="190">
        <v>0</v>
      </c>
      <c r="R506" s="188">
        <v>0</v>
      </c>
      <c r="S506" s="189">
        <v>0</v>
      </c>
      <c r="T506" s="186">
        <v>0</v>
      </c>
      <c r="U506" s="190">
        <v>0</v>
      </c>
      <c r="V506" s="188">
        <v>0</v>
      </c>
      <c r="W506" s="189">
        <v>0</v>
      </c>
      <c r="X506" s="186">
        <v>0</v>
      </c>
      <c r="Y506" s="190">
        <v>0</v>
      </c>
      <c r="Z506" s="188">
        <v>0</v>
      </c>
      <c r="AA506" s="186">
        <v>0</v>
      </c>
      <c r="AB506" s="169">
        <f t="shared" ref="AB506:AB507" si="9015">B506+D506+F506+H506+J506+L506+N506+P506+R506+T506+V506+X506+Z506</f>
        <v>2193</v>
      </c>
      <c r="AC506" s="170">
        <f t="shared" ref="AC506:AC527" si="9016">C506+E506+G506+I506+K506+M506+O506+Q506+S506+U506+W506+Y506+AA506</f>
        <v>6</v>
      </c>
      <c r="AE506" s="134" t="s">
        <v>19</v>
      </c>
      <c r="AF506" s="126">
        <f>B506/B529</f>
        <v>4.4647458421175922E-2</v>
      </c>
      <c r="AG506" s="127">
        <f t="shared" ref="AG506" si="9017">C506/C529</f>
        <v>0</v>
      </c>
      <c r="AH506" s="128">
        <f t="shared" ref="AH506" si="9018">D506/D529</f>
        <v>4.8718874052688559E-3</v>
      </c>
      <c r="AI506" s="129">
        <f t="shared" ref="AI506" si="9019">E506/E529</f>
        <v>0</v>
      </c>
      <c r="AJ506" s="126">
        <f t="shared" ref="AJ506" si="9020">F506/F529</f>
        <v>3.2085561497326204E-3</v>
      </c>
      <c r="AK506" s="127">
        <f t="shared" ref="AK506" si="9021">G506/G529</f>
        <v>0</v>
      </c>
      <c r="AL506" s="128">
        <f t="shared" ref="AL506" si="9022">H506/H529</f>
        <v>6.3763960156957436E-3</v>
      </c>
      <c r="AM506" s="129">
        <f t="shared" ref="AM506" si="9023">I506/I529</f>
        <v>1.6483969339817027E-4</v>
      </c>
      <c r="AN506" s="126">
        <f t="shared" ref="AN506" si="9024">J506/J529</f>
        <v>1.1270780501549732E-3</v>
      </c>
      <c r="AO506" s="127">
        <f t="shared" ref="AO506" si="9025">K506/K529</f>
        <v>0</v>
      </c>
      <c r="AP506" s="128">
        <f t="shared" ref="AP506" si="9026">L506/L529</f>
        <v>1.4836795252225519E-4</v>
      </c>
      <c r="AQ506" s="126">
        <f t="shared" ref="AQ506" si="9027">M506/M529</f>
        <v>0</v>
      </c>
      <c r="AR506" s="130">
        <f t="shared" ref="AR506" si="9028">N506/N529</f>
        <v>3.7983097521602886E-4</v>
      </c>
      <c r="AS506" s="131">
        <f t="shared" ref="AS506" si="9029">O506/O529</f>
        <v>0</v>
      </c>
      <c r="AT506" s="126">
        <f t="shared" ref="AT506" si="9030">P506/P529</f>
        <v>2.4176001289386736E-4</v>
      </c>
      <c r="AU506" s="127">
        <f t="shared" ref="AU506" si="9031">Q506/Q529</f>
        <v>0</v>
      </c>
      <c r="AV506" s="128">
        <f t="shared" ref="AV506" si="9032">R506/R529</f>
        <v>0</v>
      </c>
      <c r="AW506" s="129">
        <f t="shared" ref="AW506" si="9033">S506/S529</f>
        <v>0</v>
      </c>
      <c r="AX506" s="126">
        <f t="shared" ref="AX506" si="9034">T506/T529</f>
        <v>0</v>
      </c>
      <c r="AY506" s="127">
        <f t="shared" ref="AY506" si="9035">U506/U529</f>
        <v>0</v>
      </c>
      <c r="AZ506" s="128">
        <f t="shared" ref="AZ506" si="9036">V506/V529</f>
        <v>0</v>
      </c>
      <c r="BA506" s="129">
        <f t="shared" ref="BA506" si="9037">W506/W529</f>
        <v>0</v>
      </c>
      <c r="BB506" s="126">
        <f t="shared" ref="BB506" si="9038">X506/X529</f>
        <v>0</v>
      </c>
      <c r="BC506" s="127">
        <f t="shared" ref="BC506" si="9039">Y506/Y529</f>
        <v>0</v>
      </c>
      <c r="BD506" s="128">
        <f t="shared" ref="BD506" si="9040">Z506/Z529</f>
        <v>0</v>
      </c>
      <c r="BE506" s="126">
        <f t="shared" ref="BE506" si="9041">AA506/AA529</f>
        <v>0</v>
      </c>
      <c r="BF506" s="132">
        <f t="shared" ref="BF506" si="9042">AB506/AB529</f>
        <v>9.2900897237119685E-3</v>
      </c>
      <c r="BG506" s="133">
        <f t="shared" ref="BG506" si="9043">AC506/AC529</f>
        <v>2.5469811905439079E-5</v>
      </c>
    </row>
    <row r="507" spans="1:59">
      <c r="A507" s="143" t="s">
        <v>20</v>
      </c>
      <c r="B507" s="193">
        <v>1156</v>
      </c>
      <c r="C507" s="194">
        <v>156</v>
      </c>
      <c r="D507" s="195">
        <v>557</v>
      </c>
      <c r="E507" s="196">
        <v>1</v>
      </c>
      <c r="F507" s="193">
        <v>173</v>
      </c>
      <c r="G507" s="197">
        <v>3</v>
      </c>
      <c r="H507" s="195">
        <v>823</v>
      </c>
      <c r="I507" s="196">
        <v>62</v>
      </c>
      <c r="J507" s="193">
        <v>46</v>
      </c>
      <c r="K507" s="197">
        <v>23</v>
      </c>
      <c r="L507" s="195">
        <v>49</v>
      </c>
      <c r="M507" s="193">
        <v>164</v>
      </c>
      <c r="N507" s="198">
        <v>310</v>
      </c>
      <c r="O507" s="199">
        <v>319</v>
      </c>
      <c r="P507" s="193">
        <v>186</v>
      </c>
      <c r="Q507" s="197">
        <v>155</v>
      </c>
      <c r="R507" s="195">
        <v>324</v>
      </c>
      <c r="S507" s="196">
        <v>240</v>
      </c>
      <c r="T507" s="193">
        <v>51</v>
      </c>
      <c r="U507" s="197">
        <v>112</v>
      </c>
      <c r="V507" s="195">
        <v>211</v>
      </c>
      <c r="W507" s="196">
        <v>240</v>
      </c>
      <c r="X507" s="193">
        <v>229</v>
      </c>
      <c r="Y507" s="197">
        <v>203</v>
      </c>
      <c r="Z507" s="195">
        <v>635</v>
      </c>
      <c r="AA507" s="193">
        <v>497</v>
      </c>
      <c r="AB507" s="169">
        <f t="shared" si="9015"/>
        <v>4750</v>
      </c>
      <c r="AC507" s="170">
        <f t="shared" si="9016"/>
        <v>2175</v>
      </c>
      <c r="AE507" s="143" t="s">
        <v>20</v>
      </c>
      <c r="AF507" s="126">
        <f>B507/B529</f>
        <v>2.7078941204029046E-2</v>
      </c>
      <c r="AG507" s="127">
        <f t="shared" ref="AG507" si="9044">C507/C529</f>
        <v>5.3737512917671378E-3</v>
      </c>
      <c r="AH507" s="128">
        <f t="shared" ref="AH507" si="9045">D507/D529</f>
        <v>3.3501744255984602E-2</v>
      </c>
      <c r="AI507" s="129">
        <f t="shared" ref="AI507" si="9046">E507/E529</f>
        <v>7.2196953288571221E-5</v>
      </c>
      <c r="AJ507" s="126">
        <f t="shared" ref="AJ507" si="9047">F507/F529</f>
        <v>2.6432391138273493E-2</v>
      </c>
      <c r="AK507" s="127">
        <f t="shared" ref="AK507" si="9048">G507/G529</f>
        <v>5.7859209257473483E-4</v>
      </c>
      <c r="AL507" s="128">
        <f t="shared" ref="AL507" si="9049">H507/H529</f>
        <v>3.1051916691820104E-2</v>
      </c>
      <c r="AM507" s="129">
        <f t="shared" ref="AM507" si="9050">I507/I529</f>
        <v>1.7033434984477596E-3</v>
      </c>
      <c r="AN507" s="126">
        <f t="shared" ref="AN507" si="9051">J507/J529</f>
        <v>1.2961397576782193E-2</v>
      </c>
      <c r="AO507" s="127">
        <f t="shared" ref="AO507" si="9052">K507/K529</f>
        <v>4.8853016142735772E-3</v>
      </c>
      <c r="AP507" s="128">
        <f t="shared" ref="AP507" si="9053">L507/L529</f>
        <v>7.2700296735905045E-3</v>
      </c>
      <c r="AQ507" s="126">
        <f t="shared" ref="AQ507" si="9054">M507/M529</f>
        <v>1.0990483849349954E-2</v>
      </c>
      <c r="AR507" s="130">
        <f t="shared" ref="AR507" si="9055">N507/N529</f>
        <v>1.4718450289621118E-2</v>
      </c>
      <c r="AS507" s="131">
        <f t="shared" ref="AS507" si="9056">O507/O529</f>
        <v>1.1728372366631126E-2</v>
      </c>
      <c r="AT507" s="126">
        <f t="shared" ref="AT507" si="9057">P507/P529</f>
        <v>1.4989120799419777E-2</v>
      </c>
      <c r="AU507" s="127">
        <f t="shared" ref="AU507" si="9058">Q507/Q529</f>
        <v>1.2215304594530695E-2</v>
      </c>
      <c r="AV507" s="128">
        <f t="shared" ref="AV507" si="9059">R507/R529</f>
        <v>1.7914408935087913E-2</v>
      </c>
      <c r="AW507" s="129">
        <f t="shared" ref="AW507" si="9060">S507/S529</f>
        <v>1.3591573224600747E-2</v>
      </c>
      <c r="AX507" s="126">
        <f t="shared" ref="AX507" si="9061">T507/T529</f>
        <v>1.0420923579893748E-2</v>
      </c>
      <c r="AY507" s="127">
        <f t="shared" ref="AY507" si="9062">U507/U529</f>
        <v>2.2741116751269035E-2</v>
      </c>
      <c r="AZ507" s="128">
        <f t="shared" ref="AZ507" si="9063">V507/V529</f>
        <v>1.1536358665937671E-2</v>
      </c>
      <c r="BA507" s="129">
        <f t="shared" ref="BA507" si="9064">W507/W529</f>
        <v>1.2711191144536836E-2</v>
      </c>
      <c r="BB507" s="126">
        <f t="shared" ref="BB507" si="9065">X507/X529</f>
        <v>1.371011195593606E-2</v>
      </c>
      <c r="BC507" s="127">
        <f t="shared" ref="BC507" si="9066">Y507/Y529</f>
        <v>2.1886792452830189E-2</v>
      </c>
      <c r="BD507" s="128">
        <f t="shared" ref="BD507" si="9067">Z507/Z529</f>
        <v>1.513346043851287E-2</v>
      </c>
      <c r="BE507" s="126">
        <f t="shared" ref="BE507" si="9068">AA507/AA529</f>
        <v>1.21661648429659E-2</v>
      </c>
      <c r="BF507" s="132">
        <f t="shared" ref="BF507" si="9069">AB507/AB529</f>
        <v>2.0122173364173213E-2</v>
      </c>
      <c r="BG507" s="133">
        <f t="shared" ref="BG507" si="9070">AC507/AC529</f>
        <v>9.2328068157216652E-3</v>
      </c>
    </row>
    <row r="508" spans="1:59">
      <c r="A508" s="134" t="s">
        <v>21</v>
      </c>
      <c r="B508" s="186">
        <v>1482</v>
      </c>
      <c r="C508" s="187">
        <v>233</v>
      </c>
      <c r="D508" s="188">
        <v>1148</v>
      </c>
      <c r="E508" s="189">
        <v>398</v>
      </c>
      <c r="F508" s="186">
        <v>359</v>
      </c>
      <c r="G508" s="190">
        <v>161</v>
      </c>
      <c r="H508" s="188">
        <v>1111</v>
      </c>
      <c r="I508" s="189">
        <v>769</v>
      </c>
      <c r="J508" s="186">
        <v>83</v>
      </c>
      <c r="K508" s="190">
        <v>161</v>
      </c>
      <c r="L508" s="188">
        <v>156</v>
      </c>
      <c r="M508" s="186">
        <v>562</v>
      </c>
      <c r="N508" s="191">
        <v>838</v>
      </c>
      <c r="O508" s="192">
        <v>896</v>
      </c>
      <c r="P508" s="186">
        <v>609</v>
      </c>
      <c r="Q508" s="190">
        <v>483</v>
      </c>
      <c r="R508" s="188">
        <v>948</v>
      </c>
      <c r="S508" s="189">
        <v>570</v>
      </c>
      <c r="T508" s="186">
        <v>184</v>
      </c>
      <c r="U508" s="190">
        <v>366</v>
      </c>
      <c r="V508" s="188">
        <v>619</v>
      </c>
      <c r="W508" s="189">
        <v>713</v>
      </c>
      <c r="X508" s="186">
        <v>714</v>
      </c>
      <c r="Y508" s="190">
        <v>459</v>
      </c>
      <c r="Z508" s="188">
        <v>1864</v>
      </c>
      <c r="AA508" s="186">
        <v>1151</v>
      </c>
      <c r="AB508" s="169">
        <f>B508+D508+F508+H508+J508+L508+N508+P508+R508+T508+V508+X508+Z508</f>
        <v>10115</v>
      </c>
      <c r="AC508" s="170">
        <f t="shared" si="9016"/>
        <v>6922</v>
      </c>
      <c r="AE508" s="134" t="s">
        <v>21</v>
      </c>
      <c r="AF508" s="126">
        <f>B508/B529</f>
        <v>3.4715390021082218E-2</v>
      </c>
      <c r="AG508" s="127">
        <f t="shared" ref="AG508" si="9071">C508/C529</f>
        <v>8.0261798139855314E-3</v>
      </c>
      <c r="AH508" s="128">
        <f t="shared" ref="AH508" si="9072">D508/D529</f>
        <v>6.9048478287020335E-2</v>
      </c>
      <c r="AI508" s="129">
        <f t="shared" ref="AI508" si="9073">E508/E529</f>
        <v>2.8734387408851345E-2</v>
      </c>
      <c r="AJ508" s="126">
        <f t="shared" ref="AJ508" si="9074">F508/F529</f>
        <v>5.4851031321619559E-2</v>
      </c>
      <c r="AK508" s="127">
        <f t="shared" ref="AK508" si="9075">G508/G529</f>
        <v>3.1051108968177435E-2</v>
      </c>
      <c r="AL508" s="128">
        <f t="shared" ref="AL508" si="9076">H508/H529</f>
        <v>4.1918201026260184E-2</v>
      </c>
      <c r="AM508" s="129">
        <f t="shared" ref="AM508" si="9077">I508/I529</f>
        <v>2.1126954037198824E-2</v>
      </c>
      <c r="AN508" s="126">
        <f t="shared" ref="AN508" si="9078">J508/J529</f>
        <v>2.3386869540715696E-2</v>
      </c>
      <c r="AO508" s="127">
        <f t="shared" ref="AO508" si="9079">K508/K529</f>
        <v>3.419711129991504E-2</v>
      </c>
      <c r="AP508" s="128">
        <f t="shared" ref="AP508" si="9080">L508/L529</f>
        <v>2.314540059347181E-2</v>
      </c>
      <c r="AQ508" s="126">
        <f t="shared" ref="AQ508" si="9081">M508/M529</f>
        <v>3.766251172765045E-2</v>
      </c>
      <c r="AR508" s="130">
        <f t="shared" ref="AR508" si="9082">N508/N529</f>
        <v>3.9787294653879021E-2</v>
      </c>
      <c r="AS508" s="131">
        <f t="shared" ref="AS508" si="9083">O508/O529</f>
        <v>3.2942387587778961E-2</v>
      </c>
      <c r="AT508" s="126">
        <f t="shared" ref="AT508" si="9084">P508/P529</f>
        <v>4.9077282617455073E-2</v>
      </c>
      <c r="AU508" s="127">
        <f t="shared" ref="AU508" si="9085">Q508/Q529</f>
        <v>3.8064465284892428E-2</v>
      </c>
      <c r="AV508" s="128">
        <f t="shared" ref="AV508" si="9086">R508/R529</f>
        <v>5.2416233550812784E-2</v>
      </c>
      <c r="AW508" s="129">
        <f t="shared" ref="AW508" si="9087">S508/S529</f>
        <v>3.2279986408426775E-2</v>
      </c>
      <c r="AX508" s="126">
        <f t="shared" ref="AX508" si="9088">T508/T529</f>
        <v>3.7597057621577439E-2</v>
      </c>
      <c r="AY508" s="127">
        <f t="shared" ref="AY508" si="9089">U508/U529</f>
        <v>7.4314720812182739E-2</v>
      </c>
      <c r="AZ508" s="128">
        <f t="shared" ref="AZ508" si="9090">V508/V529</f>
        <v>3.3843630399125205E-2</v>
      </c>
      <c r="BA508" s="129">
        <f t="shared" ref="BA508" si="9091">W508/W529</f>
        <v>3.7762830358561518E-2</v>
      </c>
      <c r="BB508" s="126">
        <f t="shared" ref="BB508" si="9092">X508/X529</f>
        <v>4.2746811949949108E-2</v>
      </c>
      <c r="BC508" s="127">
        <f t="shared" ref="BC508" si="9093">Y508/Y529</f>
        <v>4.9487870619946091E-2</v>
      </c>
      <c r="BD508" s="128">
        <f t="shared" ref="BD508" si="9094">Z508/Z529</f>
        <v>4.4423260247855097E-2</v>
      </c>
      <c r="BE508" s="126">
        <f t="shared" ref="BE508" si="9095">AA508/AA529</f>
        <v>2.8175564857653424E-2</v>
      </c>
      <c r="BF508" s="132">
        <f t="shared" ref="BF508" si="9096">AB508/AB529</f>
        <v>4.2849638648128852E-2</v>
      </c>
      <c r="BG508" s="133">
        <f t="shared" ref="BG508" si="9097">AC508/AC529</f>
        <v>2.9383673001574885E-2</v>
      </c>
    </row>
    <row r="509" spans="1:59">
      <c r="A509" s="143" t="s">
        <v>22</v>
      </c>
      <c r="B509" s="193">
        <v>3086</v>
      </c>
      <c r="C509" s="194">
        <v>622</v>
      </c>
      <c r="D509" s="195">
        <v>1145</v>
      </c>
      <c r="E509" s="196">
        <v>640</v>
      </c>
      <c r="F509" s="193">
        <v>386</v>
      </c>
      <c r="G509" s="197">
        <v>319</v>
      </c>
      <c r="H509" s="195">
        <v>1139</v>
      </c>
      <c r="I509" s="196">
        <v>1773</v>
      </c>
      <c r="J509" s="193">
        <v>150</v>
      </c>
      <c r="K509" s="197">
        <v>429</v>
      </c>
      <c r="L509" s="195">
        <v>208</v>
      </c>
      <c r="M509" s="193">
        <v>843</v>
      </c>
      <c r="N509" s="198">
        <v>1159</v>
      </c>
      <c r="O509" s="199">
        <v>1577</v>
      </c>
      <c r="P509" s="193">
        <v>759</v>
      </c>
      <c r="Q509" s="197">
        <v>857</v>
      </c>
      <c r="R509" s="195">
        <v>1176</v>
      </c>
      <c r="S509" s="196">
        <v>919</v>
      </c>
      <c r="T509" s="193">
        <v>189</v>
      </c>
      <c r="U509" s="197">
        <v>548</v>
      </c>
      <c r="V509" s="195">
        <v>794</v>
      </c>
      <c r="W509" s="196">
        <v>1262</v>
      </c>
      <c r="X509" s="193">
        <v>994</v>
      </c>
      <c r="Y509" s="197">
        <v>789</v>
      </c>
      <c r="Z509" s="195">
        <v>2579</v>
      </c>
      <c r="AA509" s="193">
        <v>1907</v>
      </c>
      <c r="AB509" s="169">
        <f t="shared" ref="AB509:AB526" si="9098">B509+D509+F509+H509+J509+L509+N509+P509+R509+T509+V509+X509+Z509</f>
        <v>13764</v>
      </c>
      <c r="AC509" s="170">
        <f t="shared" si="9016"/>
        <v>12485</v>
      </c>
      <c r="AE509" s="143" t="s">
        <v>22</v>
      </c>
      <c r="AF509" s="126">
        <f>B509/B529</f>
        <v>7.228859217615366E-2</v>
      </c>
      <c r="AG509" s="127">
        <f t="shared" ref="AG509" si="9099">C509/C529</f>
        <v>2.14261109197382E-2</v>
      </c>
      <c r="AH509" s="128">
        <f t="shared" ref="AH509" si="9100">D509/D529</f>
        <v>6.8868038012751112E-2</v>
      </c>
      <c r="AI509" s="129">
        <f t="shared" ref="AI509" si="9101">E509/E529</f>
        <v>4.6206050104685585E-2</v>
      </c>
      <c r="AJ509" s="126">
        <f t="shared" ref="AJ509" si="9102">F509/F529</f>
        <v>5.897631779984721E-2</v>
      </c>
      <c r="AK509" s="127">
        <f t="shared" ref="AK509" si="9103">G509/G529</f>
        <v>6.1523625843780134E-2</v>
      </c>
      <c r="AL509" s="128">
        <f t="shared" ref="AL509" si="9104">H509/H529</f>
        <v>4.2974645336552972E-2</v>
      </c>
      <c r="AM509" s="129">
        <f t="shared" ref="AM509" si="9105">I509/I529</f>
        <v>4.8710129399159315E-2</v>
      </c>
      <c r="AN509" s="126">
        <f t="shared" ref="AN509" si="9106">J509/J529</f>
        <v>4.2265426880811495E-2</v>
      </c>
      <c r="AO509" s="127">
        <f t="shared" ref="AO509" si="9107">K509/K529</f>
        <v>9.11214953271028E-2</v>
      </c>
      <c r="AP509" s="128">
        <f t="shared" ref="AP509" si="9108">L509/L529</f>
        <v>3.086053412462908E-2</v>
      </c>
      <c r="AQ509" s="126">
        <f t="shared" ref="AQ509" si="9109">M509/M529</f>
        <v>5.6493767591475674E-2</v>
      </c>
      <c r="AR509" s="130">
        <f t="shared" ref="AR509" si="9110">N509/N529</f>
        <v>5.5028012534422181E-2</v>
      </c>
      <c r="AS509" s="131">
        <f t="shared" ref="AS509" si="9111">O509/O529</f>
        <v>5.7980072796793999E-2</v>
      </c>
      <c r="AT509" s="126">
        <f t="shared" ref="AT509" si="9112">P509/P529</f>
        <v>6.1165283262148443E-2</v>
      </c>
      <c r="AU509" s="127">
        <f t="shared" ref="AU509" si="9113">Q509/Q529</f>
        <v>6.7538813145243917E-2</v>
      </c>
      <c r="AV509" s="128">
        <f t="shared" ref="AV509" si="9114">R509/R529</f>
        <v>6.5022669468096872E-2</v>
      </c>
      <c r="AW509" s="129">
        <f t="shared" ref="AW509" si="9115">S509/S529</f>
        <v>5.2044399139200365E-2</v>
      </c>
      <c r="AX509" s="126">
        <f t="shared" ref="AX509" si="9116">T509/T529</f>
        <v>3.8618716796076827E-2</v>
      </c>
      <c r="AY509" s="127">
        <f t="shared" ref="AY509" si="9117">U509/U529</f>
        <v>0.11126903553299493</v>
      </c>
      <c r="AZ509" s="128">
        <f t="shared" ref="AZ509" si="9118">V509/V529</f>
        <v>4.3411700382722802E-2</v>
      </c>
      <c r="BA509" s="129">
        <f t="shared" ref="BA509" si="9119">W509/W529</f>
        <v>6.683968010168953E-2</v>
      </c>
      <c r="BB509" s="126">
        <f t="shared" ref="BB509" si="9120">X509/X529</f>
        <v>5.9510267616595822E-2</v>
      </c>
      <c r="BC509" s="127">
        <f t="shared" ref="BC509" si="9121">Y509/Y529</f>
        <v>8.5067385444743931E-2</v>
      </c>
      <c r="BD509" s="128">
        <f t="shared" ref="BD509" si="9122">Z509/Z529</f>
        <v>6.1463298379408962E-2</v>
      </c>
      <c r="BE509" s="126">
        <f t="shared" ref="BE509" si="9123">AA509/AA529</f>
        <v>4.6681843773714232E-2</v>
      </c>
      <c r="BF509" s="132">
        <f t="shared" ref="BF509" si="9124">AB509/AB529</f>
        <v>5.8307704038837914E-2</v>
      </c>
      <c r="BG509" s="133">
        <f t="shared" ref="BG509" si="9125">AC509/AC529</f>
        <v>5.2998433606567814E-2</v>
      </c>
    </row>
    <row r="510" spans="1:59">
      <c r="A510" s="134" t="s">
        <v>23</v>
      </c>
      <c r="B510" s="186">
        <v>3435</v>
      </c>
      <c r="C510" s="187">
        <v>1295</v>
      </c>
      <c r="D510" s="188">
        <v>1183</v>
      </c>
      <c r="E510" s="189">
        <v>829</v>
      </c>
      <c r="F510" s="186">
        <v>480</v>
      </c>
      <c r="G510" s="190">
        <v>332</v>
      </c>
      <c r="H510" s="188">
        <v>887</v>
      </c>
      <c r="I510" s="189">
        <v>1532</v>
      </c>
      <c r="J510" s="186">
        <v>160</v>
      </c>
      <c r="K510" s="190">
        <v>372</v>
      </c>
      <c r="L510" s="188">
        <v>234</v>
      </c>
      <c r="M510" s="186">
        <v>1042</v>
      </c>
      <c r="N510" s="191">
        <v>1087</v>
      </c>
      <c r="O510" s="192">
        <v>1746</v>
      </c>
      <c r="P510" s="186">
        <v>736</v>
      </c>
      <c r="Q510" s="190">
        <v>678</v>
      </c>
      <c r="R510" s="188">
        <v>1256</v>
      </c>
      <c r="S510" s="189">
        <v>899</v>
      </c>
      <c r="T510" s="186">
        <v>232</v>
      </c>
      <c r="U510" s="190">
        <v>487</v>
      </c>
      <c r="V510" s="188">
        <v>690</v>
      </c>
      <c r="W510" s="189">
        <v>1093</v>
      </c>
      <c r="X510" s="186">
        <v>953</v>
      </c>
      <c r="Y510" s="190">
        <v>700</v>
      </c>
      <c r="Z510" s="188">
        <v>2581</v>
      </c>
      <c r="AA510" s="186">
        <v>1931</v>
      </c>
      <c r="AB510" s="169">
        <f t="shared" si="9098"/>
        <v>13914</v>
      </c>
      <c r="AC510" s="170">
        <f t="shared" si="9016"/>
        <v>12936</v>
      </c>
      <c r="AE510" s="134" t="s">
        <v>23</v>
      </c>
      <c r="AF510" s="126">
        <f>B510/B529</f>
        <v>8.0463808854532679E-2</v>
      </c>
      <c r="AG510" s="127">
        <f t="shared" ref="AG510" si="9126">C510/C529</f>
        <v>4.4609025146400277E-2</v>
      </c>
      <c r="AH510" s="128">
        <f t="shared" ref="AH510" si="9127">D510/D529</f>
        <v>7.1153614820161193E-2</v>
      </c>
      <c r="AI510" s="129">
        <f t="shared" ref="AI510" si="9128">E510/E529</f>
        <v>5.9851274276225545E-2</v>
      </c>
      <c r="AJ510" s="126">
        <f t="shared" ref="AJ510" si="9129">F510/F529</f>
        <v>7.3338426279602756E-2</v>
      </c>
      <c r="AK510" s="127">
        <f t="shared" ref="AK510" si="9130">G510/G529</f>
        <v>6.4030858244937316E-2</v>
      </c>
      <c r="AL510" s="128">
        <f t="shared" ref="AL510" si="9131">H510/H529</f>
        <v>3.34666465439179E-2</v>
      </c>
      <c r="AM510" s="129">
        <f t="shared" ref="AM510" si="9132">I510/I529</f>
        <v>4.2089068380999475E-2</v>
      </c>
      <c r="AN510" s="126">
        <f t="shared" ref="AN510" si="9133">J510/J529</f>
        <v>4.5083122006198927E-2</v>
      </c>
      <c r="AO510" s="127">
        <f t="shared" ref="AO510" si="9134">K510/K529</f>
        <v>7.9014443500424802E-2</v>
      </c>
      <c r="AP510" s="128">
        <f t="shared" ref="AP510" si="9135">L510/L529</f>
        <v>3.4718100890207715E-2</v>
      </c>
      <c r="AQ510" s="126">
        <f t="shared" ref="AQ510" si="9136">M510/M529</f>
        <v>6.9829781530625926E-2</v>
      </c>
      <c r="AR510" s="130">
        <f t="shared" ref="AR510" si="9137">N510/N529</f>
        <v>5.160953375747792E-2</v>
      </c>
      <c r="AS510" s="131">
        <f t="shared" ref="AS510" si="9138">O510/O529</f>
        <v>6.4193536527078196E-2</v>
      </c>
      <c r="AT510" s="126">
        <f t="shared" ref="AT510" si="9139">P510/P529</f>
        <v>5.9311789829962124E-2</v>
      </c>
      <c r="AU510" s="127">
        <f t="shared" ref="AU510" si="9140">Q510/Q529</f>
        <v>5.3432106548979431E-2</v>
      </c>
      <c r="AV510" s="128">
        <f t="shared" ref="AV510" si="9141">R510/R529</f>
        <v>6.9445980316266726E-2</v>
      </c>
      <c r="AW510" s="129">
        <f t="shared" ref="AW510" si="9142">S510/S529</f>
        <v>5.09117680371503E-2</v>
      </c>
      <c r="AX510" s="126">
        <f t="shared" ref="AX510" si="9143">T510/T529</f>
        <v>4.7404985696771554E-2</v>
      </c>
      <c r="AY510" s="127">
        <f t="shared" ref="AY510" si="9144">U510/U529</f>
        <v>9.8883248730964463E-2</v>
      </c>
      <c r="AZ510" s="128">
        <f t="shared" ref="AZ510" si="9145">V510/V529</f>
        <v>3.7725533078184798E-2</v>
      </c>
      <c r="BA510" s="129">
        <f t="shared" ref="BA510" si="9146">W510/W529</f>
        <v>5.788888300407817E-2</v>
      </c>
      <c r="BB510" s="126">
        <f t="shared" ref="BB510" si="9147">X510/X529</f>
        <v>5.7055618751122555E-2</v>
      </c>
      <c r="BC510" s="127">
        <f t="shared" ref="BC510" si="9148">Y510/Y529</f>
        <v>7.5471698113207544E-2</v>
      </c>
      <c r="BD510" s="128">
        <f t="shared" ref="BD510" si="9149">Z510/Z529</f>
        <v>6.1510962821734988E-2</v>
      </c>
      <c r="BE510" s="126">
        <f t="shared" ref="BE510" si="9150">AA510/AA529</f>
        <v>4.7269344691684416E-2</v>
      </c>
      <c r="BF510" s="132">
        <f t="shared" ref="BF510" si="9151">AB510/AB529</f>
        <v>5.8943141092443384E-2</v>
      </c>
      <c r="BG510" s="133">
        <f t="shared" ref="BG510" si="9152">AC510/AC529</f>
        <v>5.4912914468126656E-2</v>
      </c>
    </row>
    <row r="511" spans="1:59">
      <c r="A511" s="143" t="s">
        <v>24</v>
      </c>
      <c r="B511" s="193">
        <v>2956</v>
      </c>
      <c r="C511" s="194">
        <v>1104</v>
      </c>
      <c r="D511" s="195">
        <v>1054</v>
      </c>
      <c r="E511" s="196">
        <v>684</v>
      </c>
      <c r="F511" s="193">
        <v>404</v>
      </c>
      <c r="G511" s="197">
        <v>290</v>
      </c>
      <c r="H511" s="195">
        <v>1180</v>
      </c>
      <c r="I511" s="196">
        <v>1715</v>
      </c>
      <c r="J511" s="193">
        <v>170</v>
      </c>
      <c r="K511" s="197">
        <v>600</v>
      </c>
      <c r="L511" s="195">
        <v>197</v>
      </c>
      <c r="M511" s="193">
        <v>1402</v>
      </c>
      <c r="N511" s="198">
        <v>1043</v>
      </c>
      <c r="O511" s="199">
        <v>2184</v>
      </c>
      <c r="P511" s="193">
        <v>799</v>
      </c>
      <c r="Q511" s="197">
        <v>829</v>
      </c>
      <c r="R511" s="195">
        <v>1280</v>
      </c>
      <c r="S511" s="196">
        <v>1078</v>
      </c>
      <c r="T511" s="193">
        <v>216</v>
      </c>
      <c r="U511" s="197">
        <v>445</v>
      </c>
      <c r="V511" s="195">
        <v>712</v>
      </c>
      <c r="W511" s="196">
        <v>1658</v>
      </c>
      <c r="X511" s="193">
        <v>865</v>
      </c>
      <c r="Y511" s="197">
        <v>939</v>
      </c>
      <c r="Z511" s="195">
        <v>2418</v>
      </c>
      <c r="AA511" s="193">
        <v>2125</v>
      </c>
      <c r="AB511" s="169">
        <f t="shared" si="9098"/>
        <v>13294</v>
      </c>
      <c r="AC511" s="170">
        <f t="shared" si="9016"/>
        <v>15053</v>
      </c>
      <c r="AE511" s="143" t="s">
        <v>24</v>
      </c>
      <c r="AF511" s="126">
        <f>B511/B529</f>
        <v>6.9243382525181543E-2</v>
      </c>
      <c r="AG511" s="127">
        <f t="shared" ref="AG511" si="9153">C511/C529</f>
        <v>3.802962452635205E-2</v>
      </c>
      <c r="AH511" s="128">
        <f t="shared" ref="AH511" si="9154">D511/D529</f>
        <v>6.3394683026584867E-2</v>
      </c>
      <c r="AI511" s="129">
        <f t="shared" ref="AI511" si="9155">E511/E529</f>
        <v>4.9382716049382713E-2</v>
      </c>
      <c r="AJ511" s="126">
        <f t="shared" ref="AJ511" si="9156">F511/F529</f>
        <v>6.1726508785332312E-2</v>
      </c>
      <c r="AK511" s="127">
        <f t="shared" ref="AK511" si="9157">G511/G529</f>
        <v>5.5930568948891035E-2</v>
      </c>
      <c r="AL511" s="128">
        <f t="shared" ref="AL511" si="9158">H511/H529</f>
        <v>4.4521581648053123E-2</v>
      </c>
      <c r="AM511" s="129">
        <f t="shared" ref="AM511" si="9159">I511/I529</f>
        <v>4.7116679029643671E-2</v>
      </c>
      <c r="AN511" s="126">
        <f t="shared" ref="AN511" si="9160">J511/J529</f>
        <v>4.7900817131586365E-2</v>
      </c>
      <c r="AO511" s="127">
        <f t="shared" ref="AO511" si="9161">K511/K529</f>
        <v>0.12744265080713679</v>
      </c>
      <c r="AP511" s="128">
        <f t="shared" ref="AP511" si="9162">L511/L529</f>
        <v>2.9228486646884273E-2</v>
      </c>
      <c r="AQ511" s="126">
        <f t="shared" ref="AQ511" si="9163">M511/M529</f>
        <v>9.3955233882857522E-2</v>
      </c>
      <c r="AR511" s="130">
        <f t="shared" ref="AR511" si="9164">N511/N529</f>
        <v>4.9520463393789765E-2</v>
      </c>
      <c r="AS511" s="131">
        <f t="shared" ref="AS511" si="9165">O511/O529</f>
        <v>8.0297069745211225E-2</v>
      </c>
      <c r="AT511" s="126">
        <f t="shared" ref="AT511" si="9166">P511/P529</f>
        <v>6.4388750100733333E-2</v>
      </c>
      <c r="AU511" s="127">
        <f t="shared" ref="AU511" si="9167">Q511/Q529</f>
        <v>6.5332177476554495E-2</v>
      </c>
      <c r="AV511" s="128">
        <f t="shared" ref="AV511" si="9168">R511/R529</f>
        <v>7.0772973570717684E-2</v>
      </c>
      <c r="AW511" s="129">
        <f t="shared" ref="AW511" si="9169">S511/S529</f>
        <v>6.1048816400498356E-2</v>
      </c>
      <c r="AX511" s="126">
        <f t="shared" ref="AX511" si="9170">T511/T529</f>
        <v>4.4135676338373515E-2</v>
      </c>
      <c r="AY511" s="127">
        <f t="shared" ref="AY511" si="9171">U511/U529</f>
        <v>9.0355329949238575E-2</v>
      </c>
      <c r="AZ511" s="128">
        <f t="shared" ref="AZ511" si="9172">V511/V529</f>
        <v>3.8928376161837072E-2</v>
      </c>
      <c r="BA511" s="129">
        <f t="shared" ref="BA511" si="9173">W511/W529</f>
        <v>8.7813145490175312E-2</v>
      </c>
      <c r="BB511" s="126">
        <f t="shared" ref="BB511" si="9174">X511/X529</f>
        <v>5.178710411303359E-2</v>
      </c>
      <c r="BC511" s="127">
        <f t="shared" ref="BC511" si="9175">Y511/Y529</f>
        <v>0.10123989218328841</v>
      </c>
      <c r="BD511" s="128">
        <f t="shared" ref="BD511" si="9176">Z511/Z529</f>
        <v>5.7626310772163965E-2</v>
      </c>
      <c r="BE511" s="126">
        <f t="shared" ref="BE511" si="9177">AA511/AA529</f>
        <v>5.2018310445276737E-2</v>
      </c>
      <c r="BF511" s="132">
        <f t="shared" ref="BF511" si="9178">AB511/AB529</f>
        <v>5.6316667937540775E-2</v>
      </c>
      <c r="BG511" s="133">
        <f t="shared" ref="BG511" si="9179">AC511/AC529</f>
        <v>6.389951310209574E-2</v>
      </c>
    </row>
    <row r="512" spans="1:59">
      <c r="A512" s="134" t="s">
        <v>25</v>
      </c>
      <c r="B512" s="186">
        <v>2745</v>
      </c>
      <c r="C512" s="187">
        <v>1489</v>
      </c>
      <c r="D512" s="188">
        <v>1041</v>
      </c>
      <c r="E512" s="189">
        <v>936</v>
      </c>
      <c r="F512" s="186">
        <v>418</v>
      </c>
      <c r="G512" s="190">
        <v>268</v>
      </c>
      <c r="H512" s="188">
        <v>1614</v>
      </c>
      <c r="I512" s="189">
        <v>2061</v>
      </c>
      <c r="J512" s="186">
        <v>151</v>
      </c>
      <c r="K512" s="190">
        <v>409</v>
      </c>
      <c r="L512" s="188">
        <v>211</v>
      </c>
      <c r="M512" s="186">
        <v>984</v>
      </c>
      <c r="N512" s="191">
        <v>1016</v>
      </c>
      <c r="O512" s="192">
        <v>1881</v>
      </c>
      <c r="P512" s="186">
        <v>781</v>
      </c>
      <c r="Q512" s="190">
        <v>728</v>
      </c>
      <c r="R512" s="188">
        <v>1349</v>
      </c>
      <c r="S512" s="189">
        <v>759</v>
      </c>
      <c r="T512" s="186">
        <v>243</v>
      </c>
      <c r="U512" s="190">
        <v>342</v>
      </c>
      <c r="V512" s="188">
        <v>717</v>
      </c>
      <c r="W512" s="189">
        <v>1503</v>
      </c>
      <c r="X512" s="186">
        <v>790</v>
      </c>
      <c r="Y512" s="190">
        <v>577</v>
      </c>
      <c r="Z512" s="188">
        <v>2449</v>
      </c>
      <c r="AA512" s="186">
        <v>2253</v>
      </c>
      <c r="AB512" s="169">
        <f t="shared" si="9098"/>
        <v>13525</v>
      </c>
      <c r="AC512" s="170">
        <f t="shared" si="9016"/>
        <v>14190</v>
      </c>
      <c r="AE512" s="134" t="s">
        <v>25</v>
      </c>
      <c r="AF512" s="126">
        <f>B512/B529</f>
        <v>6.4300773014757548E-2</v>
      </c>
      <c r="AG512" s="127">
        <f t="shared" ref="AG512" si="9180">C512/C529</f>
        <v>5.1291767137444023E-2</v>
      </c>
      <c r="AH512" s="128">
        <f t="shared" ref="AH512" si="9181">D512/D529</f>
        <v>6.2612775171418264E-2</v>
      </c>
      <c r="AI512" s="129">
        <f t="shared" ref="AI512" si="9182">E512/E529</f>
        <v>6.757634827810266E-2</v>
      </c>
      <c r="AJ512" s="126">
        <f t="shared" ref="AJ512" si="9183">F512/F529</f>
        <v>6.386554621848739E-2</v>
      </c>
      <c r="AK512" s="127">
        <f t="shared" ref="AK512" si="9184">G512/G529</f>
        <v>5.168756027000964E-2</v>
      </c>
      <c r="AL512" s="128">
        <f t="shared" ref="AL512" si="9185">H512/H529</f>
        <v>6.0896468457591307E-2</v>
      </c>
      <c r="AM512" s="129">
        <f t="shared" ref="AM512" si="9186">I512/I529</f>
        <v>5.6622434682271489E-2</v>
      </c>
      <c r="AN512" s="126">
        <f t="shared" ref="AN512" si="9187">J512/J529</f>
        <v>4.2547196393350237E-2</v>
      </c>
      <c r="AO512" s="127">
        <f t="shared" ref="AO512" si="9188">K512/K529</f>
        <v>8.6873406966864908E-2</v>
      </c>
      <c r="AP512" s="128">
        <f t="shared" ref="AP512" si="9189">L512/L529</f>
        <v>3.1305637982195843E-2</v>
      </c>
      <c r="AQ512" s="126">
        <f t="shared" ref="AQ512" si="9190">M512/M529</f>
        <v>6.5942903096099723E-2</v>
      </c>
      <c r="AR512" s="130">
        <f t="shared" ref="AR512" si="9191">N512/N529</f>
        <v>4.8238533852435664E-2</v>
      </c>
      <c r="AS512" s="131">
        <f t="shared" ref="AS512" si="9192">O512/O529</f>
        <v>6.9156954299790435E-2</v>
      </c>
      <c r="AT512" s="126">
        <f t="shared" ref="AT512" si="9193">P512/P529</f>
        <v>6.293819002337013E-2</v>
      </c>
      <c r="AU512" s="127">
        <f t="shared" ref="AU512" si="9194">Q512/Q529</f>
        <v>5.7372527385924819E-2</v>
      </c>
      <c r="AV512" s="128">
        <f t="shared" ref="AV512" si="9195">R512/R529</f>
        <v>7.4588079177264177E-2</v>
      </c>
      <c r="AW512" s="129">
        <f t="shared" ref="AW512" si="9196">S512/S529</f>
        <v>4.2983350322799867E-2</v>
      </c>
      <c r="AX512" s="126">
        <f t="shared" ref="AX512" si="9197">T512/T529</f>
        <v>4.9652635880670211E-2</v>
      </c>
      <c r="AY512" s="127">
        <f t="shared" ref="AY512" si="9198">U512/U529</f>
        <v>6.9441624365482235E-2</v>
      </c>
      <c r="AZ512" s="128">
        <f t="shared" ref="AZ512" si="9199">V512/V529</f>
        <v>3.9201749589939855E-2</v>
      </c>
      <c r="BA512" s="129">
        <f t="shared" ref="BA512" si="9200">W512/W529</f>
        <v>7.9603834542661941E-2</v>
      </c>
      <c r="BB512" s="126">
        <f t="shared" ref="BB512" si="9201">X512/X529</f>
        <v>4.7296892773753221E-2</v>
      </c>
      <c r="BC512" s="127">
        <f t="shared" ref="BC512" si="9202">Y512/Y529</f>
        <v>6.2210242587601078E-2</v>
      </c>
      <c r="BD512" s="128">
        <f t="shared" ref="BD512" si="9203">Z512/Z529</f>
        <v>5.8365109628217351E-2</v>
      </c>
      <c r="BE512" s="126">
        <f t="shared" ref="BE512" si="9204">AA512/AA529</f>
        <v>5.5151648674451055E-2</v>
      </c>
      <c r="BF512" s="132">
        <f t="shared" ref="BF512" si="9205">AB512/AB529</f>
        <v>5.72952410000932E-2</v>
      </c>
      <c r="BG512" s="133">
        <f t="shared" ref="BG512" si="9206">AC512/AC529</f>
        <v>6.023610515636342E-2</v>
      </c>
    </row>
    <row r="513" spans="1:59">
      <c r="A513" s="143" t="s">
        <v>26</v>
      </c>
      <c r="B513" s="200">
        <v>3205</v>
      </c>
      <c r="C513" s="194">
        <v>1624</v>
      </c>
      <c r="D513" s="195">
        <v>1216</v>
      </c>
      <c r="E513" s="196">
        <v>777</v>
      </c>
      <c r="F513" s="193">
        <v>419</v>
      </c>
      <c r="G513" s="197">
        <v>262</v>
      </c>
      <c r="H513" s="195">
        <v>1807</v>
      </c>
      <c r="I513" s="196">
        <v>1997</v>
      </c>
      <c r="J513" s="193">
        <v>178</v>
      </c>
      <c r="K513" s="197">
        <v>387</v>
      </c>
      <c r="L513" s="195">
        <v>295</v>
      </c>
      <c r="M513" s="193">
        <v>1254</v>
      </c>
      <c r="N513" s="198">
        <v>1244</v>
      </c>
      <c r="O513" s="201">
        <v>1916</v>
      </c>
      <c r="P513" s="193">
        <v>809</v>
      </c>
      <c r="Q513" s="197">
        <v>708</v>
      </c>
      <c r="R513" s="195">
        <v>1320</v>
      </c>
      <c r="S513" s="196">
        <v>1030</v>
      </c>
      <c r="T513" s="193">
        <v>224</v>
      </c>
      <c r="U513" s="197">
        <v>241</v>
      </c>
      <c r="V513" s="195">
        <v>818</v>
      </c>
      <c r="W513" s="202">
        <v>1345</v>
      </c>
      <c r="X513" s="193">
        <v>821</v>
      </c>
      <c r="Y513" s="197">
        <v>506</v>
      </c>
      <c r="Z513" s="195">
        <v>2492</v>
      </c>
      <c r="AA513" s="193">
        <v>2248</v>
      </c>
      <c r="AB513" s="169">
        <f t="shared" si="9098"/>
        <v>14848</v>
      </c>
      <c r="AC513" s="170">
        <f t="shared" si="9016"/>
        <v>14295</v>
      </c>
      <c r="AE513" s="143" t="s">
        <v>26</v>
      </c>
      <c r="AF513" s="126">
        <f>B513/B529</f>
        <v>7.5076130241274297E-2</v>
      </c>
      <c r="AG513" s="127">
        <f t="shared" ref="AG513" si="9207">C513/C529</f>
        <v>5.5942128832242505E-2</v>
      </c>
      <c r="AH513" s="128">
        <f t="shared" ref="AH513" si="9208">D513/D529</f>
        <v>7.3138457837122584E-2</v>
      </c>
      <c r="AI513" s="129">
        <f t="shared" ref="AI513" si="9209">E513/E529</f>
        <v>5.6097032705219839E-2</v>
      </c>
      <c r="AJ513" s="126">
        <f t="shared" ref="AJ513" si="9210">F513/F529</f>
        <v>6.4018334606569902E-2</v>
      </c>
      <c r="AK513" s="127">
        <f t="shared" ref="AK513" si="9211">G513/G529</f>
        <v>5.0530376084860176E-2</v>
      </c>
      <c r="AL513" s="128">
        <f t="shared" ref="AL513" si="9212">H513/H529</f>
        <v>6.817838816782372E-2</v>
      </c>
      <c r="AM513" s="129">
        <f t="shared" ref="AM513" si="9213">I513/I529</f>
        <v>5.4864144619357673E-2</v>
      </c>
      <c r="AN513" s="126">
        <f t="shared" ref="AN513" si="9214">J513/J529</f>
        <v>5.0154973231896306E-2</v>
      </c>
      <c r="AO513" s="127">
        <f t="shared" ref="AO513" si="9215">K513/K529</f>
        <v>8.2200509770603225E-2</v>
      </c>
      <c r="AP513" s="128">
        <f t="shared" ref="AP513" si="9216">L513/L529</f>
        <v>4.376854599406528E-2</v>
      </c>
      <c r="AQ513" s="126">
        <f t="shared" ref="AQ513" si="9217">M513/M529</f>
        <v>8.4036992360273427E-2</v>
      </c>
      <c r="AR513" s="130">
        <f t="shared" ref="AR513" si="9218">N513/N529</f>
        <v>5.9063716646092487E-2</v>
      </c>
      <c r="AS513" s="131">
        <f t="shared" ref="AS513" si="9219">O513/O529</f>
        <v>7.0443766314938053E-2</v>
      </c>
      <c r="AT513" s="126">
        <f t="shared" ref="AT513" si="9220">P513/P529</f>
        <v>6.5194616810379566E-2</v>
      </c>
      <c r="AU513" s="127">
        <f t="shared" ref="AU513" si="9221">Q513/Q529</f>
        <v>5.579635905114666E-2</v>
      </c>
      <c r="AV513" s="128">
        <f t="shared" ref="AV513" si="9222">R513/R529</f>
        <v>7.2984628994802611E-2</v>
      </c>
      <c r="AW513" s="129">
        <f t="shared" ref="AW513" si="9223">S513/S529</f>
        <v>5.8330501755578211E-2</v>
      </c>
      <c r="AX513" s="126">
        <f t="shared" ref="AX513" si="9224">T513/T529</f>
        <v>4.5770331017572538E-2</v>
      </c>
      <c r="AY513" s="127">
        <f t="shared" ref="AY513" si="9225">U513/U529</f>
        <v>4.8934010152284262E-2</v>
      </c>
      <c r="AZ513" s="128">
        <f t="shared" ref="AZ513" si="9226">V513/V529</f>
        <v>4.4723892837616186E-2</v>
      </c>
      <c r="BA513" s="129">
        <f t="shared" ref="BA513" si="9227">W513/W529</f>
        <v>7.123563370584185E-2</v>
      </c>
      <c r="BB513" s="126">
        <f t="shared" ref="BB513" si="9228">X513/X529</f>
        <v>4.9152846793989104E-2</v>
      </c>
      <c r="BC513" s="127">
        <f t="shared" ref="BC513" si="9229">Y513/Y529</f>
        <v>5.4555256064690028E-2</v>
      </c>
      <c r="BD513" s="128">
        <f t="shared" ref="BD513" si="9230">Z513/Z529</f>
        <v>5.9389895138226879E-2</v>
      </c>
      <c r="BE513" s="126">
        <f t="shared" ref="BE513" si="9231">AA513/AA529</f>
        <v>5.5029252649873933E-2</v>
      </c>
      <c r="BF513" s="132">
        <f t="shared" ref="BF513" si="9232">AB513/AB529</f>
        <v>6.2899795812893441E-2</v>
      </c>
      <c r="BG513" s="133">
        <f t="shared" ref="BG513" si="9233">AC513/AC529</f>
        <v>6.0681826864708605E-2</v>
      </c>
    </row>
    <row r="514" spans="1:59">
      <c r="A514" s="134" t="s">
        <v>27</v>
      </c>
      <c r="B514" s="203">
        <v>3118</v>
      </c>
      <c r="C514" s="187">
        <v>1682</v>
      </c>
      <c r="D514" s="188">
        <v>1312</v>
      </c>
      <c r="E514" s="189">
        <v>762</v>
      </c>
      <c r="F514" s="186">
        <v>432</v>
      </c>
      <c r="G514" s="190">
        <v>294</v>
      </c>
      <c r="H514" s="188">
        <v>1801</v>
      </c>
      <c r="I514" s="189">
        <v>1935</v>
      </c>
      <c r="J514" s="186">
        <v>245</v>
      </c>
      <c r="K514" s="187">
        <v>335</v>
      </c>
      <c r="L514" s="188">
        <v>459</v>
      </c>
      <c r="M514" s="186">
        <v>1497</v>
      </c>
      <c r="N514" s="191">
        <v>1449</v>
      </c>
      <c r="O514" s="204">
        <v>1946</v>
      </c>
      <c r="P514" s="186">
        <v>967</v>
      </c>
      <c r="Q514" s="187">
        <v>667</v>
      </c>
      <c r="R514" s="188">
        <v>1334</v>
      </c>
      <c r="S514" s="189">
        <v>1060</v>
      </c>
      <c r="T514" s="195">
        <v>347</v>
      </c>
      <c r="U514" s="186">
        <v>272</v>
      </c>
      <c r="V514" s="188">
        <v>1101</v>
      </c>
      <c r="W514" s="205">
        <v>1753</v>
      </c>
      <c r="X514" s="186">
        <v>1243</v>
      </c>
      <c r="Y514" s="190">
        <v>494</v>
      </c>
      <c r="Z514" s="188">
        <v>2845</v>
      </c>
      <c r="AA514" s="186">
        <v>2452</v>
      </c>
      <c r="AB514" s="169">
        <f t="shared" si="9098"/>
        <v>16653</v>
      </c>
      <c r="AC514" s="170">
        <f t="shared" si="9016"/>
        <v>15149</v>
      </c>
      <c r="AE514" s="134" t="s">
        <v>27</v>
      </c>
      <c r="AF514" s="126">
        <f>B514/B529</f>
        <v>7.3038182244085259E-2</v>
      </c>
      <c r="AG514" s="127">
        <f t="shared" ref="AG514" si="9234">C514/C529</f>
        <v>5.7940062004822594E-2</v>
      </c>
      <c r="AH514" s="128">
        <f t="shared" ref="AH514" si="9235">D514/D529</f>
        <v>7.8912546613737519E-2</v>
      </c>
      <c r="AI514" s="129">
        <f t="shared" ref="AI514" si="9236">E514/E529</f>
        <v>5.5014078405891273E-2</v>
      </c>
      <c r="AJ514" s="126">
        <f t="shared" ref="AJ514" si="9237">F514/F529</f>
        <v>6.6004583651642482E-2</v>
      </c>
      <c r="AK514" s="127">
        <f t="shared" ref="AK514" si="9238">G514/G529</f>
        <v>5.6702025072324011E-2</v>
      </c>
      <c r="AL514" s="128">
        <f t="shared" ref="AL514" si="9239">H514/H529</f>
        <v>6.7952007244189552E-2</v>
      </c>
      <c r="AM514" s="129">
        <f t="shared" ref="AM514" si="9240">I514/I529</f>
        <v>5.3160801120909915E-2</v>
      </c>
      <c r="AN514" s="126">
        <f t="shared" ref="AN514" si="9241">J514/J529</f>
        <v>6.9033530571992116E-2</v>
      </c>
      <c r="AO514" s="127">
        <f t="shared" ref="AO514" si="9242">K514/K529</f>
        <v>7.1155480033984711E-2</v>
      </c>
      <c r="AP514" s="128">
        <f t="shared" ref="AP514" si="9243">L514/L529</f>
        <v>6.8100890207715134E-2</v>
      </c>
      <c r="AQ514" s="126">
        <f t="shared" ref="AQ514" si="9244">M514/M529</f>
        <v>0.10032167269802976</v>
      </c>
      <c r="AR514" s="130">
        <f t="shared" ref="AR514" si="9245">N514/N529</f>
        <v>6.8796885386003231E-2</v>
      </c>
      <c r="AS514" s="131">
        <f t="shared" ref="AS514" si="9246">O514/O529</f>
        <v>7.1546748042207439E-2</v>
      </c>
      <c r="AT514" s="126">
        <f t="shared" ref="AT514" si="9247">P514/P529</f>
        <v>7.7927310822789905E-2</v>
      </c>
      <c r="AU514" s="127">
        <f t="shared" ref="AU514" si="9248">Q514/Q529</f>
        <v>5.2565213964851448E-2</v>
      </c>
      <c r="AV514" s="128">
        <f t="shared" ref="AV514" si="9249">R514/R529</f>
        <v>7.3758708393232328E-2</v>
      </c>
      <c r="AW514" s="129">
        <f t="shared" ref="AW514" si="9250">S514/S529</f>
        <v>6.0029448408653305E-2</v>
      </c>
      <c r="AX514" s="126">
        <f t="shared" ref="AX514" si="9251">T514/T529</f>
        <v>7.0903146710257464E-2</v>
      </c>
      <c r="AY514" s="127">
        <f t="shared" ref="AY514" si="9252">U514/U529</f>
        <v>5.5228426395939084E-2</v>
      </c>
      <c r="AZ514" s="128">
        <f t="shared" ref="AZ514" si="9253">V514/V529</f>
        <v>6.0196828868234006E-2</v>
      </c>
      <c r="BA514" s="129">
        <f t="shared" ref="BA514" si="9254">W514/W529</f>
        <v>9.2844658651554474E-2</v>
      </c>
      <c r="BB514" s="126">
        <f t="shared" ref="BB514" si="9255">X514/X529</f>
        <v>7.4417769263006639E-2</v>
      </c>
      <c r="BC514" s="127">
        <f t="shared" ref="BC514" si="9256">Y514/Y529</f>
        <v>5.3261455525606467E-2</v>
      </c>
      <c r="BD514" s="128">
        <f t="shared" ref="BD514" si="9257">Z514/Z529</f>
        <v>6.7802669208770261E-2</v>
      </c>
      <c r="BE514" s="126">
        <f t="shared" ref="BE514" si="9258">AA514/AA529</f>
        <v>6.0023010452620498E-2</v>
      </c>
      <c r="BF514" s="132">
        <f t="shared" ref="BF514" si="9259">AB514/AB529</f>
        <v>7.0546221691279262E-2</v>
      </c>
      <c r="BG514" s="133">
        <f t="shared" ref="BG514" si="9260">AC514/AC529</f>
        <v>6.4307030092582762E-2</v>
      </c>
    </row>
    <row r="515" spans="1:59">
      <c r="A515" s="143" t="s">
        <v>28</v>
      </c>
      <c r="B515" s="200">
        <v>2911</v>
      </c>
      <c r="C515" s="194">
        <v>1810</v>
      </c>
      <c r="D515" s="195">
        <v>1086</v>
      </c>
      <c r="E515" s="196">
        <v>844</v>
      </c>
      <c r="F515" s="193">
        <v>423</v>
      </c>
      <c r="G515" s="197">
        <v>303</v>
      </c>
      <c r="H515" s="195">
        <v>1664</v>
      </c>
      <c r="I515" s="196">
        <v>2305</v>
      </c>
      <c r="J515" s="193">
        <v>205</v>
      </c>
      <c r="K515" s="194">
        <v>330</v>
      </c>
      <c r="L515" s="195">
        <v>439</v>
      </c>
      <c r="M515" s="193">
        <v>1334</v>
      </c>
      <c r="N515" s="198">
        <v>1406</v>
      </c>
      <c r="O515" s="201">
        <v>2102</v>
      </c>
      <c r="P515" s="193">
        <v>844</v>
      </c>
      <c r="Q515" s="194">
        <v>788</v>
      </c>
      <c r="R515" s="195">
        <v>1396</v>
      </c>
      <c r="S515" s="196">
        <v>1049</v>
      </c>
      <c r="T515" s="193">
        <v>312</v>
      </c>
      <c r="U515" s="197">
        <v>286</v>
      </c>
      <c r="V515" s="195">
        <v>1117</v>
      </c>
      <c r="W515" s="202">
        <v>1423</v>
      </c>
      <c r="X515" s="193">
        <v>1064</v>
      </c>
      <c r="Y515" s="197">
        <v>544</v>
      </c>
      <c r="Z515" s="195">
        <v>2318</v>
      </c>
      <c r="AA515" s="193">
        <v>2129</v>
      </c>
      <c r="AB515" s="169">
        <f t="shared" si="9098"/>
        <v>15185</v>
      </c>
      <c r="AC515" s="170">
        <f t="shared" si="9016"/>
        <v>15247</v>
      </c>
      <c r="AE515" s="143" t="s">
        <v>28</v>
      </c>
      <c r="AF515" s="126">
        <f>B515/B529</f>
        <v>6.8189271492152731E-2</v>
      </c>
      <c r="AG515" s="127">
        <f t="shared" ref="AG515" si="9261">C515/C529</f>
        <v>6.2349293833964863E-2</v>
      </c>
      <c r="AH515" s="128">
        <f t="shared" ref="AH515" si="9262">D515/D529</f>
        <v>6.5319379285456516E-2</v>
      </c>
      <c r="AI515" s="129">
        <f t="shared" ref="AI515" si="9263">E515/E529</f>
        <v>6.0934228575554111E-2</v>
      </c>
      <c r="AJ515" s="126">
        <f t="shared" ref="AJ515" si="9264">F515/F529</f>
        <v>6.462948815889992E-2</v>
      </c>
      <c r="AK515" s="127">
        <f t="shared" ref="AK515" si="9265">G515/G529</f>
        <v>5.8437801350048217E-2</v>
      </c>
      <c r="AL515" s="128">
        <f t="shared" ref="AL515" si="9266">H515/H529</f>
        <v>6.2782976154542716E-2</v>
      </c>
      <c r="AM515" s="129">
        <f t="shared" ref="AM515" si="9267">I515/I529</f>
        <v>6.3325915547130421E-2</v>
      </c>
      <c r="AN515" s="126">
        <f t="shared" ref="AN515" si="9268">J515/J529</f>
        <v>5.7762750070442376E-2</v>
      </c>
      <c r="AO515" s="127">
        <f t="shared" ref="AO515" si="9269">K515/K529</f>
        <v>7.0093457943925228E-2</v>
      </c>
      <c r="AP515" s="128">
        <f t="shared" ref="AP515" si="9270">L515/L529</f>
        <v>6.5133531157270025E-2</v>
      </c>
      <c r="AQ515" s="126">
        <f t="shared" ref="AQ515" si="9271">M515/M529</f>
        <v>8.9398203994102671E-2</v>
      </c>
      <c r="AR515" s="130">
        <f t="shared" ref="AR515" si="9272">N515/N529</f>
        <v>6.6755293894217069E-2</v>
      </c>
      <c r="AS515" s="131">
        <f t="shared" ref="AS515" si="9273">O515/O529</f>
        <v>7.7282253024008235E-2</v>
      </c>
      <c r="AT515" s="126">
        <f t="shared" ref="AT515" si="9274">P515/P529</f>
        <v>6.8015150294141347E-2</v>
      </c>
      <c r="AU515" s="127">
        <f t="shared" ref="AU515" si="9275">Q515/Q529</f>
        <v>6.2101032390259277E-2</v>
      </c>
      <c r="AV515" s="128">
        <f t="shared" ref="AV515" si="9276">R515/R529</f>
        <v>7.7186774300563976E-2</v>
      </c>
      <c r="AW515" s="129">
        <f t="shared" ref="AW515" si="9277">S515/S529</f>
        <v>5.9406501302525769E-2</v>
      </c>
      <c r="AX515" s="126">
        <f t="shared" ref="AX515" si="9278">T515/T529</f>
        <v>6.3751532488761753E-2</v>
      </c>
      <c r="AY515" s="127">
        <f t="shared" ref="AY515" si="9279">U515/U529</f>
        <v>5.8071065989847716E-2</v>
      </c>
      <c r="AZ515" s="128">
        <f t="shared" ref="AZ515" si="9280">V515/V529</f>
        <v>6.1071623838162933E-2</v>
      </c>
      <c r="BA515" s="129">
        <f t="shared" ref="BA515" si="9281">W515/W529</f>
        <v>7.5366770827816329E-2</v>
      </c>
      <c r="BB515" s="126">
        <f t="shared" ref="BB515" si="9282">X515/X529</f>
        <v>6.3701131533257502E-2</v>
      </c>
      <c r="BC515" s="127">
        <f t="shared" ref="BC515" si="9283">Y515/Y529</f>
        <v>5.8652291105121296E-2</v>
      </c>
      <c r="BD515" s="128">
        <f t="shared" ref="BD515" si="9284">Z515/Z529</f>
        <v>5.5243088655862728E-2</v>
      </c>
      <c r="BE515" s="126">
        <f t="shared" ref="BE515" si="9285">AA515/AA529</f>
        <v>5.2116227264938433E-2</v>
      </c>
      <c r="BF515" s="132">
        <f t="shared" ref="BF515" si="9286">AB515/AB529</f>
        <v>6.4327411059993733E-2</v>
      </c>
      <c r="BG515" s="133">
        <f t="shared" ref="BG515" si="9287">AC515/AC529</f>
        <v>6.4723037020371604E-2</v>
      </c>
    </row>
    <row r="516" spans="1:59">
      <c r="A516" s="134" t="s">
        <v>29</v>
      </c>
      <c r="B516" s="203">
        <v>2427</v>
      </c>
      <c r="C516" s="187">
        <v>1720</v>
      </c>
      <c r="D516" s="188">
        <v>1011</v>
      </c>
      <c r="E516" s="189">
        <v>602</v>
      </c>
      <c r="F516" s="186">
        <v>360</v>
      </c>
      <c r="G516" s="190">
        <v>284</v>
      </c>
      <c r="H516" s="188">
        <v>2087</v>
      </c>
      <c r="I516" s="189">
        <v>2015</v>
      </c>
      <c r="J516" s="186">
        <v>189</v>
      </c>
      <c r="K516" s="187">
        <v>237</v>
      </c>
      <c r="L516" s="188">
        <v>487</v>
      </c>
      <c r="M516" s="186">
        <v>863</v>
      </c>
      <c r="N516" s="191">
        <v>1396</v>
      </c>
      <c r="O516" s="204">
        <v>1534</v>
      </c>
      <c r="P516" s="186">
        <v>854</v>
      </c>
      <c r="Q516" s="187">
        <v>693</v>
      </c>
      <c r="R516" s="188">
        <v>1006</v>
      </c>
      <c r="S516" s="189">
        <v>1093</v>
      </c>
      <c r="T516" s="186">
        <v>365</v>
      </c>
      <c r="U516" s="190">
        <v>277</v>
      </c>
      <c r="V516" s="188">
        <v>1327</v>
      </c>
      <c r="W516" s="205">
        <v>1241</v>
      </c>
      <c r="X516" s="186">
        <v>1044</v>
      </c>
      <c r="Y516" s="190">
        <v>525</v>
      </c>
      <c r="Z516" s="188">
        <v>2946</v>
      </c>
      <c r="AA516" s="186">
        <v>3030</v>
      </c>
      <c r="AB516" s="169">
        <f t="shared" si="9098"/>
        <v>15499</v>
      </c>
      <c r="AC516" s="170">
        <f t="shared" si="9016"/>
        <v>14114</v>
      </c>
      <c r="AE516" s="134" t="s">
        <v>29</v>
      </c>
      <c r="AF516" s="126">
        <f>B516/B529</f>
        <v>5.6851721714687282E-2</v>
      </c>
      <c r="AG516" s="127">
        <f t="shared" ref="AG516" si="9288">C516/C529</f>
        <v>5.9249052704099206E-2</v>
      </c>
      <c r="AH516" s="128">
        <f t="shared" ref="AH516" si="9289">D516/D529</f>
        <v>6.0808372428726089E-2</v>
      </c>
      <c r="AI516" s="129">
        <f t="shared" ref="AI516" si="9290">E516/E529</f>
        <v>4.3462565879719875E-2</v>
      </c>
      <c r="AJ516" s="126">
        <f t="shared" ref="AJ516" si="9291">F516/F529</f>
        <v>5.5003819709702063E-2</v>
      </c>
      <c r="AK516" s="127">
        <f t="shared" ref="AK516" si="9292">G516/G529</f>
        <v>5.4773384763741564E-2</v>
      </c>
      <c r="AL516" s="128">
        <f t="shared" ref="AL516" si="9293">H516/H529</f>
        <v>7.8742831270751587E-2</v>
      </c>
      <c r="AM516" s="129">
        <f t="shared" ref="AM516" si="9294">I516/I529</f>
        <v>5.5358663699552182E-2</v>
      </c>
      <c r="AN516" s="126">
        <f t="shared" ref="AN516" si="9295">J516/J529</f>
        <v>5.3254437869822487E-2</v>
      </c>
      <c r="AO516" s="127">
        <f t="shared" ref="AO516" si="9296">K516/K529</f>
        <v>5.0339847068819034E-2</v>
      </c>
      <c r="AP516" s="128">
        <f t="shared" ref="AP516" si="9297">L516/L529</f>
        <v>7.2255192878338273E-2</v>
      </c>
      <c r="AQ516" s="126">
        <f t="shared" ref="AQ516" si="9298">M516/M529</f>
        <v>5.7834070499932985E-2</v>
      </c>
      <c r="AR516" s="130">
        <f t="shared" ref="AR516" si="9299">N516/N529</f>
        <v>6.6280505175197041E-2</v>
      </c>
      <c r="AS516" s="131">
        <f t="shared" ref="AS516" si="9300">O516/O529</f>
        <v>5.6399132321041212E-2</v>
      </c>
      <c r="AT516" s="126">
        <f t="shared" ref="AT516" si="9301">P516/P529</f>
        <v>6.882101700378758E-2</v>
      </c>
      <c r="AU516" s="127">
        <f t="shared" ref="AU516" si="9302">Q516/Q529</f>
        <v>5.4614232800063049E-2</v>
      </c>
      <c r="AV516" s="128">
        <f t="shared" ref="AV516" si="9303">R516/R529</f>
        <v>5.562313391573593E-2</v>
      </c>
      <c r="AW516" s="129">
        <f t="shared" ref="AW516" si="9304">S516/S529</f>
        <v>6.1898289727035906E-2</v>
      </c>
      <c r="AX516" s="126">
        <f t="shared" ref="AX516" si="9305">T516/T529</f>
        <v>7.4581119738455257E-2</v>
      </c>
      <c r="AY516" s="127">
        <f t="shared" ref="AY516" si="9306">U516/U529</f>
        <v>5.6243654822335024E-2</v>
      </c>
      <c r="AZ516" s="128">
        <f t="shared" ref="AZ516" si="9307">V516/V529</f>
        <v>7.2553307818480045E-2</v>
      </c>
      <c r="BA516" s="129">
        <f t="shared" ref="BA516" si="9308">W516/W529</f>
        <v>6.5727450876542554E-2</v>
      </c>
      <c r="BB516" s="126">
        <f t="shared" ref="BB516" si="9309">X516/X529</f>
        <v>6.2503741842782734E-2</v>
      </c>
      <c r="BC516" s="127">
        <f t="shared" ref="BC516" si="9310">Y516/Y529</f>
        <v>5.6603773584905662E-2</v>
      </c>
      <c r="BD516" s="128">
        <f t="shared" ref="BD516" si="9311">Z516/Z529</f>
        <v>7.0209723546234504E-2</v>
      </c>
      <c r="BE516" s="126">
        <f t="shared" ref="BE516" si="9312">AA516/AA529</f>
        <v>7.4171990893735773E-2</v>
      </c>
      <c r="BF516" s="132">
        <f t="shared" ref="BF516" si="9313">AB516/AB529</f>
        <v>6.5657592625541175E-2</v>
      </c>
      <c r="BG516" s="133">
        <f t="shared" ref="BG516" si="9314">AC516/AC529</f>
        <v>5.9913487538894528E-2</v>
      </c>
    </row>
    <row r="517" spans="1:59">
      <c r="A517" s="143" t="s">
        <v>30</v>
      </c>
      <c r="B517" s="200">
        <v>2331</v>
      </c>
      <c r="C517" s="194">
        <v>2577</v>
      </c>
      <c r="D517" s="195">
        <v>1041</v>
      </c>
      <c r="E517" s="196">
        <v>1022</v>
      </c>
      <c r="F517" s="193">
        <v>477</v>
      </c>
      <c r="G517" s="197">
        <v>405</v>
      </c>
      <c r="H517" s="195">
        <v>2058</v>
      </c>
      <c r="I517" s="196">
        <v>3108</v>
      </c>
      <c r="J517" s="193">
        <v>262</v>
      </c>
      <c r="K517" s="194">
        <v>317</v>
      </c>
      <c r="L517" s="195">
        <v>593</v>
      </c>
      <c r="M517" s="193">
        <v>1032</v>
      </c>
      <c r="N517" s="198">
        <v>1554</v>
      </c>
      <c r="O517" s="201">
        <v>1940</v>
      </c>
      <c r="P517" s="193">
        <v>918</v>
      </c>
      <c r="Q517" s="194">
        <v>650</v>
      </c>
      <c r="R517" s="195">
        <v>1202</v>
      </c>
      <c r="S517" s="196">
        <v>1195</v>
      </c>
      <c r="T517" s="193">
        <v>464</v>
      </c>
      <c r="U517" s="197">
        <v>220</v>
      </c>
      <c r="V517" s="195">
        <v>1520</v>
      </c>
      <c r="W517" s="202">
        <v>1240</v>
      </c>
      <c r="X517" s="193">
        <v>1226</v>
      </c>
      <c r="Y517" s="197">
        <v>537</v>
      </c>
      <c r="Z517" s="195">
        <v>3020</v>
      </c>
      <c r="AA517" s="193">
        <v>3123</v>
      </c>
      <c r="AB517" s="169">
        <f t="shared" si="9098"/>
        <v>16666</v>
      </c>
      <c r="AC517" s="170">
        <f t="shared" si="9016"/>
        <v>17366</v>
      </c>
      <c r="AE517" s="143" t="s">
        <v>30</v>
      </c>
      <c r="AF517" s="126">
        <f>B517/B529</f>
        <v>5.4602951510892478E-2</v>
      </c>
      <c r="AG517" s="127">
        <f t="shared" ref="AG517" si="9315">C517/C529</f>
        <v>8.8770237685153283E-2</v>
      </c>
      <c r="AH517" s="128">
        <f t="shared" ref="AH517" si="9316">D517/D529</f>
        <v>6.2612775171418264E-2</v>
      </c>
      <c r="AI517" s="129">
        <f t="shared" ref="AI517" si="9317">E517/E529</f>
        <v>7.3785286260919791E-2</v>
      </c>
      <c r="AJ517" s="126">
        <f t="shared" ref="AJ517" si="9318">F517/F529</f>
        <v>7.2880061115355235E-2</v>
      </c>
      <c r="AK517" s="127">
        <f t="shared" ref="AK517" si="9319">G517/G529</f>
        <v>7.8109932497589199E-2</v>
      </c>
      <c r="AL517" s="128">
        <f t="shared" ref="AL517" si="9320">H517/H529</f>
        <v>7.7648656806519764E-2</v>
      </c>
      <c r="AM517" s="129">
        <f t="shared" ref="AM517" si="9321">I517/I529</f>
        <v>8.5386961180252199E-2</v>
      </c>
      <c r="AN517" s="126">
        <f t="shared" ref="AN517" si="9322">J517/J529</f>
        <v>7.3823612285150747E-2</v>
      </c>
      <c r="AO517" s="127">
        <f t="shared" ref="AO517" si="9323">K517/K529</f>
        <v>6.7332200509770609E-2</v>
      </c>
      <c r="AP517" s="128">
        <f t="shared" ref="AP517" si="9324">L517/L529</f>
        <v>8.7982195845697331E-2</v>
      </c>
      <c r="AQ517" s="126">
        <f t="shared" ref="AQ517" si="9325">M517/M529</f>
        <v>6.9159630076397263E-2</v>
      </c>
      <c r="AR517" s="130">
        <f t="shared" ref="AR517" si="9326">N517/N529</f>
        <v>7.3782166935713614E-2</v>
      </c>
      <c r="AS517" s="131">
        <f t="shared" ref="AS517" si="9327">O517/O529</f>
        <v>7.1326151696753562E-2</v>
      </c>
      <c r="AT517" s="126">
        <f t="shared" ref="AT517" si="9328">P517/P529</f>
        <v>7.3978563945523407E-2</v>
      </c>
      <c r="AU517" s="127">
        <f t="shared" ref="AU517" si="9329">Q517/Q529</f>
        <v>5.1225470880290017E-2</v>
      </c>
      <c r="AV517" s="128">
        <f t="shared" ref="AV517" si="9330">R517/R529</f>
        <v>6.6460245493752068E-2</v>
      </c>
      <c r="AW517" s="129">
        <f t="shared" ref="AW517" si="9331">S517/S529</f>
        <v>6.7674708347491216E-2</v>
      </c>
      <c r="AX517" s="126">
        <f t="shared" ref="AX517" si="9332">T517/T529</f>
        <v>9.4809971393543108E-2</v>
      </c>
      <c r="AY517" s="127">
        <f t="shared" ref="AY517" si="9333">U517/U529</f>
        <v>4.4670050761421318E-2</v>
      </c>
      <c r="AZ517" s="128">
        <f t="shared" ref="AZ517" si="9334">V517/V529</f>
        <v>8.3105522143247679E-2</v>
      </c>
      <c r="BA517" s="129">
        <f t="shared" ref="BA517" si="9335">W517/W529</f>
        <v>6.567448758010698E-2</v>
      </c>
      <c r="BB517" s="126">
        <f t="shared" ref="BB517" si="9336">X517/X529</f>
        <v>7.3399988026103091E-2</v>
      </c>
      <c r="BC517" s="127">
        <f t="shared" ref="BC517" si="9337">Y517/Y529</f>
        <v>5.7897574123989215E-2</v>
      </c>
      <c r="BD517" s="128">
        <f t="shared" ref="BD517" si="9338">Z517/Z529</f>
        <v>7.1973307912297432E-2</v>
      </c>
      <c r="BE517" s="126">
        <f t="shared" ref="BE517" si="9339">AA517/AA529</f>
        <v>7.6448556950870231E-2</v>
      </c>
      <c r="BF517" s="132">
        <f t="shared" ref="BF517" si="9340">AB517/AB529</f>
        <v>7.0601292902591734E-2</v>
      </c>
      <c r="BG517" s="133">
        <f t="shared" ref="BG517" si="9341">AC517/AC529</f>
        <v>7.3718125591642508E-2</v>
      </c>
    </row>
    <row r="518" spans="1:59">
      <c r="A518" s="134" t="s">
        <v>31</v>
      </c>
      <c r="B518" s="203">
        <v>2621</v>
      </c>
      <c r="C518" s="187">
        <v>2696</v>
      </c>
      <c r="D518" s="188">
        <v>1227</v>
      </c>
      <c r="E518" s="189">
        <v>890</v>
      </c>
      <c r="F518" s="186">
        <v>629</v>
      </c>
      <c r="G518" s="190">
        <v>296</v>
      </c>
      <c r="H518" s="188">
        <v>2383</v>
      </c>
      <c r="I518" s="189">
        <v>2362</v>
      </c>
      <c r="J518" s="186">
        <v>390</v>
      </c>
      <c r="K518" s="187">
        <v>221</v>
      </c>
      <c r="L518" s="188">
        <v>726</v>
      </c>
      <c r="M518" s="186">
        <v>927</v>
      </c>
      <c r="N518" s="191">
        <v>1620</v>
      </c>
      <c r="O518" s="204">
        <v>1621</v>
      </c>
      <c r="P518" s="186">
        <v>843</v>
      </c>
      <c r="Q518" s="187">
        <v>893</v>
      </c>
      <c r="R518" s="188">
        <v>1056</v>
      </c>
      <c r="S518" s="189">
        <v>1453</v>
      </c>
      <c r="T518" s="186">
        <v>514</v>
      </c>
      <c r="U518" s="190">
        <v>225</v>
      </c>
      <c r="V518" s="188">
        <v>1577</v>
      </c>
      <c r="W518" s="205">
        <v>1030</v>
      </c>
      <c r="X518" s="186">
        <v>1411</v>
      </c>
      <c r="Y518" s="190">
        <v>462</v>
      </c>
      <c r="Z518" s="188">
        <v>3644</v>
      </c>
      <c r="AA518" s="186">
        <v>3148</v>
      </c>
      <c r="AB518" s="169">
        <f t="shared" si="9098"/>
        <v>18641</v>
      </c>
      <c r="AC518" s="170">
        <f t="shared" si="9016"/>
        <v>16224</v>
      </c>
      <c r="AE518" s="134" t="s">
        <v>31</v>
      </c>
      <c r="AF518" s="126">
        <f>B518/B529</f>
        <v>6.1396111501522604E-2</v>
      </c>
      <c r="AG518" s="127">
        <f t="shared" ref="AG518" si="9342">C518/C529</f>
        <v>9.2869445401308995E-2</v>
      </c>
      <c r="AH518" s="128">
        <f t="shared" ref="AH518" si="9343">D518/D529</f>
        <v>7.3800072176109704E-2</v>
      </c>
      <c r="AI518" s="129">
        <f t="shared" ref="AI518" si="9344">E518/E529</f>
        <v>6.4255288426828386E-2</v>
      </c>
      <c r="AJ518" s="126">
        <f t="shared" ref="AJ518" si="9345">F518/F529</f>
        <v>9.6103896103896108E-2</v>
      </c>
      <c r="AK518" s="127">
        <f t="shared" ref="AK518" si="9346">G518/G529</f>
        <v>5.7087753134040499E-2</v>
      </c>
      <c r="AL518" s="128">
        <f t="shared" ref="AL518" si="9347">H518/H529</f>
        <v>8.9910956836703887E-2</v>
      </c>
      <c r="AM518" s="129">
        <f t="shared" ref="AM518" si="9348">I518/I529</f>
        <v>6.4891892634413029E-2</v>
      </c>
      <c r="AN518" s="126">
        <f t="shared" ref="AN518" si="9349">J518/J529</f>
        <v>0.10989010989010989</v>
      </c>
      <c r="AO518" s="127">
        <f t="shared" ref="AO518" si="9350">K518/K529</f>
        <v>4.6941376380628716E-2</v>
      </c>
      <c r="AP518" s="128">
        <f t="shared" ref="AP518" si="9351">L518/L529</f>
        <v>0.10771513353115728</v>
      </c>
      <c r="AQ518" s="126">
        <f t="shared" ref="AQ518" si="9352">M518/M529</f>
        <v>6.2123039806996384E-2</v>
      </c>
      <c r="AR518" s="130">
        <f t="shared" ref="AR518" si="9353">N518/N529</f>
        <v>7.6915772481245842E-2</v>
      </c>
      <c r="AS518" s="131">
        <f t="shared" ref="AS518" si="9354">O518/O529</f>
        <v>5.9597779330122433E-2</v>
      </c>
      <c r="AT518" s="126">
        <f t="shared" ref="AT518" si="9355">P518/P529</f>
        <v>6.7934563623176722E-2</v>
      </c>
      <c r="AU518" s="127">
        <f t="shared" ref="AU518" si="9356">Q518/Q529</f>
        <v>7.0375916147844594E-2</v>
      </c>
      <c r="AV518" s="128">
        <f t="shared" ref="AV518" si="9357">R518/R529</f>
        <v>5.8387703195842085E-2</v>
      </c>
      <c r="AW518" s="129">
        <f t="shared" ref="AW518" si="9358">S518/S529</f>
        <v>8.2285649563937024E-2</v>
      </c>
      <c r="AX518" s="126">
        <f t="shared" ref="AX518" si="9359">T518/T529</f>
        <v>0.10502656313853699</v>
      </c>
      <c r="AY518" s="127">
        <f t="shared" ref="AY518" si="9360">U518/U529</f>
        <v>4.5685279187817257E-2</v>
      </c>
      <c r="AZ518" s="128">
        <f t="shared" ref="AZ518" si="9361">V518/V529</f>
        <v>8.622197922361946E-2</v>
      </c>
      <c r="BA518" s="129">
        <f t="shared" ref="BA518" si="9362">W518/W529</f>
        <v>5.4552195328637254E-2</v>
      </c>
      <c r="BB518" s="126">
        <f t="shared" ref="BB518" si="9363">X518/X529</f>
        <v>8.4475842662994668E-2</v>
      </c>
      <c r="BC518" s="127">
        <f t="shared" ref="BC518" si="9364">Y518/Y529</f>
        <v>4.9811320754716983E-2</v>
      </c>
      <c r="BD518" s="128">
        <f t="shared" ref="BD518" si="9365">Z518/Z529</f>
        <v>8.6844613918017163E-2</v>
      </c>
      <c r="BE518" s="126">
        <f t="shared" ref="BE518" si="9366">AA518/AA529</f>
        <v>7.7060537073755847E-2</v>
      </c>
      <c r="BF518" s="132">
        <f t="shared" ref="BF518" si="9367">AB518/AB529</f>
        <v>7.8967880775063753E-2</v>
      </c>
      <c r="BG518" s="133">
        <f t="shared" ref="BG518" si="9368">AC518/AC529</f>
        <v>6.887037139230727E-2</v>
      </c>
    </row>
    <row r="519" spans="1:59">
      <c r="A519" s="143" t="s">
        <v>32</v>
      </c>
      <c r="B519" s="200">
        <v>2568</v>
      </c>
      <c r="C519" s="194">
        <v>2765</v>
      </c>
      <c r="D519" s="195">
        <v>1138</v>
      </c>
      <c r="E519" s="196">
        <v>1408</v>
      </c>
      <c r="F519" s="193">
        <v>602</v>
      </c>
      <c r="G519" s="197">
        <v>514</v>
      </c>
      <c r="H519" s="195">
        <v>1771</v>
      </c>
      <c r="I519" s="196">
        <v>3862</v>
      </c>
      <c r="J519" s="193">
        <v>463</v>
      </c>
      <c r="K519" s="194">
        <v>231</v>
      </c>
      <c r="L519" s="195">
        <v>759</v>
      </c>
      <c r="M519" s="193">
        <v>875</v>
      </c>
      <c r="N519" s="198">
        <v>1855</v>
      </c>
      <c r="O519" s="201">
        <v>2078</v>
      </c>
      <c r="P519" s="193">
        <v>1033</v>
      </c>
      <c r="Q519" s="194">
        <v>1098</v>
      </c>
      <c r="R519" s="195">
        <v>1384</v>
      </c>
      <c r="S519" s="196">
        <v>1374</v>
      </c>
      <c r="T519" s="193">
        <v>590</v>
      </c>
      <c r="U519" s="197">
        <v>233</v>
      </c>
      <c r="V519" s="195">
        <v>1621</v>
      </c>
      <c r="W519" s="202">
        <v>1103</v>
      </c>
      <c r="X519" s="193">
        <v>1696</v>
      </c>
      <c r="Y519" s="197">
        <v>525</v>
      </c>
      <c r="Z519" s="195">
        <v>3462</v>
      </c>
      <c r="AA519" s="193">
        <v>3277</v>
      </c>
      <c r="AB519" s="169">
        <f t="shared" si="9098"/>
        <v>18942</v>
      </c>
      <c r="AC519" s="170">
        <f t="shared" si="9016"/>
        <v>19343</v>
      </c>
      <c r="AE519" s="143" t="s">
        <v>32</v>
      </c>
      <c r="AF519" s="126">
        <f>B519/B529</f>
        <v>6.0154602951510892E-2</v>
      </c>
      <c r="AG519" s="127">
        <f t="shared" ref="AG519" si="9369">C519/C529</f>
        <v>9.5246296934205998E-2</v>
      </c>
      <c r="AH519" s="128">
        <f t="shared" ref="AH519" si="9370">D519/D529</f>
        <v>6.844701070612294E-2</v>
      </c>
      <c r="AI519" s="129">
        <f t="shared" ref="AI519" si="9371">E519/E529</f>
        <v>0.10165331023030828</v>
      </c>
      <c r="AJ519" s="126">
        <f t="shared" ref="AJ519" si="9372">F519/F529</f>
        <v>9.197860962566845E-2</v>
      </c>
      <c r="AK519" s="127">
        <f t="shared" ref="AK519" si="9373">G519/G529</f>
        <v>9.9132111861137892E-2</v>
      </c>
      <c r="AL519" s="128">
        <f t="shared" ref="AL519" si="9374">H519/H529</f>
        <v>6.6820102626018715E-2</v>
      </c>
      <c r="AM519" s="129">
        <f t="shared" ref="AM519" si="9375">I519/I529</f>
        <v>0.1061018159839556</v>
      </c>
      <c r="AN519" s="126">
        <f t="shared" ref="AN519" si="9376">J519/J529</f>
        <v>0.13045928430543816</v>
      </c>
      <c r="AO519" s="127">
        <f t="shared" ref="AO519" si="9377">K519/K529</f>
        <v>4.9065420560747662E-2</v>
      </c>
      <c r="AP519" s="128">
        <f t="shared" ref="AP519" si="9378">L519/L529</f>
        <v>0.11261127596439169</v>
      </c>
      <c r="AQ519" s="126">
        <f t="shared" ref="AQ519" si="9379">M519/M529</f>
        <v>5.863825224500737E-2</v>
      </c>
      <c r="AR519" s="130">
        <f t="shared" ref="AR519" si="9380">N519/N529</f>
        <v>8.8073307378216698E-2</v>
      </c>
      <c r="AS519" s="131">
        <f t="shared" ref="AS519" si="9381">O519/O529</f>
        <v>7.6399867642192726E-2</v>
      </c>
      <c r="AT519" s="126">
        <f t="shared" ref="AT519" si="9382">P519/P529</f>
        <v>8.3246031106454996E-2</v>
      </c>
      <c r="AU519" s="127">
        <f t="shared" ref="AU519" si="9383">Q519/Q529</f>
        <v>8.6531641579320667E-2</v>
      </c>
      <c r="AV519" s="128">
        <f t="shared" ref="AV519" si="9384">R519/R529</f>
        <v>7.6523277673338497E-2</v>
      </c>
      <c r="AW519" s="129">
        <f t="shared" ref="AW519" si="9385">S519/S529</f>
        <v>7.7811756710839286E-2</v>
      </c>
      <c r="AX519" s="126">
        <f t="shared" ref="AX519" si="9386">T519/T529</f>
        <v>0.12055578259092767</v>
      </c>
      <c r="AY519" s="127">
        <f t="shared" ref="AY519" si="9387">U519/U529</f>
        <v>4.7309644670050763E-2</v>
      </c>
      <c r="AZ519" s="128">
        <f t="shared" ref="AZ519" si="9388">V519/V529</f>
        <v>8.8627665390923996E-2</v>
      </c>
      <c r="BA519" s="129">
        <f t="shared" ref="BA519" si="9389">W519/W529</f>
        <v>5.8418515968433872E-2</v>
      </c>
      <c r="BB519" s="126">
        <f t="shared" ref="BB519" si="9390">X519/X529</f>
        <v>0.10153864575226007</v>
      </c>
      <c r="BC519" s="127">
        <f t="shared" ref="BC519" si="9391">Y519/Y529</f>
        <v>5.6603773584905662E-2</v>
      </c>
      <c r="BD519" s="128">
        <f t="shared" ref="BD519" si="9392">Z519/Z529</f>
        <v>8.2507149666348908E-2</v>
      </c>
      <c r="BE519" s="126">
        <f t="shared" ref="BE519" si="9393">AA519/AA529</f>
        <v>8.0218354507845591E-2</v>
      </c>
      <c r="BF519" s="132">
        <f t="shared" ref="BF519" si="9394">AB519/AB529</f>
        <v>8.0242991129298738E-2</v>
      </c>
      <c r="BG519" s="133">
        <f t="shared" ref="BG519" si="9395">AC519/AC529</f>
        <v>8.2110428614484685E-2</v>
      </c>
    </row>
    <row r="520" spans="1:59">
      <c r="A520" s="134" t="s">
        <v>33</v>
      </c>
      <c r="B520" s="203">
        <v>2575</v>
      </c>
      <c r="C520" s="187">
        <v>2601</v>
      </c>
      <c r="D520" s="188">
        <v>982</v>
      </c>
      <c r="E520" s="189">
        <v>1075</v>
      </c>
      <c r="F520" s="186">
        <v>443</v>
      </c>
      <c r="G520" s="190">
        <v>379</v>
      </c>
      <c r="H520" s="188">
        <v>2369</v>
      </c>
      <c r="I520" s="189">
        <v>2630</v>
      </c>
      <c r="J520" s="186">
        <v>318</v>
      </c>
      <c r="K520" s="187">
        <v>226</v>
      </c>
      <c r="L520" s="188">
        <v>668</v>
      </c>
      <c r="M520" s="186">
        <v>740</v>
      </c>
      <c r="N520" s="191">
        <v>1648</v>
      </c>
      <c r="O520" s="204">
        <v>1770</v>
      </c>
      <c r="P520" s="186">
        <v>762</v>
      </c>
      <c r="Q520" s="187">
        <v>870</v>
      </c>
      <c r="R520" s="188">
        <v>913</v>
      </c>
      <c r="S520" s="189">
        <v>1612</v>
      </c>
      <c r="T520" s="186">
        <v>366</v>
      </c>
      <c r="U520" s="190">
        <v>250</v>
      </c>
      <c r="V520" s="188">
        <v>1388</v>
      </c>
      <c r="W520" s="205">
        <v>1138</v>
      </c>
      <c r="X520" s="186">
        <v>1358</v>
      </c>
      <c r="Y520" s="190">
        <v>669</v>
      </c>
      <c r="Z520" s="188">
        <v>3012</v>
      </c>
      <c r="AA520" s="186">
        <v>3441</v>
      </c>
      <c r="AB520" s="169">
        <f t="shared" si="9098"/>
        <v>16802</v>
      </c>
      <c r="AC520" s="170">
        <f t="shared" si="9016"/>
        <v>17401</v>
      </c>
      <c r="AE520" s="134" t="s">
        <v>33</v>
      </c>
      <c r="AF520" s="126">
        <f>B520/B529</f>
        <v>6.0318575778870932E-2</v>
      </c>
      <c r="AG520" s="127">
        <f t="shared" ref="AG520" si="9396">C520/C529</f>
        <v>8.9596968653117462E-2</v>
      </c>
      <c r="AH520" s="128">
        <f t="shared" ref="AH520" si="9397">D520/D529</f>
        <v>5.9064116444123661E-2</v>
      </c>
      <c r="AI520" s="129">
        <f t="shared" ref="AI520" si="9398">E520/E529</f>
        <v>7.7611724785214067E-2</v>
      </c>
      <c r="AJ520" s="126">
        <f t="shared" ref="AJ520" si="9399">F520/F529</f>
        <v>6.7685255920550039E-2</v>
      </c>
      <c r="AK520" s="127">
        <f t="shared" ref="AK520" si="9400">G520/G529</f>
        <v>7.3095467695274835E-2</v>
      </c>
      <c r="AL520" s="128">
        <f t="shared" ref="AL520" si="9401">H520/H529</f>
        <v>8.9382734681557496E-2</v>
      </c>
      <c r="AM520" s="129">
        <f t="shared" ref="AM520" si="9402">I520/I529</f>
        <v>7.2254732272864636E-2</v>
      </c>
      <c r="AN520" s="126">
        <f t="shared" ref="AN520" si="9403">J520/J529</f>
        <v>8.960270498732037E-2</v>
      </c>
      <c r="AO520" s="127">
        <f t="shared" ref="AO520" si="9404">K520/K529</f>
        <v>4.8003398470688192E-2</v>
      </c>
      <c r="AP520" s="128">
        <f t="shared" ref="AP520" si="9405">L520/L529</f>
        <v>9.9109792284866466E-2</v>
      </c>
      <c r="AQ520" s="126">
        <f t="shared" ref="AQ520" si="9406">M520/M529</f>
        <v>4.9591207612920518E-2</v>
      </c>
      <c r="AR520" s="130">
        <f t="shared" ref="AR520" si="9407">N520/N529</f>
        <v>7.8245180894501942E-2</v>
      </c>
      <c r="AS520" s="131">
        <f t="shared" ref="AS520" si="9408">O520/O529</f>
        <v>6.5075921908893705E-2</v>
      </c>
      <c r="AT520" s="126">
        <f t="shared" ref="AT520" si="9409">P520/P529</f>
        <v>6.140704327504231E-2</v>
      </c>
      <c r="AU520" s="127">
        <f t="shared" ref="AU520" si="9410">Q520/Q529</f>
        <v>6.8563322562849707E-2</v>
      </c>
      <c r="AV520" s="128">
        <f t="shared" ref="AV520" si="9411">R520/R529</f>
        <v>5.0481035054738471E-2</v>
      </c>
      <c r="AW520" s="129">
        <f t="shared" ref="AW520" si="9412">S520/S529</f>
        <v>9.1290066825235022E-2</v>
      </c>
      <c r="AX520" s="126">
        <f t="shared" ref="AX520" si="9413">T520/T529</f>
        <v>7.478545157335513E-2</v>
      </c>
      <c r="AY520" s="127">
        <f t="shared" ref="AY520" si="9414">U520/U529</f>
        <v>5.0761421319796954E-2</v>
      </c>
      <c r="AZ520" s="128">
        <f t="shared" ref="AZ520" si="9415">V520/V529</f>
        <v>7.5888463641334059E-2</v>
      </c>
      <c r="BA520" s="129">
        <f t="shared" ref="BA520" si="9416">W520/W529</f>
        <v>6.0272231343678831E-2</v>
      </c>
      <c r="BB520" s="126">
        <f t="shared" ref="BB520" si="9417">X520/X529</f>
        <v>8.130275998323655E-2</v>
      </c>
      <c r="BC520" s="127">
        <f t="shared" ref="BC520" si="9418">Y520/Y529</f>
        <v>7.2129380053908357E-2</v>
      </c>
      <c r="BD520" s="128">
        <f t="shared" ref="BD520" si="9419">Z520/Z529</f>
        <v>7.1782650142993329E-2</v>
      </c>
      <c r="BE520" s="126">
        <f t="shared" ref="BE520" si="9420">AA520/AA529</f>
        <v>8.4232944113975181E-2</v>
      </c>
      <c r="BF520" s="132">
        <f t="shared" ref="BF520" si="9421">AB520/AB529</f>
        <v>7.1177422497860701E-2</v>
      </c>
      <c r="BG520" s="133">
        <f t="shared" ref="BG520" si="9422">AC520/AC529</f>
        <v>7.3866699494424232E-2</v>
      </c>
    </row>
    <row r="521" spans="1:59">
      <c r="A521" s="143" t="s">
        <v>34</v>
      </c>
      <c r="B521" s="200">
        <v>2182</v>
      </c>
      <c r="C521" s="194">
        <v>2668</v>
      </c>
      <c r="D521" s="195">
        <v>749</v>
      </c>
      <c r="E521" s="196">
        <v>1210</v>
      </c>
      <c r="F521" s="193">
        <v>301</v>
      </c>
      <c r="G521" s="197">
        <v>409</v>
      </c>
      <c r="H521" s="195">
        <v>1843</v>
      </c>
      <c r="I521" s="196">
        <v>3621</v>
      </c>
      <c r="J521" s="193">
        <v>237</v>
      </c>
      <c r="K521" s="194">
        <v>176</v>
      </c>
      <c r="L521" s="195">
        <v>532</v>
      </c>
      <c r="M521" s="193">
        <v>727</v>
      </c>
      <c r="N521" s="198">
        <v>1337</v>
      </c>
      <c r="O521" s="201">
        <v>1718</v>
      </c>
      <c r="P521" s="193">
        <v>647</v>
      </c>
      <c r="Q521" s="194">
        <v>1049</v>
      </c>
      <c r="R521" s="195">
        <v>937</v>
      </c>
      <c r="S521" s="196">
        <v>1431</v>
      </c>
      <c r="T521" s="193">
        <v>274</v>
      </c>
      <c r="U521" s="197">
        <v>228</v>
      </c>
      <c r="V521" s="195">
        <v>1490</v>
      </c>
      <c r="W521" s="202">
        <v>913</v>
      </c>
      <c r="X521" s="193">
        <v>1065</v>
      </c>
      <c r="Y521" s="197">
        <v>476</v>
      </c>
      <c r="Z521" s="195">
        <v>2517</v>
      </c>
      <c r="AA521" s="193">
        <v>3023</v>
      </c>
      <c r="AB521" s="169">
        <f t="shared" si="9098"/>
        <v>14111</v>
      </c>
      <c r="AC521" s="170">
        <f t="shared" si="9016"/>
        <v>17649</v>
      </c>
      <c r="AE521" s="143" t="s">
        <v>34</v>
      </c>
      <c r="AF521" s="126">
        <f>B521/B529</f>
        <v>5.1112672757085968E-2</v>
      </c>
      <c r="AG521" s="127">
        <f t="shared" ref="AG521" si="9423">C521/C529</f>
        <v>9.1904925938684115E-2</v>
      </c>
      <c r="AH521" s="128">
        <f t="shared" ref="AH521" si="9424">D521/D529</f>
        <v>4.5049921809214487E-2</v>
      </c>
      <c r="AI521" s="129">
        <f t="shared" ref="AI521" si="9425">E521/E529</f>
        <v>8.7358313479171182E-2</v>
      </c>
      <c r="AJ521" s="126">
        <f t="shared" ref="AJ521" si="9426">F521/F529</f>
        <v>4.5989304812834225E-2</v>
      </c>
      <c r="AK521" s="127">
        <f t="shared" ref="AK521" si="9427">G521/G529</f>
        <v>7.8881388621022175E-2</v>
      </c>
      <c r="AL521" s="128">
        <f t="shared" ref="AL521" si="9428">H521/H529</f>
        <v>6.9536673709628738E-2</v>
      </c>
      <c r="AM521" s="129">
        <f t="shared" ref="AM521" si="9429">I521/I529</f>
        <v>9.9480754965795767E-2</v>
      </c>
      <c r="AN521" s="126">
        <f t="shared" ref="AN521" si="9430">J521/J529</f>
        <v>6.6779374471682168E-2</v>
      </c>
      <c r="AO521" s="127">
        <f t="shared" ref="AO521" si="9431">K521/K529</f>
        <v>3.7383177570093455E-2</v>
      </c>
      <c r="AP521" s="128">
        <f t="shared" ref="AP521" si="9432">L521/L529</f>
        <v>7.8931750741839765E-2</v>
      </c>
      <c r="AQ521" s="126">
        <f t="shared" ref="AQ521" si="9433">M521/M529</f>
        <v>4.8720010722423268E-2</v>
      </c>
      <c r="AR521" s="130">
        <f t="shared" ref="AR521" si="9434">N521/N529</f>
        <v>6.3479251732978831E-2</v>
      </c>
      <c r="AS521" s="131">
        <f t="shared" ref="AS521" si="9435">O521/O529</f>
        <v>6.3164086914960102E-2</v>
      </c>
      <c r="AT521" s="126">
        <f t="shared" ref="AT521" si="9436">P521/P529</f>
        <v>5.2139576114110728E-2</v>
      </c>
      <c r="AU521" s="127">
        <f t="shared" ref="AU521" si="9437">Q521/Q529</f>
        <v>8.26700291591142E-2</v>
      </c>
      <c r="AV521" s="128">
        <f t="shared" ref="AV521" si="9438">R521/R529</f>
        <v>5.180802830918943E-2</v>
      </c>
      <c r="AW521" s="129">
        <f t="shared" ref="AW521" si="9439">S521/S529</f>
        <v>8.1039755351681952E-2</v>
      </c>
      <c r="AX521" s="126">
        <f t="shared" ref="AX521" si="9440">T521/T529</f>
        <v>5.5986922762566407E-2</v>
      </c>
      <c r="AY521" s="127">
        <f t="shared" ref="AY521" si="9441">U521/U529</f>
        <v>4.6294416243654823E-2</v>
      </c>
      <c r="AZ521" s="128">
        <f t="shared" ref="AZ521" si="9442">V521/V529</f>
        <v>8.1465281574630941E-2</v>
      </c>
      <c r="BA521" s="129">
        <f t="shared" ref="BA521" si="9443">W521/W529</f>
        <v>4.8355489645675549E-2</v>
      </c>
      <c r="BB521" s="126">
        <f t="shared" ref="BB521" si="9444">X521/X529</f>
        <v>6.3761001017781233E-2</v>
      </c>
      <c r="BC521" s="127">
        <f t="shared" ref="BC521" si="9445">Y521/Y529</f>
        <v>5.132075471698113E-2</v>
      </c>
      <c r="BD521" s="128">
        <f t="shared" ref="BD521" si="9446">Z521/Z529</f>
        <v>5.9985700667302196E-2</v>
      </c>
      <c r="BE521" s="126">
        <f t="shared" ref="BE521" si="9447">AA521/AA529</f>
        <v>7.4000636459327807E-2</v>
      </c>
      <c r="BF521" s="132">
        <f t="shared" ref="BF521" si="9448">AB521/AB529</f>
        <v>5.9777681756178563E-2</v>
      </c>
      <c r="BG521" s="133">
        <f t="shared" ref="BG521" si="9449">AC521/AC529</f>
        <v>7.4919451719849053E-2</v>
      </c>
    </row>
    <row r="522" spans="1:59">
      <c r="A522" s="134" t="s">
        <v>35</v>
      </c>
      <c r="B522" s="203">
        <v>1720</v>
      </c>
      <c r="C522" s="187">
        <v>1645</v>
      </c>
      <c r="D522" s="188">
        <v>526</v>
      </c>
      <c r="E522" s="189">
        <v>803</v>
      </c>
      <c r="F522" s="186">
        <v>167</v>
      </c>
      <c r="G522" s="190">
        <v>287</v>
      </c>
      <c r="H522" s="188">
        <v>1281</v>
      </c>
      <c r="I522" s="189">
        <v>2272</v>
      </c>
      <c r="J522" s="186">
        <v>162</v>
      </c>
      <c r="K522" s="187">
        <v>124</v>
      </c>
      <c r="L522" s="188">
        <v>453</v>
      </c>
      <c r="M522" s="186">
        <v>456</v>
      </c>
      <c r="N522" s="191">
        <v>1212</v>
      </c>
      <c r="O522" s="204">
        <v>1088</v>
      </c>
      <c r="P522" s="186">
        <v>465</v>
      </c>
      <c r="Q522" s="187">
        <v>873</v>
      </c>
      <c r="R522" s="188">
        <v>734</v>
      </c>
      <c r="S522" s="189">
        <v>1079</v>
      </c>
      <c r="T522" s="186">
        <v>168</v>
      </c>
      <c r="U522" s="190">
        <v>227</v>
      </c>
      <c r="V522" s="188">
        <v>1267</v>
      </c>
      <c r="W522" s="205">
        <v>723</v>
      </c>
      <c r="X522" s="186">
        <v>690</v>
      </c>
      <c r="Y522" s="190">
        <v>507</v>
      </c>
      <c r="Z522" s="188">
        <v>1975</v>
      </c>
      <c r="AA522" s="186">
        <v>3082</v>
      </c>
      <c r="AB522" s="169">
        <f t="shared" si="9098"/>
        <v>10820</v>
      </c>
      <c r="AC522" s="170">
        <f t="shared" si="9016"/>
        <v>13166</v>
      </c>
      <c r="AE522" s="134" t="s">
        <v>35</v>
      </c>
      <c r="AF522" s="126">
        <f>B522/B529</f>
        <v>4.0290466151323492E-2</v>
      </c>
      <c r="AG522" s="127">
        <f t="shared" ref="AG522" si="9450">C522/C529</f>
        <v>5.6665518429211158E-2</v>
      </c>
      <c r="AH522" s="128">
        <f t="shared" ref="AH522" si="9451">D522/D529</f>
        <v>3.1637194755202692E-2</v>
      </c>
      <c r="AI522" s="129">
        <f t="shared" ref="AI522" si="9452">E522/E529</f>
        <v>5.7974153490722692E-2</v>
      </c>
      <c r="AJ522" s="126">
        <f t="shared" ref="AJ522" si="9453">F522/F529</f>
        <v>2.5515660809778455E-2</v>
      </c>
      <c r="AK522" s="127">
        <f t="shared" ref="AK522" si="9454">G522/G529</f>
        <v>5.53519768563163E-2</v>
      </c>
      <c r="AL522" s="128">
        <f t="shared" ref="AL522" si="9455">H522/H529</f>
        <v>4.8332327195894961E-2</v>
      </c>
      <c r="AM522" s="129">
        <f t="shared" ref="AM522" si="9456">I522/I529</f>
        <v>6.2419297233440481E-2</v>
      </c>
      <c r="AN522" s="126">
        <f t="shared" ref="AN522" si="9457">J522/J529</f>
        <v>4.5646661031276417E-2</v>
      </c>
      <c r="AO522" s="127">
        <f t="shared" ref="AO522" si="9458">K522/K529</f>
        <v>2.6338147833474938E-2</v>
      </c>
      <c r="AP522" s="128">
        <f t="shared" ref="AP522" si="9459">L522/L529</f>
        <v>6.7210682492581608E-2</v>
      </c>
      <c r="AQ522" s="126">
        <f t="shared" ref="AQ522" si="9460">M522/M529</f>
        <v>3.0558906312826699E-2</v>
      </c>
      <c r="AR522" s="130">
        <f t="shared" ref="AR522" si="9461">N522/N529</f>
        <v>5.7544392745228372E-2</v>
      </c>
      <c r="AS522" s="131">
        <f t="shared" ref="AS522" si="9462">O522/O529</f>
        <v>4.0001470642303028E-2</v>
      </c>
      <c r="AT522" s="126">
        <f t="shared" ref="AT522" si="9463">P522/P529</f>
        <v>3.7472801998549438E-2</v>
      </c>
      <c r="AU522" s="127">
        <f t="shared" ref="AU522" si="9464">Q522/Q529</f>
        <v>6.8799747813066442E-2</v>
      </c>
      <c r="AV522" s="128">
        <f t="shared" ref="AV522" si="9465">R522/R529</f>
        <v>4.0583877031958419E-2</v>
      </c>
      <c r="AW522" s="129">
        <f t="shared" ref="AW522" si="9466">S522/S529</f>
        <v>6.1105447955600863E-2</v>
      </c>
      <c r="AX522" s="126">
        <f t="shared" ref="AX522" si="9467">T522/T529</f>
        <v>3.43277482631794E-2</v>
      </c>
      <c r="AY522" s="127">
        <f t="shared" ref="AY522" si="9468">U522/U529</f>
        <v>4.6091370558375637E-2</v>
      </c>
      <c r="AZ522" s="128">
        <f t="shared" ref="AZ522" si="9469">V522/V529</f>
        <v>6.9272826681246583E-2</v>
      </c>
      <c r="BA522" s="129">
        <f t="shared" ref="BA522" si="9470">W522/W529</f>
        <v>3.829246332291722E-2</v>
      </c>
      <c r="BB522" s="126">
        <f t="shared" ref="BB522" si="9471">X522/X529</f>
        <v>4.130994432137939E-2</v>
      </c>
      <c r="BC522" s="127">
        <f t="shared" ref="BC522" si="9472">Y522/Y529</f>
        <v>5.4663072776280325E-2</v>
      </c>
      <c r="BD522" s="128">
        <f t="shared" ref="BD522" si="9473">Z522/Z529</f>
        <v>4.7068636796949476E-2</v>
      </c>
      <c r="BE522" s="126">
        <f t="shared" ref="BE522" si="9474">AA522/AA529</f>
        <v>7.5444909549337844E-2</v>
      </c>
      <c r="BF522" s="132">
        <f t="shared" ref="BF522" si="9475">AB522/AB529</f>
        <v>4.583619280007456E-2</v>
      </c>
      <c r="BG522" s="133">
        <f t="shared" ref="BG522" si="9476">AC522/AC529</f>
        <v>5.5889257257835154E-2</v>
      </c>
    </row>
    <row r="523" spans="1:59">
      <c r="A523" s="143" t="s">
        <v>36</v>
      </c>
      <c r="B523" s="200">
        <v>266</v>
      </c>
      <c r="C523" s="194">
        <v>1450</v>
      </c>
      <c r="D523" s="195">
        <v>126</v>
      </c>
      <c r="E523" s="196">
        <v>535</v>
      </c>
      <c r="F523" s="193">
        <v>47</v>
      </c>
      <c r="G523" s="197">
        <v>199</v>
      </c>
      <c r="H523" s="195">
        <v>490</v>
      </c>
      <c r="I523" s="196">
        <v>1548</v>
      </c>
      <c r="J523" s="193">
        <v>88</v>
      </c>
      <c r="K523" s="194">
        <v>87</v>
      </c>
      <c r="L523" s="195">
        <v>230</v>
      </c>
      <c r="M523" s="193">
        <v>182</v>
      </c>
      <c r="N523" s="198">
        <v>694</v>
      </c>
      <c r="O523" s="201">
        <v>728</v>
      </c>
      <c r="P523" s="193">
        <v>348</v>
      </c>
      <c r="Q523" s="194">
        <v>580</v>
      </c>
      <c r="R523" s="195">
        <v>405</v>
      </c>
      <c r="S523" s="196">
        <v>773</v>
      </c>
      <c r="T523" s="193">
        <v>141</v>
      </c>
      <c r="U523" s="197">
        <v>165</v>
      </c>
      <c r="V523" s="195">
        <v>1199</v>
      </c>
      <c r="W523" s="202">
        <v>486</v>
      </c>
      <c r="X523" s="193">
        <v>478</v>
      </c>
      <c r="Y523" s="197">
        <v>347</v>
      </c>
      <c r="Z523" s="195">
        <v>1176</v>
      </c>
      <c r="AA523" s="193">
        <v>1848</v>
      </c>
      <c r="AB523" s="169">
        <f t="shared" si="9098"/>
        <v>5688</v>
      </c>
      <c r="AC523" s="170">
        <f t="shared" si="9016"/>
        <v>8928</v>
      </c>
      <c r="AE523" s="143" t="s">
        <v>36</v>
      </c>
      <c r="AF523" s="126">
        <f>B523/B529</f>
        <v>6.2309674396814245E-3</v>
      </c>
      <c r="AG523" s="127">
        <f t="shared" ref="AG523" si="9477">C523/C529</f>
        <v>4.9948329314502236E-2</v>
      </c>
      <c r="AH523" s="128">
        <f t="shared" ref="AH523" si="9478">D523/D529</f>
        <v>7.5784915193071092E-3</v>
      </c>
      <c r="AI523" s="129">
        <f t="shared" ref="AI523" si="9479">E523/E529</f>
        <v>3.8625370009385603E-2</v>
      </c>
      <c r="AJ523" s="126">
        <f t="shared" ref="AJ523" si="9480">F523/F529</f>
        <v>7.1810542398777696E-3</v>
      </c>
      <c r="AK523" s="127">
        <f t="shared" ref="AK523" si="9481">G523/G529</f>
        <v>3.837994214079074E-2</v>
      </c>
      <c r="AL523" s="128">
        <f t="shared" ref="AL523" si="9482">H523/H529</f>
        <v>1.8487775430123754E-2</v>
      </c>
      <c r="AM523" s="129">
        <f t="shared" ref="AM523" si="9483">I523/I529</f>
        <v>4.2528640896727934E-2</v>
      </c>
      <c r="AN523" s="126">
        <f t="shared" ref="AN523" si="9484">J523/J529</f>
        <v>2.4795717103409411E-2</v>
      </c>
      <c r="AO523" s="127">
        <f t="shared" ref="AO523" si="9485">K523/K529</f>
        <v>1.8479184367034836E-2</v>
      </c>
      <c r="AP523" s="128">
        <f t="shared" ref="AP523" si="9486">L523/L529</f>
        <v>3.4124629080118693E-2</v>
      </c>
      <c r="AQ523" s="126">
        <f t="shared" ref="AQ523" si="9487">M523/M529</f>
        <v>1.2196756466961533E-2</v>
      </c>
      <c r="AR523" s="130">
        <f t="shared" ref="AR523" si="9488">N523/N529</f>
        <v>3.2950337099990505E-2</v>
      </c>
      <c r="AS523" s="131">
        <f t="shared" ref="AS523" si="9489">O523/O529</f>
        <v>2.6765689915070407E-2</v>
      </c>
      <c r="AT523" s="126">
        <f t="shared" ref="AT523" si="9490">P523/P529</f>
        <v>2.8044161495688613E-2</v>
      </c>
      <c r="AU523" s="127">
        <f t="shared" ref="AU523" si="9491">Q523/Q529</f>
        <v>4.5708881708566476E-2</v>
      </c>
      <c r="AV523" s="128">
        <f t="shared" ref="AV523" si="9492">R523/R529</f>
        <v>2.2393011168859892E-2</v>
      </c>
      <c r="AW523" s="129">
        <f t="shared" ref="AW523" si="9493">S523/S529</f>
        <v>4.377619209423491E-2</v>
      </c>
      <c r="AX523" s="126">
        <f t="shared" ref="AX523" si="9494">T523/T529</f>
        <v>2.8810788720882715E-2</v>
      </c>
      <c r="AY523" s="127">
        <f t="shared" ref="AY523" si="9495">U523/U529</f>
        <v>3.3502538071065992E-2</v>
      </c>
      <c r="AZ523" s="128">
        <f t="shared" ref="AZ523" si="9496">V523/V529</f>
        <v>6.5554948059048657E-2</v>
      </c>
      <c r="BA523" s="129">
        <f t="shared" ref="BA523" si="9497">W523/W529</f>
        <v>2.5740162067687093E-2</v>
      </c>
      <c r="BB523" s="126">
        <f t="shared" ref="BB523" si="9498">X523/X529</f>
        <v>2.8617613602346884E-2</v>
      </c>
      <c r="BC523" s="127">
        <f t="shared" ref="BC523" si="9499">Y523/Y529</f>
        <v>3.7412398921832887E-2</v>
      </c>
      <c r="BD523" s="128">
        <f t="shared" ref="BD523" si="9500">Z523/Z529</f>
        <v>2.8026692087702573E-2</v>
      </c>
      <c r="BE523" s="126">
        <f t="shared" ref="BE523" si="9501">AA523/AA529</f>
        <v>4.5237570683704195E-2</v>
      </c>
      <c r="BF523" s="132">
        <f t="shared" ref="BF523" si="9502">AB523/AB529</f>
        <v>2.4095773072719415E-2</v>
      </c>
      <c r="BG523" s="133">
        <f t="shared" ref="BG523" si="9503">AC523/AC529</f>
        <v>3.7899080115293346E-2</v>
      </c>
    </row>
    <row r="524" spans="1:59">
      <c r="A524" s="134" t="s">
        <v>37</v>
      </c>
      <c r="B524" s="203">
        <v>0</v>
      </c>
      <c r="C524" s="187">
        <v>892</v>
      </c>
      <c r="D524" s="188">
        <v>3</v>
      </c>
      <c r="E524" s="189">
        <v>435</v>
      </c>
      <c r="F524" s="186">
        <v>4</v>
      </c>
      <c r="G524" s="190">
        <v>180</v>
      </c>
      <c r="H524" s="188">
        <v>27</v>
      </c>
      <c r="I524" s="189">
        <v>826</v>
      </c>
      <c r="J524" s="186">
        <v>48</v>
      </c>
      <c r="K524" s="187">
        <v>43</v>
      </c>
      <c r="L524" s="188">
        <v>43</v>
      </c>
      <c r="M524" s="186">
        <v>38</v>
      </c>
      <c r="N524" s="191">
        <v>186</v>
      </c>
      <c r="O524" s="204">
        <v>155</v>
      </c>
      <c r="P524" s="186">
        <v>46</v>
      </c>
      <c r="Q524" s="187">
        <v>90</v>
      </c>
      <c r="R524" s="188">
        <v>66</v>
      </c>
      <c r="S524" s="189">
        <v>44</v>
      </c>
      <c r="T524" s="186">
        <v>14</v>
      </c>
      <c r="U524" s="190">
        <v>1</v>
      </c>
      <c r="V524" s="188">
        <v>122</v>
      </c>
      <c r="W524" s="205">
        <v>17</v>
      </c>
      <c r="X524" s="186">
        <v>62</v>
      </c>
      <c r="Y524" s="190">
        <v>16</v>
      </c>
      <c r="Z524" s="188">
        <v>27</v>
      </c>
      <c r="AA524" s="186">
        <v>186</v>
      </c>
      <c r="AB524" s="169">
        <f t="shared" si="9098"/>
        <v>648</v>
      </c>
      <c r="AC524" s="170">
        <f t="shared" si="9016"/>
        <v>2923</v>
      </c>
      <c r="AE524" s="134" t="s">
        <v>37</v>
      </c>
      <c r="AF524" s="126">
        <f>B524/B529</f>
        <v>0</v>
      </c>
      <c r="AG524" s="127">
        <f t="shared" ref="AG524" si="9504">C524/C529</f>
        <v>3.072683430933517E-2</v>
      </c>
      <c r="AH524" s="128">
        <f t="shared" ref="AH524" si="9505">D524/D529</f>
        <v>1.8044027426921688E-4</v>
      </c>
      <c r="AI524" s="129">
        <f t="shared" ref="AI524" si="9506">E524/E529</f>
        <v>3.1405674680528482E-2</v>
      </c>
      <c r="AJ524" s="126">
        <f t="shared" ref="AJ524" si="9507">F524/F529</f>
        <v>6.1115355233002289E-4</v>
      </c>
      <c r="AK524" s="127">
        <f t="shared" ref="AK524" si="9508">G524/G529</f>
        <v>3.4715525554484088E-2</v>
      </c>
      <c r="AL524" s="128">
        <f t="shared" ref="AL524" si="9509">H524/H529</f>
        <v>1.0187141563537578E-3</v>
      </c>
      <c r="AM524" s="129">
        <f t="shared" ref="AM524" si="9510">I524/I529</f>
        <v>2.2692931124481442E-2</v>
      </c>
      <c r="AN524" s="126">
        <f t="shared" ref="AN524" si="9511">J524/J529</f>
        <v>1.3524936601859678E-2</v>
      </c>
      <c r="AO524" s="127">
        <f t="shared" ref="AO524" si="9512">K524/K529</f>
        <v>9.1333899745114702E-3</v>
      </c>
      <c r="AP524" s="128">
        <f t="shared" ref="AP524" si="9513">L524/L529</f>
        <v>6.3798219584569734E-3</v>
      </c>
      <c r="AQ524" s="126">
        <f t="shared" ref="AQ524" si="9514">M524/M529</f>
        <v>2.5465755260688917E-3</v>
      </c>
      <c r="AR524" s="130">
        <f t="shared" ref="AR524" si="9515">N524/N529</f>
        <v>8.8310701737726715E-3</v>
      </c>
      <c r="AS524" s="131">
        <f t="shared" ref="AS524" si="9516">O524/O529</f>
        <v>5.6987389242251557E-3</v>
      </c>
      <c r="AT524" s="126">
        <f t="shared" ref="AT524" si="9517">P524/P529</f>
        <v>3.7069868643726327E-3</v>
      </c>
      <c r="AU524" s="127">
        <f t="shared" ref="AU524" si="9518">Q524/Q529</f>
        <v>7.0927575065016946E-3</v>
      </c>
      <c r="AV524" s="128">
        <f t="shared" ref="AV524" si="9519">R524/R529</f>
        <v>3.6492314497401303E-3</v>
      </c>
      <c r="AW524" s="129">
        <f t="shared" ref="AW524" si="9520">S524/S529</f>
        <v>2.4917884245101371E-3</v>
      </c>
      <c r="AX524" s="126">
        <f t="shared" ref="AX524" si="9521">T524/T529</f>
        <v>2.8606456885982836E-3</v>
      </c>
      <c r="AY524" s="127">
        <f t="shared" ref="AY524" si="9522">U524/U529</f>
        <v>2.0304568527918781E-4</v>
      </c>
      <c r="AZ524" s="128">
        <f t="shared" ref="AZ524" si="9523">V524/V529</f>
        <v>6.6703116457080373E-3</v>
      </c>
      <c r="BA524" s="129">
        <f t="shared" ref="BA524" si="9524">W524/W529</f>
        <v>9.0037603940469255E-4</v>
      </c>
      <c r="BB524" s="126">
        <f t="shared" ref="BB524" si="9525">X524/X529</f>
        <v>3.7119080404717716E-3</v>
      </c>
      <c r="BC524" s="127">
        <f t="shared" ref="BC524" si="9526">Y524/Y529</f>
        <v>1.7250673854447439E-3</v>
      </c>
      <c r="BD524" s="128">
        <f t="shared" ref="BD524" si="9527">Z524/Z529</f>
        <v>6.4346997140133462E-4</v>
      </c>
      <c r="BE524" s="126">
        <f t="shared" ref="BE524" si="9528">AA524/AA529</f>
        <v>4.5531321142689282E-3</v>
      </c>
      <c r="BF524" s="132">
        <f t="shared" ref="BF524" si="9529">AB524/AB529</f>
        <v>2.7450880715756297E-3</v>
      </c>
      <c r="BG524" s="133">
        <f t="shared" ref="BG524" si="9530">AC524/AC529</f>
        <v>1.2408043366599737E-2</v>
      </c>
    </row>
    <row r="525" spans="1:59">
      <c r="A525" s="143" t="s">
        <v>38</v>
      </c>
      <c r="B525" s="200">
        <v>0</v>
      </c>
      <c r="C525" s="194">
        <v>1</v>
      </c>
      <c r="D525" s="195">
        <v>0</v>
      </c>
      <c r="E525" s="196">
        <v>0</v>
      </c>
      <c r="F525" s="193">
        <v>0</v>
      </c>
      <c r="G525" s="197">
        <v>0</v>
      </c>
      <c r="H525" s="195">
        <v>0</v>
      </c>
      <c r="I525" s="196">
        <v>0</v>
      </c>
      <c r="J525" s="193">
        <v>0</v>
      </c>
      <c r="K525" s="197">
        <v>0</v>
      </c>
      <c r="L525" s="195">
        <v>0</v>
      </c>
      <c r="M525" s="193">
        <v>0</v>
      </c>
      <c r="N525" s="198">
        <v>0</v>
      </c>
      <c r="O525" s="201">
        <v>0</v>
      </c>
      <c r="P525" s="193">
        <v>0</v>
      </c>
      <c r="Q525" s="197">
        <v>0</v>
      </c>
      <c r="R525" s="195">
        <v>0</v>
      </c>
      <c r="S525" s="196">
        <v>0</v>
      </c>
      <c r="T525" s="193">
        <v>0</v>
      </c>
      <c r="U525" s="197">
        <v>0</v>
      </c>
      <c r="V525" s="195">
        <v>0</v>
      </c>
      <c r="W525" s="196">
        <v>0</v>
      </c>
      <c r="X525" s="193">
        <v>0</v>
      </c>
      <c r="Y525" s="197">
        <v>0</v>
      </c>
      <c r="Z525" s="195">
        <v>0</v>
      </c>
      <c r="AA525" s="193">
        <v>0</v>
      </c>
      <c r="AB525" s="169">
        <f t="shared" si="9098"/>
        <v>0</v>
      </c>
      <c r="AC525" s="170">
        <f t="shared" si="9016"/>
        <v>1</v>
      </c>
      <c r="AE525" s="143" t="s">
        <v>38</v>
      </c>
      <c r="AF525" s="126">
        <f>B525/B529</f>
        <v>0</v>
      </c>
      <c r="AG525" s="127">
        <f t="shared" ref="AG525" si="9531">C525/C529</f>
        <v>3.4447123665173958E-5</v>
      </c>
      <c r="AH525" s="128">
        <f t="shared" ref="AH525" si="9532">D525/D529</f>
        <v>0</v>
      </c>
      <c r="AI525" s="129">
        <f t="shared" ref="AI525" si="9533">E525/E529</f>
        <v>0</v>
      </c>
      <c r="AJ525" s="126">
        <f t="shared" ref="AJ525" si="9534">F525/F529</f>
        <v>0</v>
      </c>
      <c r="AK525" s="127">
        <f t="shared" ref="AK525" si="9535">G525/G529</f>
        <v>0</v>
      </c>
      <c r="AL525" s="128">
        <f t="shared" ref="AL525" si="9536">H525/H529</f>
        <v>0</v>
      </c>
      <c r="AM525" s="129">
        <f t="shared" ref="AM525" si="9537">I525/I529</f>
        <v>0</v>
      </c>
      <c r="AN525" s="126">
        <f t="shared" ref="AN525" si="9538">J525/J529</f>
        <v>0</v>
      </c>
      <c r="AO525" s="127">
        <f t="shared" ref="AO525" si="9539">K525/K529</f>
        <v>0</v>
      </c>
      <c r="AP525" s="128">
        <f t="shared" ref="AP525" si="9540">L525/L529</f>
        <v>0</v>
      </c>
      <c r="AQ525" s="126">
        <f t="shared" ref="AQ525" si="9541">M525/M529</f>
        <v>0</v>
      </c>
      <c r="AR525" s="130">
        <f t="shared" ref="AR525" si="9542">N525/N529</f>
        <v>0</v>
      </c>
      <c r="AS525" s="131">
        <f t="shared" ref="AS525" si="9543">O525/O529</f>
        <v>0</v>
      </c>
      <c r="AT525" s="126">
        <f t="shared" ref="AT525" si="9544">P525/P529</f>
        <v>0</v>
      </c>
      <c r="AU525" s="127">
        <f t="shared" ref="AU525" si="9545">Q525/Q529</f>
        <v>0</v>
      </c>
      <c r="AV525" s="128">
        <f t="shared" ref="AV525" si="9546">R525/R529</f>
        <v>0</v>
      </c>
      <c r="AW525" s="129">
        <f t="shared" ref="AW525" si="9547">S525/S529</f>
        <v>0</v>
      </c>
      <c r="AX525" s="126">
        <f t="shared" ref="AX525" si="9548">T525/T529</f>
        <v>0</v>
      </c>
      <c r="AY525" s="127">
        <f t="shared" ref="AY525" si="9549">U525/U529</f>
        <v>0</v>
      </c>
      <c r="AZ525" s="128">
        <f t="shared" ref="AZ525" si="9550">V525/V529</f>
        <v>0</v>
      </c>
      <c r="BA525" s="129">
        <f t="shared" ref="BA525" si="9551">W525/W529</f>
        <v>0</v>
      </c>
      <c r="BB525" s="126">
        <f t="shared" ref="BB525" si="9552">X525/X529</f>
        <v>0</v>
      </c>
      <c r="BC525" s="127">
        <f t="shared" ref="BC525" si="9553">Y525/Y529</f>
        <v>0</v>
      </c>
      <c r="BD525" s="128">
        <f t="shared" ref="BD525" si="9554">Z525/Z529</f>
        <v>0</v>
      </c>
      <c r="BE525" s="126">
        <f t="shared" ref="BE525" si="9555">AA525/AA529</f>
        <v>0</v>
      </c>
      <c r="BF525" s="132">
        <f t="shared" ref="BF525" si="9556">AB525/AB529</f>
        <v>0</v>
      </c>
      <c r="BG525" s="133">
        <f t="shared" ref="BG525" si="9557">AC525/AC529</f>
        <v>4.2449686509065129E-6</v>
      </c>
    </row>
    <row r="526" spans="1:59">
      <c r="A526" s="134" t="s">
        <v>39</v>
      </c>
      <c r="B526" s="58"/>
      <c r="C526" s="59"/>
      <c r="D526" s="136"/>
      <c r="E526" s="137"/>
      <c r="F526" s="135"/>
      <c r="G526" s="138"/>
      <c r="H526" s="136"/>
      <c r="I526" s="137"/>
      <c r="J526" s="135"/>
      <c r="K526" s="138"/>
      <c r="L526" s="136"/>
      <c r="M526" s="135"/>
      <c r="N526" s="139"/>
      <c r="O526" s="140"/>
      <c r="P526" s="135"/>
      <c r="Q526" s="138"/>
      <c r="R526" s="136"/>
      <c r="S526" s="137"/>
      <c r="T526" s="135"/>
      <c r="U526" s="138"/>
      <c r="V526" s="136"/>
      <c r="W526" s="137"/>
      <c r="X526" s="135"/>
      <c r="Y526" s="138"/>
      <c r="Z526" s="141"/>
      <c r="AA526" s="142"/>
      <c r="AB526" s="169">
        <f t="shared" si="9098"/>
        <v>0</v>
      </c>
      <c r="AC526" s="170">
        <f t="shared" si="9016"/>
        <v>0</v>
      </c>
      <c r="AE526" s="134" t="s">
        <v>39</v>
      </c>
      <c r="AF526" s="126">
        <f>B526/B529</f>
        <v>0</v>
      </c>
      <c r="AG526" s="127">
        <f t="shared" ref="AG526" si="9558">C526/C529</f>
        <v>0</v>
      </c>
      <c r="AH526" s="128">
        <f t="shared" ref="AH526" si="9559">D526/D529</f>
        <v>0</v>
      </c>
      <c r="AI526" s="129">
        <f t="shared" ref="AI526" si="9560">E526/E529</f>
        <v>0</v>
      </c>
      <c r="AJ526" s="126">
        <f t="shared" ref="AJ526" si="9561">F526/F529</f>
        <v>0</v>
      </c>
      <c r="AK526" s="127">
        <f t="shared" ref="AK526" si="9562">G526/G529</f>
        <v>0</v>
      </c>
      <c r="AL526" s="128">
        <f t="shared" ref="AL526" si="9563">H526/H529</f>
        <v>0</v>
      </c>
      <c r="AM526" s="129">
        <f t="shared" ref="AM526" si="9564">I526/I529</f>
        <v>0</v>
      </c>
      <c r="AN526" s="126">
        <f t="shared" ref="AN526" si="9565">J526/J529</f>
        <v>0</v>
      </c>
      <c r="AO526" s="127">
        <f t="shared" ref="AO526" si="9566">K526/K529</f>
        <v>0</v>
      </c>
      <c r="AP526" s="128">
        <f t="shared" ref="AP526" si="9567">L526/L529</f>
        <v>0</v>
      </c>
      <c r="AQ526" s="126">
        <f t="shared" ref="AQ526" si="9568">M526/M529</f>
        <v>0</v>
      </c>
      <c r="AR526" s="130">
        <f t="shared" ref="AR526" si="9569">N526/N529</f>
        <v>0</v>
      </c>
      <c r="AS526" s="131">
        <f t="shared" ref="AS526" si="9570">O526/O529</f>
        <v>0</v>
      </c>
      <c r="AT526" s="126">
        <f t="shared" ref="AT526" si="9571">P526/P529</f>
        <v>0</v>
      </c>
      <c r="AU526" s="127">
        <f t="shared" ref="AU526" si="9572">Q526/Q529</f>
        <v>0</v>
      </c>
      <c r="AV526" s="128">
        <f t="shared" ref="AV526" si="9573">R526/R529</f>
        <v>0</v>
      </c>
      <c r="AW526" s="129">
        <f t="shared" ref="AW526" si="9574">S526/S529</f>
        <v>0</v>
      </c>
      <c r="AX526" s="126">
        <f t="shared" ref="AX526" si="9575">T526/T529</f>
        <v>0</v>
      </c>
      <c r="AY526" s="127">
        <f t="shared" ref="AY526" si="9576">U526/U529</f>
        <v>0</v>
      </c>
      <c r="AZ526" s="128">
        <f t="shared" ref="AZ526" si="9577">V526/V529</f>
        <v>0</v>
      </c>
      <c r="BA526" s="129">
        <f t="shared" ref="BA526" si="9578">W526/W529</f>
        <v>0</v>
      </c>
      <c r="BB526" s="126">
        <f t="shared" ref="BB526" si="9579">X526/X529</f>
        <v>0</v>
      </c>
      <c r="BC526" s="127">
        <f t="shared" ref="BC526" si="9580">Y526/Y529</f>
        <v>0</v>
      </c>
      <c r="BD526" s="128">
        <f t="shared" ref="BD526" si="9581">Z526/Z529</f>
        <v>0</v>
      </c>
      <c r="BE526" s="126">
        <f t="shared" ref="BE526" si="9582">AA526/AA529</f>
        <v>0</v>
      </c>
      <c r="BF526" s="132">
        <f t="shared" ref="BF526" si="9583">AB526/AB529</f>
        <v>0</v>
      </c>
      <c r="BG526" s="133">
        <f t="shared" ref="BG526" si="9584">AC526/AC529</f>
        <v>0</v>
      </c>
    </row>
    <row r="527" spans="1:59">
      <c r="A527" s="143" t="s">
        <v>40</v>
      </c>
      <c r="B527" s="56"/>
      <c r="C527" s="57"/>
      <c r="D527" s="149"/>
      <c r="E527" s="146"/>
      <c r="F527" s="147"/>
      <c r="G527" s="148"/>
      <c r="H527" s="149"/>
      <c r="I527" s="146"/>
      <c r="J527" s="147"/>
      <c r="K527" s="148"/>
      <c r="L527" s="149"/>
      <c r="M527" s="147"/>
      <c r="N527" s="151"/>
      <c r="O527" s="150"/>
      <c r="P527" s="147"/>
      <c r="Q527" s="148"/>
      <c r="R527" s="149"/>
      <c r="S527" s="146"/>
      <c r="T527" s="147"/>
      <c r="U527" s="148"/>
      <c r="V527" s="149"/>
      <c r="W527" s="146"/>
      <c r="X527" s="147"/>
      <c r="Y527" s="148"/>
      <c r="Z527" s="145"/>
      <c r="AA527" s="144"/>
      <c r="AB527" s="169"/>
      <c r="AC527" s="170">
        <f t="shared" si="9016"/>
        <v>0</v>
      </c>
      <c r="AE527" s="143" t="s">
        <v>40</v>
      </c>
      <c r="AF527" s="126">
        <f>B527/B529</f>
        <v>0</v>
      </c>
      <c r="AG527" s="127">
        <f t="shared" ref="AG527" si="9585">C527/C529</f>
        <v>0</v>
      </c>
      <c r="AH527" s="128">
        <f t="shared" ref="AH527" si="9586">D527/D529</f>
        <v>0</v>
      </c>
      <c r="AI527" s="129">
        <f t="shared" ref="AI527" si="9587">E527/E529</f>
        <v>0</v>
      </c>
      <c r="AJ527" s="126">
        <f t="shared" ref="AJ527" si="9588">F527/F529</f>
        <v>0</v>
      </c>
      <c r="AK527" s="127">
        <f t="shared" ref="AK527" si="9589">G527/G529</f>
        <v>0</v>
      </c>
      <c r="AL527" s="128">
        <f t="shared" ref="AL527" si="9590">H527/H529</f>
        <v>0</v>
      </c>
      <c r="AM527" s="129">
        <f t="shared" ref="AM527" si="9591">I527/I529</f>
        <v>0</v>
      </c>
      <c r="AN527" s="126">
        <f t="shared" ref="AN527" si="9592">J527/J529</f>
        <v>0</v>
      </c>
      <c r="AO527" s="127">
        <f t="shared" ref="AO527" si="9593">K527/K529</f>
        <v>0</v>
      </c>
      <c r="AP527" s="128">
        <f t="shared" ref="AP527" si="9594">L527/L529</f>
        <v>0</v>
      </c>
      <c r="AQ527" s="126">
        <f t="shared" ref="AQ527" si="9595">M527/M529</f>
        <v>0</v>
      </c>
      <c r="AR527" s="130">
        <f t="shared" ref="AR527" si="9596">N527/N529</f>
        <v>0</v>
      </c>
      <c r="AS527" s="131">
        <f t="shared" ref="AS527" si="9597">O527/O529</f>
        <v>0</v>
      </c>
      <c r="AT527" s="126">
        <f t="shared" ref="AT527" si="9598">P527/P529</f>
        <v>0</v>
      </c>
      <c r="AU527" s="127">
        <f t="shared" ref="AU527" si="9599">Q527/Q529</f>
        <v>0</v>
      </c>
      <c r="AV527" s="128">
        <f t="shared" ref="AV527" si="9600">R527/R529</f>
        <v>0</v>
      </c>
      <c r="AW527" s="129">
        <f t="shared" ref="AW527" si="9601">S527/S529</f>
        <v>0</v>
      </c>
      <c r="AX527" s="126">
        <f t="shared" ref="AX527" si="9602">T527/T529</f>
        <v>0</v>
      </c>
      <c r="AY527" s="127">
        <f t="shared" ref="AY527" si="9603">U527/U529</f>
        <v>0</v>
      </c>
      <c r="AZ527" s="128">
        <f t="shared" ref="AZ527" si="9604">V527/V529</f>
        <v>0</v>
      </c>
      <c r="BA527" s="129">
        <f t="shared" ref="BA527" si="9605">W527/W529</f>
        <v>0</v>
      </c>
      <c r="BB527" s="126">
        <f t="shared" ref="BB527" si="9606">X527/X529</f>
        <v>0</v>
      </c>
      <c r="BC527" s="127">
        <f t="shared" ref="BC527" si="9607">Y527/Y529</f>
        <v>0</v>
      </c>
      <c r="BD527" s="128">
        <f t="shared" ref="BD527" si="9608">Z527/Z529</f>
        <v>0</v>
      </c>
      <c r="BE527" s="126">
        <f t="shared" ref="BE527" si="9609">AA527/AA529</f>
        <v>0</v>
      </c>
      <c r="BF527" s="132">
        <f t="shared" ref="BF527" si="9610">AB527/AB529</f>
        <v>0</v>
      </c>
      <c r="BG527" s="133">
        <f t="shared" ref="BG527" si="9611">AC527/AC529</f>
        <v>0</v>
      </c>
    </row>
    <row r="528" spans="1:59" ht="14.1" thickBot="1">
      <c r="A528" s="134" t="s">
        <v>41</v>
      </c>
      <c r="B528" s="58"/>
      <c r="C528" s="59"/>
      <c r="D528" s="136"/>
      <c r="E528" s="137"/>
      <c r="F528" s="135"/>
      <c r="G528" s="138"/>
      <c r="H528" s="136"/>
      <c r="I528" s="137"/>
      <c r="J528" s="135"/>
      <c r="K528" s="138"/>
      <c r="L528" s="136"/>
      <c r="M528" s="135"/>
      <c r="N528" s="139"/>
      <c r="O528" s="140"/>
      <c r="P528" s="135"/>
      <c r="Q528" s="138"/>
      <c r="R528" s="136"/>
      <c r="S528" s="137"/>
      <c r="T528" s="135"/>
      <c r="U528" s="138"/>
      <c r="V528" s="136"/>
      <c r="W528" s="137"/>
      <c r="X528" s="135"/>
      <c r="Y528" s="138"/>
      <c r="Z528" s="141"/>
      <c r="AA528" s="142"/>
      <c r="AB528" s="169"/>
      <c r="AC528" s="170"/>
      <c r="AE528" s="134" t="s">
        <v>41</v>
      </c>
      <c r="AF528" s="126">
        <f>B528/B529</f>
        <v>0</v>
      </c>
      <c r="AG528" s="127">
        <f t="shared" ref="AG528" si="9612">C528/C529</f>
        <v>0</v>
      </c>
      <c r="AH528" s="128">
        <f t="shared" ref="AH528" si="9613">D528/D529</f>
        <v>0</v>
      </c>
      <c r="AI528" s="129">
        <f t="shared" ref="AI528" si="9614">E528/E529</f>
        <v>0</v>
      </c>
      <c r="AJ528" s="126">
        <f t="shared" ref="AJ528" si="9615">F528/F529</f>
        <v>0</v>
      </c>
      <c r="AK528" s="127">
        <f t="shared" ref="AK528" si="9616">G528/G529</f>
        <v>0</v>
      </c>
      <c r="AL528" s="128">
        <f t="shared" ref="AL528" si="9617">H528/H529</f>
        <v>0</v>
      </c>
      <c r="AM528" s="129">
        <f t="shared" ref="AM528" si="9618">I528/I529</f>
        <v>0</v>
      </c>
      <c r="AN528" s="126">
        <f t="shared" ref="AN528" si="9619">J528/J529</f>
        <v>0</v>
      </c>
      <c r="AO528" s="127">
        <f t="shared" ref="AO528" si="9620">K528/K529</f>
        <v>0</v>
      </c>
      <c r="AP528" s="128">
        <f t="shared" ref="AP528" si="9621">L528/L529</f>
        <v>0</v>
      </c>
      <c r="AQ528" s="126">
        <f t="shared" ref="AQ528" si="9622">M528/M529</f>
        <v>0</v>
      </c>
      <c r="AR528" s="130">
        <f t="shared" ref="AR528" si="9623">N528/N529</f>
        <v>0</v>
      </c>
      <c r="AS528" s="131">
        <f t="shared" ref="AS528" si="9624">O528/O529</f>
        <v>0</v>
      </c>
      <c r="AT528" s="126">
        <f t="shared" ref="AT528" si="9625">P528/P529</f>
        <v>0</v>
      </c>
      <c r="AU528" s="127">
        <f t="shared" ref="AU528" si="9626">Q528/Q529</f>
        <v>0</v>
      </c>
      <c r="AV528" s="128">
        <f t="shared" ref="AV528" si="9627">R528/R529</f>
        <v>0</v>
      </c>
      <c r="AW528" s="129">
        <f t="shared" ref="AW528" si="9628">S528/S529</f>
        <v>0</v>
      </c>
      <c r="AX528" s="126">
        <f t="shared" ref="AX528" si="9629">T528/T529</f>
        <v>0</v>
      </c>
      <c r="AY528" s="127">
        <f t="shared" ref="AY528" si="9630">U528/U529</f>
        <v>0</v>
      </c>
      <c r="AZ528" s="128">
        <f t="shared" ref="AZ528" si="9631">V528/V529</f>
        <v>0</v>
      </c>
      <c r="BA528" s="129">
        <f t="shared" ref="BA528" si="9632">W528/W529</f>
        <v>0</v>
      </c>
      <c r="BB528" s="126">
        <f t="shared" ref="BB528" si="9633">X528/X529</f>
        <v>0</v>
      </c>
      <c r="BC528" s="127">
        <f t="shared" ref="BC528" si="9634">Y528/Y529</f>
        <v>0</v>
      </c>
      <c r="BD528" s="128">
        <f t="shared" ref="BD528" si="9635">Z528/Z529</f>
        <v>0</v>
      </c>
      <c r="BE528" s="126">
        <f t="shared" ref="BE528" si="9636">AA528/AA529</f>
        <v>0</v>
      </c>
      <c r="BF528" s="132">
        <f t="shared" ref="BF528" si="9637">AB528/AB529</f>
        <v>0</v>
      </c>
      <c r="BG528" s="133">
        <f t="shared" ref="BG528" si="9638">AC528/AC529</f>
        <v>0</v>
      </c>
    </row>
    <row r="529" spans="1:59" ht="15" thickTop="1" thickBot="1">
      <c r="A529" s="241" t="s">
        <v>42</v>
      </c>
      <c r="B529" s="18">
        <f t="shared" ref="B529:AA529" si="9639">SUM(B506:B528)</f>
        <v>42690</v>
      </c>
      <c r="C529" s="19">
        <f t="shared" si="9639"/>
        <v>29030</v>
      </c>
      <c r="D529" s="18">
        <f t="shared" si="9639"/>
        <v>16626</v>
      </c>
      <c r="E529" s="19">
        <f t="shared" si="9639"/>
        <v>13851</v>
      </c>
      <c r="F529" s="18">
        <f t="shared" si="9639"/>
        <v>6545</v>
      </c>
      <c r="G529" s="19">
        <f t="shared" si="9639"/>
        <v>5185</v>
      </c>
      <c r="H529" s="18">
        <f t="shared" si="9639"/>
        <v>26504</v>
      </c>
      <c r="I529" s="19">
        <f t="shared" si="9639"/>
        <v>36399</v>
      </c>
      <c r="J529" s="18">
        <f t="shared" si="9639"/>
        <v>3549</v>
      </c>
      <c r="K529" s="19">
        <f t="shared" si="9639"/>
        <v>4708</v>
      </c>
      <c r="L529" s="18">
        <f t="shared" si="9639"/>
        <v>6740</v>
      </c>
      <c r="M529" s="19">
        <f t="shared" si="9639"/>
        <v>14922</v>
      </c>
      <c r="N529" s="18">
        <f t="shared" si="9639"/>
        <v>21062</v>
      </c>
      <c r="O529" s="19">
        <f t="shared" si="9639"/>
        <v>27199</v>
      </c>
      <c r="P529" s="18">
        <f t="shared" si="9639"/>
        <v>12409</v>
      </c>
      <c r="Q529" s="19">
        <f t="shared" si="9639"/>
        <v>12689</v>
      </c>
      <c r="R529" s="18">
        <f t="shared" si="9639"/>
        <v>18086</v>
      </c>
      <c r="S529" s="19">
        <f t="shared" si="9639"/>
        <v>17658</v>
      </c>
      <c r="T529" s="18">
        <f t="shared" si="9639"/>
        <v>4894</v>
      </c>
      <c r="U529" s="19">
        <f t="shared" si="9639"/>
        <v>4925</v>
      </c>
      <c r="V529" s="18">
        <f t="shared" si="9639"/>
        <v>18290</v>
      </c>
      <c r="W529" s="19">
        <f t="shared" si="9639"/>
        <v>18881</v>
      </c>
      <c r="X529" s="18">
        <f t="shared" si="9639"/>
        <v>16703</v>
      </c>
      <c r="Y529" s="19">
        <f t="shared" si="9639"/>
        <v>9275</v>
      </c>
      <c r="Z529" s="18">
        <f t="shared" si="9639"/>
        <v>41960</v>
      </c>
      <c r="AA529" s="19">
        <f t="shared" si="9639"/>
        <v>40851</v>
      </c>
      <c r="AB529" s="171">
        <f t="shared" ref="AB529:AC529" si="9640">SUM(AB505:AB528)</f>
        <v>236058</v>
      </c>
      <c r="AC529" s="172">
        <f t="shared" si="9640"/>
        <v>235573</v>
      </c>
      <c r="AE529" s="241" t="s">
        <v>42</v>
      </c>
      <c r="AF529" s="152">
        <f>SUM(AF505:AF528)</f>
        <v>0.99999999999999989</v>
      </c>
      <c r="AG529" s="153">
        <f t="shared" ref="AG529:BG529" si="9641">SUM(AG505:AG528)</f>
        <v>1.0000000000000002</v>
      </c>
      <c r="AH529" s="152">
        <f t="shared" si="9641"/>
        <v>1</v>
      </c>
      <c r="AI529" s="153">
        <f t="shared" si="9641"/>
        <v>1</v>
      </c>
      <c r="AJ529" s="152">
        <f t="shared" si="9641"/>
        <v>1</v>
      </c>
      <c r="AK529" s="153">
        <f t="shared" si="9641"/>
        <v>1</v>
      </c>
      <c r="AL529" s="152">
        <f t="shared" si="9641"/>
        <v>1</v>
      </c>
      <c r="AM529" s="153">
        <f t="shared" si="9641"/>
        <v>1</v>
      </c>
      <c r="AN529" s="152">
        <f t="shared" si="9641"/>
        <v>1.0000000000000002</v>
      </c>
      <c r="AO529" s="153">
        <f t="shared" si="9641"/>
        <v>1.0000000000000002</v>
      </c>
      <c r="AP529" s="152">
        <f t="shared" si="9641"/>
        <v>1</v>
      </c>
      <c r="AQ529" s="153">
        <f t="shared" si="9641"/>
        <v>1</v>
      </c>
      <c r="AR529" s="152">
        <f t="shared" si="9641"/>
        <v>1</v>
      </c>
      <c r="AS529" s="153">
        <f t="shared" si="9641"/>
        <v>1.0000000000000002</v>
      </c>
      <c r="AT529" s="152">
        <f t="shared" si="9641"/>
        <v>1</v>
      </c>
      <c r="AU529" s="153">
        <f t="shared" si="9641"/>
        <v>0.99999999999999989</v>
      </c>
      <c r="AV529" s="152">
        <f t="shared" si="9641"/>
        <v>1</v>
      </c>
      <c r="AW529" s="153">
        <f t="shared" si="9641"/>
        <v>1</v>
      </c>
      <c r="AX529" s="152">
        <f t="shared" si="9641"/>
        <v>1</v>
      </c>
      <c r="AY529" s="153">
        <f t="shared" si="9641"/>
        <v>0.99999999999999989</v>
      </c>
      <c r="AZ529" s="152">
        <f t="shared" si="9641"/>
        <v>1</v>
      </c>
      <c r="BA529" s="153">
        <f t="shared" si="9641"/>
        <v>1.0000000000000002</v>
      </c>
      <c r="BB529" s="152">
        <f t="shared" si="9641"/>
        <v>1.0000000000000002</v>
      </c>
      <c r="BC529" s="153">
        <f t="shared" si="9641"/>
        <v>1</v>
      </c>
      <c r="BD529" s="152">
        <f t="shared" si="9641"/>
        <v>1</v>
      </c>
      <c r="BE529" s="153">
        <f t="shared" si="9641"/>
        <v>1</v>
      </c>
      <c r="BF529" s="152">
        <f t="shared" si="9641"/>
        <v>1.0000000000000002</v>
      </c>
      <c r="BG529" s="153">
        <f t="shared" si="9641"/>
        <v>1</v>
      </c>
    </row>
    <row r="530" spans="1:59" ht="14.1" thickTop="1">
      <c r="A530" s="184"/>
    </row>
    <row r="532" spans="1:59">
      <c r="A532" s="252">
        <f>+A501+1</f>
        <v>43695</v>
      </c>
      <c r="B532" s="252"/>
      <c r="C532" s="252"/>
      <c r="D532" s="252"/>
      <c r="AE532" s="249">
        <f>+AE470+2</f>
        <v>43695</v>
      </c>
      <c r="AF532" s="249"/>
      <c r="AG532" s="249"/>
      <c r="AH532" s="249"/>
    </row>
    <row r="533" spans="1:59" ht="14.1" thickBot="1"/>
    <row r="534" spans="1:59" ht="15" thickTop="1" thickBot="1">
      <c r="A534" s="247" t="s">
        <v>1</v>
      </c>
      <c r="B534" s="243" t="s">
        <v>2</v>
      </c>
      <c r="C534" s="244"/>
      <c r="D534" s="243" t="s">
        <v>3</v>
      </c>
      <c r="E534" s="244"/>
      <c r="F534" s="243" t="s">
        <v>4</v>
      </c>
      <c r="G534" s="244"/>
      <c r="H534" s="243" t="s">
        <v>5</v>
      </c>
      <c r="I534" s="244"/>
      <c r="J534" s="243" t="s">
        <v>6</v>
      </c>
      <c r="K534" s="244"/>
      <c r="L534" s="243" t="s">
        <v>7</v>
      </c>
      <c r="M534" s="244"/>
      <c r="N534" s="243" t="s">
        <v>8</v>
      </c>
      <c r="O534" s="244"/>
      <c r="P534" s="243" t="s">
        <v>9</v>
      </c>
      <c r="Q534" s="244"/>
      <c r="R534" s="243" t="s">
        <v>10</v>
      </c>
      <c r="S534" s="244"/>
      <c r="T534" s="243" t="s">
        <v>11</v>
      </c>
      <c r="U534" s="244"/>
      <c r="V534" s="243" t="s">
        <v>12</v>
      </c>
      <c r="W534" s="244"/>
      <c r="X534" s="243" t="s">
        <v>13</v>
      </c>
      <c r="Y534" s="244"/>
      <c r="Z534" s="245" t="s">
        <v>14</v>
      </c>
      <c r="AA534" s="246"/>
      <c r="AB534" s="250" t="s">
        <v>15</v>
      </c>
      <c r="AC534" s="251"/>
      <c r="AE534" s="247" t="s">
        <v>1</v>
      </c>
      <c r="AF534" s="243" t="s">
        <v>2</v>
      </c>
      <c r="AG534" s="244"/>
      <c r="AH534" s="243" t="s">
        <v>3</v>
      </c>
      <c r="AI534" s="244"/>
      <c r="AJ534" s="243" t="s">
        <v>4</v>
      </c>
      <c r="AK534" s="244"/>
      <c r="AL534" s="243" t="s">
        <v>5</v>
      </c>
      <c r="AM534" s="244"/>
      <c r="AN534" s="243" t="s">
        <v>6</v>
      </c>
      <c r="AO534" s="244"/>
      <c r="AP534" s="243" t="s">
        <v>7</v>
      </c>
      <c r="AQ534" s="244"/>
      <c r="AR534" s="243" t="s">
        <v>8</v>
      </c>
      <c r="AS534" s="244"/>
      <c r="AT534" s="243" t="s">
        <v>9</v>
      </c>
      <c r="AU534" s="244"/>
      <c r="AV534" s="243" t="s">
        <v>10</v>
      </c>
      <c r="AW534" s="244"/>
      <c r="AX534" s="243" t="s">
        <v>11</v>
      </c>
      <c r="AY534" s="244"/>
      <c r="AZ534" s="243" t="s">
        <v>12</v>
      </c>
      <c r="BA534" s="244"/>
      <c r="BB534" s="243" t="s">
        <v>13</v>
      </c>
      <c r="BC534" s="244"/>
      <c r="BD534" s="245" t="s">
        <v>14</v>
      </c>
      <c r="BE534" s="246"/>
      <c r="BF534" s="243" t="s">
        <v>15</v>
      </c>
      <c r="BG534" s="244"/>
    </row>
    <row r="535" spans="1:59" ht="15" thickTop="1" thickBot="1">
      <c r="A535" s="248"/>
      <c r="B535" s="113" t="s">
        <v>16</v>
      </c>
      <c r="C535" s="114" t="s">
        <v>17</v>
      </c>
      <c r="D535" s="115" t="s">
        <v>16</v>
      </c>
      <c r="E535" s="116" t="s">
        <v>17</v>
      </c>
      <c r="F535" s="113" t="s">
        <v>16</v>
      </c>
      <c r="G535" s="114" t="s">
        <v>17</v>
      </c>
      <c r="H535" s="115" t="s">
        <v>16</v>
      </c>
      <c r="I535" s="116" t="s">
        <v>17</v>
      </c>
      <c r="J535" s="113" t="s">
        <v>16</v>
      </c>
      <c r="K535" s="114" t="s">
        <v>17</v>
      </c>
      <c r="L535" s="115" t="s">
        <v>16</v>
      </c>
      <c r="M535" s="113" t="s">
        <v>17</v>
      </c>
      <c r="N535" s="117" t="s">
        <v>16</v>
      </c>
      <c r="O535" s="118" t="s">
        <v>17</v>
      </c>
      <c r="P535" s="113" t="s">
        <v>16</v>
      </c>
      <c r="Q535" s="114" t="s">
        <v>17</v>
      </c>
      <c r="R535" s="115" t="s">
        <v>16</v>
      </c>
      <c r="S535" s="116" t="s">
        <v>17</v>
      </c>
      <c r="T535" s="113" t="s">
        <v>16</v>
      </c>
      <c r="U535" s="114" t="s">
        <v>17</v>
      </c>
      <c r="V535" s="115" t="s">
        <v>16</v>
      </c>
      <c r="W535" s="116" t="s">
        <v>17</v>
      </c>
      <c r="X535" s="113" t="s">
        <v>16</v>
      </c>
      <c r="Y535" s="114" t="s">
        <v>17</v>
      </c>
      <c r="Z535" s="26" t="s">
        <v>16</v>
      </c>
      <c r="AA535" s="119" t="s">
        <v>17</v>
      </c>
      <c r="AB535" s="173" t="s">
        <v>16</v>
      </c>
      <c r="AC535" s="174" t="s">
        <v>17</v>
      </c>
      <c r="AE535" s="248"/>
      <c r="AF535" s="113" t="s">
        <v>16</v>
      </c>
      <c r="AG535" s="114" t="s">
        <v>17</v>
      </c>
      <c r="AH535" s="115" t="s">
        <v>16</v>
      </c>
      <c r="AI535" s="116" t="s">
        <v>17</v>
      </c>
      <c r="AJ535" s="113" t="s">
        <v>16</v>
      </c>
      <c r="AK535" s="114" t="s">
        <v>17</v>
      </c>
      <c r="AL535" s="115" t="s">
        <v>16</v>
      </c>
      <c r="AM535" s="116" t="s">
        <v>17</v>
      </c>
      <c r="AN535" s="113" t="s">
        <v>16</v>
      </c>
      <c r="AO535" s="114" t="s">
        <v>17</v>
      </c>
      <c r="AP535" s="115" t="s">
        <v>16</v>
      </c>
      <c r="AQ535" s="113" t="s">
        <v>17</v>
      </c>
      <c r="AR535" s="117" t="s">
        <v>16</v>
      </c>
      <c r="AS535" s="118" t="s">
        <v>17</v>
      </c>
      <c r="AT535" s="113" t="s">
        <v>16</v>
      </c>
      <c r="AU535" s="114" t="s">
        <v>17</v>
      </c>
      <c r="AV535" s="115" t="s">
        <v>16</v>
      </c>
      <c r="AW535" s="116" t="s">
        <v>17</v>
      </c>
      <c r="AX535" s="113" t="s">
        <v>16</v>
      </c>
      <c r="AY535" s="114" t="s">
        <v>17</v>
      </c>
      <c r="AZ535" s="115" t="s">
        <v>16</v>
      </c>
      <c r="BA535" s="116" t="s">
        <v>17</v>
      </c>
      <c r="BB535" s="113" t="s">
        <v>16</v>
      </c>
      <c r="BC535" s="114" t="s">
        <v>17</v>
      </c>
      <c r="BD535" s="26" t="s">
        <v>16</v>
      </c>
      <c r="BE535" s="119" t="s">
        <v>17</v>
      </c>
      <c r="BF535" s="117" t="s">
        <v>16</v>
      </c>
      <c r="BG535" s="118" t="s">
        <v>17</v>
      </c>
    </row>
    <row r="536" spans="1:59" ht="14.1" thickTop="1">
      <c r="A536" s="122" t="s">
        <v>18</v>
      </c>
      <c r="B536" s="123"/>
      <c r="C536" s="183"/>
      <c r="D536" s="124"/>
      <c r="E536" s="177"/>
      <c r="F536" s="123"/>
      <c r="G536" s="125"/>
      <c r="H536" s="124"/>
      <c r="I536" s="177"/>
      <c r="J536" s="123"/>
      <c r="K536" s="125"/>
      <c r="L536" s="124"/>
      <c r="M536" s="123"/>
      <c r="N536" s="176"/>
      <c r="O536" s="178"/>
      <c r="P536" s="123"/>
      <c r="Q536" s="125"/>
      <c r="R536" s="124"/>
      <c r="S536" s="177"/>
      <c r="T536" s="123"/>
      <c r="U536" s="125"/>
      <c r="V536" s="124"/>
      <c r="W536" s="177"/>
      <c r="X536" s="123"/>
      <c r="Y536" s="125"/>
      <c r="Z536" s="181"/>
      <c r="AA536" s="182"/>
      <c r="AB536" s="167">
        <f>B536+D536+F536+H536+J536+L536+N536+P536+R536+T536+V536+X536+Z536</f>
        <v>0</v>
      </c>
      <c r="AC536" s="168">
        <f>C536+E536+G536+I536+K536+M536+O536+Q536+S536+U536+W536+Y536+AA536</f>
        <v>0</v>
      </c>
      <c r="AD536" s="228"/>
      <c r="AE536" s="122" t="s">
        <v>18</v>
      </c>
      <c r="AF536" s="126">
        <f>B536/B560</f>
        <v>0</v>
      </c>
      <c r="AG536" s="127">
        <f t="shared" ref="AG536" si="9642">C536/C560</f>
        <v>0</v>
      </c>
      <c r="AH536" s="128">
        <f t="shared" ref="AH536" si="9643">D536/D560</f>
        <v>0</v>
      </c>
      <c r="AI536" s="129">
        <f t="shared" ref="AI536" si="9644">E536/E560</f>
        <v>0</v>
      </c>
      <c r="AJ536" s="126">
        <f t="shared" ref="AJ536" si="9645">F536/F560</f>
        <v>0</v>
      </c>
      <c r="AK536" s="127">
        <f t="shared" ref="AK536" si="9646">G536/G560</f>
        <v>0</v>
      </c>
      <c r="AL536" s="128">
        <f t="shared" ref="AL536" si="9647">H536/H560</f>
        <v>0</v>
      </c>
      <c r="AM536" s="129">
        <f t="shared" ref="AM536" si="9648">I536/I560</f>
        <v>0</v>
      </c>
      <c r="AN536" s="126">
        <f t="shared" ref="AN536" si="9649">J536/J560</f>
        <v>0</v>
      </c>
      <c r="AO536" s="127">
        <f t="shared" ref="AO536" si="9650">K536/K560</f>
        <v>0</v>
      </c>
      <c r="AP536" s="128">
        <f t="shared" ref="AP536" si="9651">L536/L560</f>
        <v>0</v>
      </c>
      <c r="AQ536" s="126">
        <f t="shared" ref="AQ536" si="9652">M536/M560</f>
        <v>0</v>
      </c>
      <c r="AR536" s="130">
        <f t="shared" ref="AR536" si="9653">N536/N560</f>
        <v>0</v>
      </c>
      <c r="AS536" s="131">
        <f t="shared" ref="AS536" si="9654">O536/O560</f>
        <v>0</v>
      </c>
      <c r="AT536" s="126">
        <f t="shared" ref="AT536" si="9655">P536/P560</f>
        <v>0</v>
      </c>
      <c r="AU536" s="127">
        <f t="shared" ref="AU536" si="9656">Q536/Q560</f>
        <v>0</v>
      </c>
      <c r="AV536" s="128">
        <f t="shared" ref="AV536" si="9657">R536/R560</f>
        <v>0</v>
      </c>
      <c r="AW536" s="129">
        <f t="shared" ref="AW536" si="9658">S536/S560</f>
        <v>0</v>
      </c>
      <c r="AX536" s="126">
        <f t="shared" ref="AX536" si="9659">T536/T560</f>
        <v>0</v>
      </c>
      <c r="AY536" s="127">
        <f t="shared" ref="AY536" si="9660">U536/U560</f>
        <v>0</v>
      </c>
      <c r="AZ536" s="128">
        <f t="shared" ref="AZ536" si="9661">V536/V560</f>
        <v>0</v>
      </c>
      <c r="BA536" s="129">
        <f t="shared" ref="BA536" si="9662">W536/W560</f>
        <v>0</v>
      </c>
      <c r="BB536" s="126">
        <f t="shared" ref="BB536" si="9663">X536/X560</f>
        <v>0</v>
      </c>
      <c r="BC536" s="127">
        <f t="shared" ref="BC536" si="9664">Y536/Y560</f>
        <v>0</v>
      </c>
      <c r="BD536" s="128">
        <f t="shared" ref="BD536" si="9665">Z536/Z560</f>
        <v>0</v>
      </c>
      <c r="BE536" s="126">
        <f t="shared" ref="BE536" si="9666">AA536/AA560</f>
        <v>0</v>
      </c>
      <c r="BF536" s="132">
        <f t="shared" ref="BF536" si="9667">AB536/AB560</f>
        <v>0</v>
      </c>
      <c r="BG536" s="133">
        <f t="shared" ref="BG536" si="9668">AC536/AC560</f>
        <v>0</v>
      </c>
    </row>
    <row r="537" spans="1:59">
      <c r="A537" s="134" t="s">
        <v>19</v>
      </c>
      <c r="B537" s="186">
        <v>103</v>
      </c>
      <c r="C537" s="187">
        <v>0</v>
      </c>
      <c r="D537" s="188">
        <v>37</v>
      </c>
      <c r="E537" s="189">
        <v>0</v>
      </c>
      <c r="F537" s="186">
        <v>19</v>
      </c>
      <c r="G537" s="190">
        <v>1</v>
      </c>
      <c r="H537" s="188">
        <v>79</v>
      </c>
      <c r="I537" s="189">
        <v>1</v>
      </c>
      <c r="J537" s="186">
        <v>2</v>
      </c>
      <c r="K537" s="190">
        <v>0</v>
      </c>
      <c r="L537" s="188">
        <v>1</v>
      </c>
      <c r="M537" s="186">
        <v>0</v>
      </c>
      <c r="N537" s="191">
        <v>10</v>
      </c>
      <c r="O537" s="192">
        <v>0</v>
      </c>
      <c r="P537" s="186">
        <v>3</v>
      </c>
      <c r="Q537" s="190">
        <v>0</v>
      </c>
      <c r="R537" s="188">
        <v>1</v>
      </c>
      <c r="S537" s="189">
        <v>1</v>
      </c>
      <c r="T537" s="186">
        <v>0</v>
      </c>
      <c r="U537" s="190">
        <v>0</v>
      </c>
      <c r="V537" s="188">
        <v>0</v>
      </c>
      <c r="W537" s="189">
        <v>0</v>
      </c>
      <c r="X537" s="186">
        <v>0</v>
      </c>
      <c r="Y537" s="190">
        <v>0</v>
      </c>
      <c r="Z537" s="188">
        <v>0</v>
      </c>
      <c r="AA537" s="186">
        <v>0</v>
      </c>
      <c r="AB537" s="169">
        <f t="shared" ref="AB537:AB538" si="9669">B537+D537+F537+H537+J537+L537+N537+P537+R537+T537+V537+X537+Z537</f>
        <v>255</v>
      </c>
      <c r="AC537" s="170">
        <f t="shared" ref="AC537:AC556" si="9670">C537+E537+G537+I537+K537+M537+O537+Q537+S537+U537+W537+Y537+AA537</f>
        <v>3</v>
      </c>
      <c r="AD537" s="229"/>
      <c r="AE537" s="134" t="s">
        <v>19</v>
      </c>
      <c r="AF537" s="126">
        <f>B537/B560</f>
        <v>3.4161387682000595E-3</v>
      </c>
      <c r="AG537" s="127">
        <f t="shared" ref="AG537" si="9671">C537/C560</f>
        <v>0</v>
      </c>
      <c r="AH537" s="128">
        <f t="shared" ref="AH537" si="9672">D537/D560</f>
        <v>3.9025419259571775E-3</v>
      </c>
      <c r="AI537" s="129">
        <f t="shared" ref="AI537" si="9673">E537/E560</f>
        <v>0</v>
      </c>
      <c r="AJ537" s="126">
        <f t="shared" ref="AJ537" si="9674">F537/F560</f>
        <v>5.0720768820074749E-3</v>
      </c>
      <c r="AK537" s="127">
        <f t="shared" ref="AK537" si="9675">G537/G560</f>
        <v>3.5523978685612787E-4</v>
      </c>
      <c r="AL537" s="128">
        <f t="shared" ref="AL537" si="9676">H537/H560</f>
        <v>3.7882420638726383E-3</v>
      </c>
      <c r="AM537" s="129">
        <f t="shared" ref="AM537" si="9677">I537/I560</f>
        <v>4.4430621584395967E-5</v>
      </c>
      <c r="AN537" s="126">
        <f t="shared" ref="AN537" si="9678">J537/J560</f>
        <v>1.0695187165775401E-3</v>
      </c>
      <c r="AO537" s="127">
        <f t="shared" ref="AO537" si="9679">K537/K560</f>
        <v>0</v>
      </c>
      <c r="AP537" s="128">
        <f t="shared" ref="AP537" si="9680">L537/L560</f>
        <v>2.8113578858588698E-4</v>
      </c>
      <c r="AQ537" s="126">
        <f t="shared" ref="AQ537" si="9681">M537/M560</f>
        <v>0</v>
      </c>
      <c r="AR537" s="130">
        <f t="shared" ref="AR537" si="9682">N537/N560</f>
        <v>7.3882526782415958E-4</v>
      </c>
      <c r="AS537" s="131">
        <f t="shared" ref="AS537" si="9683">O537/O560</f>
        <v>0</v>
      </c>
      <c r="AT537" s="126">
        <f t="shared" ref="AT537" si="9684">P537/P560</f>
        <v>3.6927621861152144E-4</v>
      </c>
      <c r="AU537" s="127">
        <f t="shared" ref="AU537" si="9685">Q537/Q560</f>
        <v>0</v>
      </c>
      <c r="AV537" s="128">
        <f t="shared" ref="AV537" si="9686">R537/R560</f>
        <v>7.9592486469277302E-5</v>
      </c>
      <c r="AW537" s="129">
        <f t="shared" ref="AW537" si="9687">S537/S560</f>
        <v>7.0180363534283103E-5</v>
      </c>
      <c r="AX537" s="126">
        <f t="shared" ref="AX537" si="9688">T537/T560</f>
        <v>0</v>
      </c>
      <c r="AY537" s="127">
        <f t="shared" ref="AY537" si="9689">U537/U560</f>
        <v>0</v>
      </c>
      <c r="AZ537" s="128">
        <f t="shared" ref="AZ537" si="9690">V537/V560</f>
        <v>0</v>
      </c>
      <c r="BA537" s="129">
        <f t="shared" ref="BA537" si="9691">W537/W560</f>
        <v>0</v>
      </c>
      <c r="BB537" s="126">
        <f t="shared" ref="BB537" si="9692">X537/X560</f>
        <v>0</v>
      </c>
      <c r="BC537" s="127">
        <f t="shared" ref="BC537" si="9693">Y537/Y560</f>
        <v>0</v>
      </c>
      <c r="BD537" s="128">
        <f t="shared" ref="BD537" si="9694">Z537/Z560</f>
        <v>0</v>
      </c>
      <c r="BE537" s="126">
        <f t="shared" ref="BE537" si="9695">AA537/AA560</f>
        <v>0</v>
      </c>
      <c r="BF537" s="132">
        <f t="shared" ref="BF537" si="9696">AB537/AB560</f>
        <v>1.6629061077563158E-3</v>
      </c>
      <c r="BG537" s="133">
        <f t="shared" ref="BG537" si="9697">AC537/AC560</f>
        <v>1.9593884095644279E-5</v>
      </c>
    </row>
    <row r="538" spans="1:59">
      <c r="A538" s="143" t="s">
        <v>20</v>
      </c>
      <c r="B538" s="193">
        <v>608</v>
      </c>
      <c r="C538" s="194">
        <v>2</v>
      </c>
      <c r="D538" s="195">
        <v>218</v>
      </c>
      <c r="E538" s="196">
        <v>1</v>
      </c>
      <c r="F538" s="193">
        <v>80</v>
      </c>
      <c r="G538" s="197">
        <v>1</v>
      </c>
      <c r="H538" s="195">
        <v>444</v>
      </c>
      <c r="I538" s="196">
        <v>31</v>
      </c>
      <c r="J538" s="193">
        <v>17</v>
      </c>
      <c r="K538" s="197">
        <v>6</v>
      </c>
      <c r="L538" s="195">
        <v>22</v>
      </c>
      <c r="M538" s="193">
        <v>84</v>
      </c>
      <c r="N538" s="198">
        <v>172</v>
      </c>
      <c r="O538" s="199">
        <v>147</v>
      </c>
      <c r="P538" s="193">
        <v>80</v>
      </c>
      <c r="Q538" s="197">
        <v>70</v>
      </c>
      <c r="R538" s="195">
        <v>160</v>
      </c>
      <c r="S538" s="196">
        <v>79</v>
      </c>
      <c r="T538" s="193">
        <v>24</v>
      </c>
      <c r="U538" s="197">
        <v>46</v>
      </c>
      <c r="V538" s="195">
        <v>69</v>
      </c>
      <c r="W538" s="196">
        <v>119</v>
      </c>
      <c r="X538" s="193">
        <v>118</v>
      </c>
      <c r="Y538" s="197">
        <v>94</v>
      </c>
      <c r="Z538" s="195">
        <v>415</v>
      </c>
      <c r="AA538" s="193">
        <v>201</v>
      </c>
      <c r="AB538" s="169">
        <f t="shared" si="9669"/>
        <v>2427</v>
      </c>
      <c r="AC538" s="170">
        <f t="shared" si="9670"/>
        <v>881</v>
      </c>
      <c r="AE538" s="143" t="s">
        <v>20</v>
      </c>
      <c r="AF538" s="126">
        <f>B538/B560</f>
        <v>2.0165168651122684E-2</v>
      </c>
      <c r="AG538" s="127">
        <f t="shared" ref="AG538" si="9698">C538/C560</f>
        <v>1.1143302874972142E-4</v>
      </c>
      <c r="AH538" s="128">
        <f t="shared" ref="AH538" si="9699">D538/D560</f>
        <v>2.2993355131315261E-2</v>
      </c>
      <c r="AI538" s="129">
        <f t="shared" ref="AI538" si="9700">E538/E560</f>
        <v>1.3904338153503893E-4</v>
      </c>
      <c r="AJ538" s="126">
        <f t="shared" ref="AJ538" si="9701">F538/F560</f>
        <v>2.1356113187399894E-2</v>
      </c>
      <c r="AK538" s="127">
        <f t="shared" ref="AK538" si="9702">G538/G560</f>
        <v>3.5523978685612787E-4</v>
      </c>
      <c r="AL538" s="128">
        <f t="shared" ref="AL538" si="9703">H538/H560</f>
        <v>2.1290879447587993E-2</v>
      </c>
      <c r="AM538" s="129">
        <f t="shared" ref="AM538" si="9704">I538/I560</f>
        <v>1.377349269116275E-3</v>
      </c>
      <c r="AN538" s="126">
        <f t="shared" ref="AN538" si="9705">J538/J560</f>
        <v>9.0909090909090905E-3</v>
      </c>
      <c r="AO538" s="127">
        <f t="shared" ref="AO538" si="9706">K538/K560</f>
        <v>2.2429906542056075E-3</v>
      </c>
      <c r="AP538" s="128">
        <f t="shared" ref="AP538" si="9707">L538/L560</f>
        <v>6.1849873488895139E-3</v>
      </c>
      <c r="AQ538" s="126">
        <f t="shared" ref="AQ538" si="9708">M538/M560</f>
        <v>9.3260797157766178E-3</v>
      </c>
      <c r="AR538" s="130">
        <f t="shared" ref="AR538" si="9709">N538/N560</f>
        <v>1.2707794606575545E-2</v>
      </c>
      <c r="AS538" s="131">
        <f t="shared" ref="AS538" si="9710">O538/O560</f>
        <v>8.2602832097100464E-3</v>
      </c>
      <c r="AT538" s="126">
        <f t="shared" ref="AT538" si="9711">P538/P560</f>
        <v>9.8473658296405718E-3</v>
      </c>
      <c r="AU538" s="127">
        <f t="shared" ref="AU538" si="9712">Q538/Q560</f>
        <v>7.3629956873882399E-3</v>
      </c>
      <c r="AV538" s="128">
        <f t="shared" ref="AV538" si="9713">R538/R560</f>
        <v>1.2734797835084369E-2</v>
      </c>
      <c r="AW538" s="129">
        <f t="shared" ref="AW538" si="9714">S538/S560</f>
        <v>5.5442487192083655E-3</v>
      </c>
      <c r="AX538" s="126">
        <f t="shared" ref="AX538" si="9715">T538/T560</f>
        <v>1.3683010262257697E-2</v>
      </c>
      <c r="AY538" s="127">
        <f t="shared" ref="AY538" si="9716">U538/U560</f>
        <v>1.8646128901499796E-2</v>
      </c>
      <c r="AZ538" s="128">
        <f t="shared" ref="AZ538" si="9717">V538/V560</f>
        <v>6.6009757964220796E-3</v>
      </c>
      <c r="BA538" s="129">
        <f t="shared" ref="BA538" si="9718">W538/W560</f>
        <v>9.0922982885085577E-3</v>
      </c>
      <c r="BB538" s="126">
        <f t="shared" ref="BB538" si="9719">X538/X560</f>
        <v>1.5214027849406911E-2</v>
      </c>
      <c r="BC538" s="127">
        <f t="shared" ref="BC538" si="9720">Y538/Y560</f>
        <v>1.6016357130686658E-2</v>
      </c>
      <c r="BD538" s="128">
        <f t="shared" ref="BD538" si="9721">Z538/Z560</f>
        <v>1.4067319751872817E-2</v>
      </c>
      <c r="BE538" s="126">
        <f t="shared" ref="BE538" si="9722">AA538/AA560</f>
        <v>7.181392689985351E-3</v>
      </c>
      <c r="BF538" s="132">
        <f t="shared" ref="BF538" si="9723">AB538/AB560</f>
        <v>1.5826953425586581E-2</v>
      </c>
      <c r="BG538" s="133">
        <f t="shared" ref="BG538" si="9724">AC538/AC560</f>
        <v>5.7540706294208705E-3</v>
      </c>
    </row>
    <row r="539" spans="1:59">
      <c r="A539" s="134" t="s">
        <v>21</v>
      </c>
      <c r="B539" s="186">
        <v>945</v>
      </c>
      <c r="C539" s="187">
        <v>248</v>
      </c>
      <c r="D539" s="188">
        <v>434</v>
      </c>
      <c r="E539" s="189">
        <v>179</v>
      </c>
      <c r="F539" s="186">
        <v>155</v>
      </c>
      <c r="G539" s="190">
        <v>57</v>
      </c>
      <c r="H539" s="188">
        <v>653</v>
      </c>
      <c r="I539" s="189">
        <v>381</v>
      </c>
      <c r="J539" s="186">
        <v>43</v>
      </c>
      <c r="K539" s="190">
        <v>85</v>
      </c>
      <c r="L539" s="188">
        <v>68</v>
      </c>
      <c r="M539" s="186">
        <v>227</v>
      </c>
      <c r="N539" s="191">
        <v>391</v>
      </c>
      <c r="O539" s="192">
        <v>418</v>
      </c>
      <c r="P539" s="186">
        <v>246</v>
      </c>
      <c r="Q539" s="190">
        <v>227</v>
      </c>
      <c r="R539" s="188">
        <v>458</v>
      </c>
      <c r="S539" s="189">
        <v>353</v>
      </c>
      <c r="T539" s="186">
        <v>92</v>
      </c>
      <c r="U539" s="190">
        <v>123</v>
      </c>
      <c r="V539" s="188">
        <v>186</v>
      </c>
      <c r="W539" s="189">
        <v>352</v>
      </c>
      <c r="X539" s="186">
        <v>356</v>
      </c>
      <c r="Y539" s="190">
        <v>219</v>
      </c>
      <c r="Z539" s="188">
        <v>934</v>
      </c>
      <c r="AA539" s="186">
        <v>838</v>
      </c>
      <c r="AB539" s="169">
        <f>B539+D539+F539+H539+J539+L539+N539+P539+R539+T539+V539+X539+Z539</f>
        <v>4961</v>
      </c>
      <c r="AC539" s="170">
        <f t="shared" si="9670"/>
        <v>3707</v>
      </c>
      <c r="AE539" s="134" t="s">
        <v>21</v>
      </c>
      <c r="AF539" s="126">
        <f>B539/B560</f>
        <v>3.1342244038340357E-2</v>
      </c>
      <c r="AG539" s="127">
        <f t="shared" ref="AG539" si="9725">C539/C560</f>
        <v>1.3817695564965456E-2</v>
      </c>
      <c r="AH539" s="128">
        <f t="shared" ref="AH539" si="9726">D539/D560</f>
        <v>4.577576205041662E-2</v>
      </c>
      <c r="AI539" s="129">
        <f t="shared" ref="AI539" si="9727">E539/E560</f>
        <v>2.4888765294771967E-2</v>
      </c>
      <c r="AJ539" s="126">
        <f t="shared" ref="AJ539" si="9728">F539/F560</f>
        <v>4.1377469300587291E-2</v>
      </c>
      <c r="AK539" s="127">
        <f t="shared" ref="AK539" si="9729">G539/G560</f>
        <v>2.024866785079929E-2</v>
      </c>
      <c r="AL539" s="128">
        <f t="shared" ref="AL539" si="9730">H539/H560</f>
        <v>3.131293756593459E-2</v>
      </c>
      <c r="AM539" s="129">
        <f t="shared" ref="AM539" si="9731">I539/I560</f>
        <v>1.6928066823654862E-2</v>
      </c>
      <c r="AN539" s="126">
        <f t="shared" ref="AN539" si="9732">J539/J560</f>
        <v>2.2994652406417113E-2</v>
      </c>
      <c r="AO539" s="127">
        <f t="shared" ref="AO539" si="9733">K539/K560</f>
        <v>3.1775700934579439E-2</v>
      </c>
      <c r="AP539" s="128">
        <f t="shared" ref="AP539" si="9734">L539/L560</f>
        <v>1.9117233623840314E-2</v>
      </c>
      <c r="AQ539" s="126">
        <f t="shared" ref="AQ539" si="9735">M539/M560</f>
        <v>2.5202620184301101E-2</v>
      </c>
      <c r="AR539" s="130">
        <f t="shared" ref="AR539" si="9736">N539/N560</f>
        <v>2.8888067971924641E-2</v>
      </c>
      <c r="AS539" s="131">
        <f t="shared" ref="AS539" si="9737">O539/O560</f>
        <v>2.3488424365025847E-2</v>
      </c>
      <c r="AT539" s="126">
        <f t="shared" ref="AT539" si="9738">P539/P560</f>
        <v>3.0280649926144758E-2</v>
      </c>
      <c r="AU539" s="127">
        <f t="shared" ref="AU539" si="9739">Q539/Q560</f>
        <v>2.3877143157673295E-2</v>
      </c>
      <c r="AV539" s="128">
        <f t="shared" ref="AV539" si="9740">R539/R560</f>
        <v>3.6453358802929006E-2</v>
      </c>
      <c r="AW539" s="129">
        <f t="shared" ref="AW539" si="9741">S539/S560</f>
        <v>2.4773668327601937E-2</v>
      </c>
      <c r="AX539" s="126">
        <f t="shared" ref="AX539" si="9742">T539/T560</f>
        <v>5.2451539338654506E-2</v>
      </c>
      <c r="AY539" s="127">
        <f t="shared" ref="AY539" si="9743">U539/U560</f>
        <v>4.9858127280097281E-2</v>
      </c>
      <c r="AZ539" s="128">
        <f t="shared" ref="AZ539" si="9744">V539/V560</f>
        <v>1.7793934755572564E-2</v>
      </c>
      <c r="BA539" s="129">
        <f t="shared" ref="BA539" si="9745">W539/W560</f>
        <v>2.6894865525672371E-2</v>
      </c>
      <c r="BB539" s="126">
        <f t="shared" ref="BB539" si="9746">X539/X560</f>
        <v>4.5899948427024238E-2</v>
      </c>
      <c r="BC539" s="127">
        <f t="shared" ref="BC539" si="9747">Y539/Y560</f>
        <v>3.7314704378940196E-2</v>
      </c>
      <c r="BD539" s="128">
        <f t="shared" ref="BD539" si="9748">Z539/Z560</f>
        <v>3.1659943730720994E-2</v>
      </c>
      <c r="BE539" s="126">
        <f t="shared" ref="BE539" si="9749">AA539/AA560</f>
        <v>2.9940333702525992E-2</v>
      </c>
      <c r="BF539" s="132">
        <f t="shared" ref="BF539" si="9750">AB539/AB560</f>
        <v>3.2351675296388556E-2</v>
      </c>
      <c r="BG539" s="133">
        <f t="shared" ref="BG539" si="9751">AC539/AC560</f>
        <v>2.4211509447517782E-2</v>
      </c>
    </row>
    <row r="540" spans="1:59">
      <c r="A540" s="143" t="s">
        <v>22</v>
      </c>
      <c r="B540" s="193">
        <v>1272</v>
      </c>
      <c r="C540" s="194">
        <v>416</v>
      </c>
      <c r="D540" s="195">
        <v>504</v>
      </c>
      <c r="E540" s="196">
        <v>274</v>
      </c>
      <c r="F540" s="193">
        <v>145</v>
      </c>
      <c r="G540" s="197">
        <v>111</v>
      </c>
      <c r="H540" s="195">
        <v>727</v>
      </c>
      <c r="I540" s="196">
        <v>903</v>
      </c>
      <c r="J540" s="193">
        <v>65</v>
      </c>
      <c r="K540" s="197">
        <v>113</v>
      </c>
      <c r="L540" s="195">
        <v>89</v>
      </c>
      <c r="M540" s="193">
        <v>314</v>
      </c>
      <c r="N540" s="198">
        <v>497</v>
      </c>
      <c r="O540" s="199">
        <v>611</v>
      </c>
      <c r="P540" s="193">
        <v>290</v>
      </c>
      <c r="Q540" s="197">
        <v>312</v>
      </c>
      <c r="R540" s="195">
        <v>608</v>
      </c>
      <c r="S540" s="196">
        <v>466</v>
      </c>
      <c r="T540" s="193">
        <v>98</v>
      </c>
      <c r="U540" s="197">
        <v>98</v>
      </c>
      <c r="V540" s="195">
        <v>305</v>
      </c>
      <c r="W540" s="196">
        <v>465</v>
      </c>
      <c r="X540" s="193">
        <v>407</v>
      </c>
      <c r="Y540" s="197">
        <v>293</v>
      </c>
      <c r="Z540" s="195">
        <v>1369</v>
      </c>
      <c r="AA540" s="193">
        <v>1109</v>
      </c>
      <c r="AB540" s="169">
        <f t="shared" ref="AB540:AB556" si="9752">B540+D540+F540+H540+J540+L540+N540+P540+R540+T540+V540+X540+Z540</f>
        <v>6376</v>
      </c>
      <c r="AC540" s="170">
        <f t="shared" si="9670"/>
        <v>5485</v>
      </c>
      <c r="AE540" s="143" t="s">
        <v>22</v>
      </c>
      <c r="AF540" s="126">
        <f>B540/B560</f>
        <v>4.2187655467480351E-2</v>
      </c>
      <c r="AG540" s="127">
        <f t="shared" ref="AG540" si="9753">C540/C560</f>
        <v>2.3178069979942054E-2</v>
      </c>
      <c r="AH540" s="128">
        <f t="shared" ref="AH540" si="9754">D540/D560</f>
        <v>5.3158949477903172E-2</v>
      </c>
      <c r="AI540" s="129">
        <f t="shared" ref="AI540" si="9755">E540/E560</f>
        <v>3.8097886540600666E-2</v>
      </c>
      <c r="AJ540" s="126">
        <f t="shared" ref="AJ540" si="9756">F540/F560</f>
        <v>3.8707955152162306E-2</v>
      </c>
      <c r="AK540" s="127">
        <f t="shared" ref="AK540" si="9757">G540/G560</f>
        <v>3.9431616341030193E-2</v>
      </c>
      <c r="AL540" s="128">
        <f t="shared" ref="AL540" si="9758">H540/H560</f>
        <v>3.4861417473865924E-2</v>
      </c>
      <c r="AM540" s="129">
        <f t="shared" ref="AM540" si="9759">I540/I560</f>
        <v>4.012085129070956E-2</v>
      </c>
      <c r="AN540" s="126">
        <f t="shared" ref="AN540" si="9760">J540/J560</f>
        <v>3.4759358288770054E-2</v>
      </c>
      <c r="AO540" s="127">
        <f t="shared" ref="AO540" si="9761">K540/K560</f>
        <v>4.2242990654205607E-2</v>
      </c>
      <c r="AP540" s="128">
        <f t="shared" ref="AP540" si="9762">L540/L560</f>
        <v>2.5021085184143942E-2</v>
      </c>
      <c r="AQ540" s="126">
        <f t="shared" ref="AQ540" si="9763">M540/M560</f>
        <v>3.4861774175641166E-2</v>
      </c>
      <c r="AR540" s="130">
        <f t="shared" ref="AR540" si="9764">N540/N560</f>
        <v>3.671961581086073E-2</v>
      </c>
      <c r="AS540" s="131">
        <f t="shared" ref="AS540" si="9765">O540/O560</f>
        <v>3.4333558102944479E-2</v>
      </c>
      <c r="AT540" s="126">
        <f t="shared" ref="AT540" si="9766">P540/P560</f>
        <v>3.5696701132447071E-2</v>
      </c>
      <c r="AU540" s="127">
        <f t="shared" ref="AU540" si="9767">Q540/Q560</f>
        <v>3.2817923635216156E-2</v>
      </c>
      <c r="AV540" s="128">
        <f t="shared" ref="AV540" si="9768">R540/R560</f>
        <v>4.8392231773320596E-2</v>
      </c>
      <c r="AW540" s="129">
        <f t="shared" ref="AW540" si="9769">S540/S560</f>
        <v>3.2704049406975931E-2</v>
      </c>
      <c r="AX540" s="126">
        <f t="shared" ref="AX540" si="9770">T540/T560</f>
        <v>5.5872291904218926E-2</v>
      </c>
      <c r="AY540" s="127">
        <f t="shared" ref="AY540" si="9771">U540/U560</f>
        <v>3.9724361572760436E-2</v>
      </c>
      <c r="AZ540" s="128">
        <f t="shared" ref="AZ540" si="9772">V540/V560</f>
        <v>2.9178226346503397E-2</v>
      </c>
      <c r="BA540" s="129">
        <f t="shared" ref="BA540" si="9773">W540/W560</f>
        <v>3.5528728606356967E-2</v>
      </c>
      <c r="BB540" s="126">
        <f t="shared" ref="BB540" si="9774">X540/X560</f>
        <v>5.2475502836513664E-2</v>
      </c>
      <c r="BC540" s="127">
        <f t="shared" ref="BC540" si="9775">Y540/Y560</f>
        <v>4.992332594990629E-2</v>
      </c>
      <c r="BD540" s="128">
        <f t="shared" ref="BD540" si="9776">Z540/Z560</f>
        <v>4.6405206603165994E-2</v>
      </c>
      <c r="BE540" s="126">
        <f t="shared" ref="BE540" si="9777">AA540/AA560</f>
        <v>3.9622708921361965E-2</v>
      </c>
      <c r="BF540" s="132">
        <f t="shared" ref="BF540" si="9778">AB540/AB560</f>
        <v>4.1579173894330468E-2</v>
      </c>
      <c r="BG540" s="133">
        <f t="shared" ref="BG540" si="9779">AC540/AC560</f>
        <v>3.5824151421536291E-2</v>
      </c>
    </row>
    <row r="541" spans="1:59">
      <c r="A541" s="134" t="s">
        <v>23</v>
      </c>
      <c r="B541" s="186">
        <v>1949</v>
      </c>
      <c r="C541" s="187">
        <v>640</v>
      </c>
      <c r="D541" s="188">
        <v>620</v>
      </c>
      <c r="E541" s="189">
        <v>326</v>
      </c>
      <c r="F541" s="186">
        <v>223</v>
      </c>
      <c r="G541" s="190">
        <v>145</v>
      </c>
      <c r="H541" s="188">
        <v>1012</v>
      </c>
      <c r="I541" s="189">
        <v>1053</v>
      </c>
      <c r="J541" s="186">
        <v>101</v>
      </c>
      <c r="K541" s="190">
        <v>180</v>
      </c>
      <c r="L541" s="188">
        <v>69</v>
      </c>
      <c r="M541" s="186">
        <v>517</v>
      </c>
      <c r="N541" s="191">
        <v>651</v>
      </c>
      <c r="O541" s="192">
        <v>1047</v>
      </c>
      <c r="P541" s="186">
        <v>422</v>
      </c>
      <c r="Q541" s="190">
        <v>433</v>
      </c>
      <c r="R541" s="188">
        <v>751</v>
      </c>
      <c r="S541" s="189">
        <v>586</v>
      </c>
      <c r="T541" s="186">
        <v>104</v>
      </c>
      <c r="U541" s="190">
        <v>128</v>
      </c>
      <c r="V541" s="188">
        <v>341</v>
      </c>
      <c r="W541" s="189">
        <v>710</v>
      </c>
      <c r="X541" s="186">
        <v>428</v>
      </c>
      <c r="Y541" s="190">
        <v>301</v>
      </c>
      <c r="Z541" s="188">
        <v>1628</v>
      </c>
      <c r="AA541" s="186">
        <v>1492</v>
      </c>
      <c r="AB541" s="169">
        <f t="shared" si="9752"/>
        <v>8299</v>
      </c>
      <c r="AC541" s="170">
        <f t="shared" si="9670"/>
        <v>7558</v>
      </c>
      <c r="AE541" s="134" t="s">
        <v>23</v>
      </c>
      <c r="AF541" s="126">
        <f>B541/B560</f>
        <v>6.4641305429338991E-2</v>
      </c>
      <c r="AG541" s="127">
        <f t="shared" ref="AG541" si="9780">C541/C560</f>
        <v>3.5658569199910853E-2</v>
      </c>
      <c r="AH541" s="128">
        <f t="shared" ref="AH541" si="9781">D541/D560</f>
        <v>6.5393945786309457E-2</v>
      </c>
      <c r="AI541" s="129">
        <f t="shared" ref="AI541" si="9782">E541/E560</f>
        <v>4.5328142380422695E-2</v>
      </c>
      <c r="AJ541" s="126">
        <f t="shared" ref="AJ541" si="9783">F541/F560</f>
        <v>5.9530165509877199E-2</v>
      </c>
      <c r="AK541" s="127">
        <f t="shared" ref="AK541" si="9784">G541/G560</f>
        <v>5.1509769094138541E-2</v>
      </c>
      <c r="AL541" s="128">
        <f t="shared" ref="AL541" si="9785">H541/H560</f>
        <v>4.8527860362520381E-2</v>
      </c>
      <c r="AM541" s="129">
        <f t="shared" ref="AM541" si="9786">I541/I560</f>
        <v>4.6785444528368955E-2</v>
      </c>
      <c r="AN541" s="126">
        <f t="shared" ref="AN541" si="9787">J541/J560</f>
        <v>5.4010695187165773E-2</v>
      </c>
      <c r="AO541" s="127">
        <f t="shared" ref="AO541" si="9788">K541/K560</f>
        <v>6.7289719626168226E-2</v>
      </c>
      <c r="AP541" s="128">
        <f t="shared" ref="AP541" si="9789">L541/L560</f>
        <v>1.9398369412426203E-2</v>
      </c>
      <c r="AQ541" s="126">
        <f t="shared" ref="AQ541" si="9790">M541/M560</f>
        <v>5.7399800155434659E-2</v>
      </c>
      <c r="AR541" s="130">
        <f t="shared" ref="AR541" si="9791">N541/N560</f>
        <v>4.8097524935352791E-2</v>
      </c>
      <c r="AS541" s="131">
        <f t="shared" ref="AS541" si="9792">O541/O560</f>
        <v>5.8833445718138908E-2</v>
      </c>
      <c r="AT541" s="126">
        <f t="shared" ref="AT541" si="9793">P541/P560</f>
        <v>5.1944854751354012E-2</v>
      </c>
      <c r="AU541" s="127">
        <f t="shared" ref="AU541" si="9794">Q541/Q560</f>
        <v>4.5545387609130114E-2</v>
      </c>
      <c r="AV541" s="128">
        <f t="shared" ref="AV541" si="9795">R541/R560</f>
        <v>5.9773957338427254E-2</v>
      </c>
      <c r="AW541" s="129">
        <f t="shared" ref="AW541" si="9796">S541/S560</f>
        <v>4.1125693031089899E-2</v>
      </c>
      <c r="AX541" s="126">
        <f t="shared" ref="AX541" si="9797">T541/T560</f>
        <v>5.9293044469783354E-2</v>
      </c>
      <c r="AY541" s="127">
        <f t="shared" ref="AY541" si="9798">U541/U560</f>
        <v>5.1884880421564653E-2</v>
      </c>
      <c r="AZ541" s="128">
        <f t="shared" ref="AZ541" si="9799">V541/V560</f>
        <v>3.2622213718549696E-2</v>
      </c>
      <c r="BA541" s="129">
        <f t="shared" ref="BA541" si="9800">W541/W560</f>
        <v>5.4248166259168701E-2</v>
      </c>
      <c r="BB541" s="126">
        <f t="shared" ref="BB541" si="9801">X541/X560</f>
        <v>5.5183084063950491E-2</v>
      </c>
      <c r="BC541" s="127">
        <f t="shared" ref="BC541" si="9802">Y541/Y560</f>
        <v>5.1286420173794513E-2</v>
      </c>
      <c r="BD541" s="128">
        <f t="shared" ref="BD541" si="9803">Z541/Z560</f>
        <v>5.518457001457578E-2</v>
      </c>
      <c r="BE541" s="126">
        <f t="shared" ref="BE541" si="9804">AA541/AA560</f>
        <v>5.3306656186358929E-2</v>
      </c>
      <c r="BF541" s="132">
        <f t="shared" ref="BF541" si="9805">AB541/AB560</f>
        <v>5.4119442306939859E-2</v>
      </c>
      <c r="BG541" s="133">
        <f t="shared" ref="BG541" si="9806">AC541/AC560</f>
        <v>4.9363525331626489E-2</v>
      </c>
    </row>
    <row r="542" spans="1:59">
      <c r="A542" s="143" t="s">
        <v>24</v>
      </c>
      <c r="B542" s="193">
        <v>1978</v>
      </c>
      <c r="C542" s="194">
        <v>820</v>
      </c>
      <c r="D542" s="195">
        <v>679</v>
      </c>
      <c r="E542" s="196">
        <v>433</v>
      </c>
      <c r="F542" s="193">
        <v>254</v>
      </c>
      <c r="G542" s="197">
        <v>239</v>
      </c>
      <c r="H542" s="195">
        <v>1269</v>
      </c>
      <c r="I542" s="196">
        <v>1190</v>
      </c>
      <c r="J542" s="193">
        <v>108</v>
      </c>
      <c r="K542" s="197">
        <v>328</v>
      </c>
      <c r="L542" s="195">
        <v>101</v>
      </c>
      <c r="M542" s="193">
        <v>654</v>
      </c>
      <c r="N542" s="198">
        <v>746</v>
      </c>
      <c r="O542" s="199">
        <v>1349</v>
      </c>
      <c r="P542" s="193">
        <v>492</v>
      </c>
      <c r="Q542" s="197">
        <v>449</v>
      </c>
      <c r="R542" s="195">
        <v>954</v>
      </c>
      <c r="S542" s="196">
        <v>637</v>
      </c>
      <c r="T542" s="193">
        <v>86</v>
      </c>
      <c r="U542" s="197">
        <v>135</v>
      </c>
      <c r="V542" s="195">
        <v>326</v>
      </c>
      <c r="W542" s="196">
        <v>1081</v>
      </c>
      <c r="X542" s="193">
        <v>453</v>
      </c>
      <c r="Y542" s="197">
        <v>349</v>
      </c>
      <c r="Z542" s="195">
        <v>1939</v>
      </c>
      <c r="AA542" s="193">
        <v>1517</v>
      </c>
      <c r="AB542" s="169">
        <f t="shared" si="9752"/>
        <v>9385</v>
      </c>
      <c r="AC542" s="170">
        <f t="shared" si="9670"/>
        <v>9181</v>
      </c>
      <c r="AE542" s="143" t="s">
        <v>24</v>
      </c>
      <c r="AF542" s="126">
        <f>B542/B560</f>
        <v>6.5603130907764248E-2</v>
      </c>
      <c r="AG542" s="127">
        <f t="shared" ref="AG542" si="9807">C542/C560</f>
        <v>4.568754178738578E-2</v>
      </c>
      <c r="AH542" s="128">
        <f t="shared" ref="AH542" si="9808">D542/D560</f>
        <v>7.1616918046619557E-2</v>
      </c>
      <c r="AI542" s="129">
        <f t="shared" ref="AI542" si="9809">E542/E560</f>
        <v>6.0205784204671854E-2</v>
      </c>
      <c r="AJ542" s="126">
        <f t="shared" ref="AJ542" si="9810">F542/F560</f>
        <v>6.7805659369994664E-2</v>
      </c>
      <c r="AK542" s="127">
        <f t="shared" ref="AK542" si="9811">G542/G560</f>
        <v>8.4902309058614567E-2</v>
      </c>
      <c r="AL542" s="128">
        <f t="shared" ref="AL542" si="9812">H542/H560</f>
        <v>6.0851635177903519E-2</v>
      </c>
      <c r="AM542" s="129">
        <f t="shared" ref="AM542" si="9813">I542/I560</f>
        <v>5.2872439685431198E-2</v>
      </c>
      <c r="AN542" s="126">
        <f t="shared" ref="AN542" si="9814">J542/J560</f>
        <v>5.7754010695187166E-2</v>
      </c>
      <c r="AO542" s="127">
        <f t="shared" ref="AO542" si="9815">K542/K560</f>
        <v>0.12261682242990654</v>
      </c>
      <c r="AP542" s="128">
        <f t="shared" ref="AP542" si="9816">L542/L560</f>
        <v>2.8394714647174586E-2</v>
      </c>
      <c r="AQ542" s="126">
        <f t="shared" ref="AQ542" si="9817">M542/M560</f>
        <v>7.2610192072832244E-2</v>
      </c>
      <c r="AR542" s="130">
        <f t="shared" ref="AR542" si="9818">N542/N560</f>
        <v>5.5116364979682309E-2</v>
      </c>
      <c r="AS542" s="131">
        <f t="shared" ref="AS542" si="9819">O542/O560</f>
        <v>7.5803551359856142E-2</v>
      </c>
      <c r="AT542" s="126">
        <f t="shared" ref="AT542" si="9820">P542/P560</f>
        <v>6.0561299852289516E-2</v>
      </c>
      <c r="AU542" s="127">
        <f t="shared" ref="AU542" si="9821">Q542/Q560</f>
        <v>4.7228358051961711E-2</v>
      </c>
      <c r="AV542" s="128">
        <f t="shared" ref="AV542" si="9822">R542/R560</f>
        <v>7.5931232091690545E-2</v>
      </c>
      <c r="AW542" s="129">
        <f t="shared" ref="AW542" si="9823">S542/S560</f>
        <v>4.4704891571338341E-2</v>
      </c>
      <c r="AX542" s="126">
        <f t="shared" ref="AX542" si="9824">T542/T560</f>
        <v>4.9030786773090078E-2</v>
      </c>
      <c r="AY542" s="127">
        <f t="shared" ref="AY542" si="9825">U542/U560</f>
        <v>5.4722334819618967E-2</v>
      </c>
      <c r="AZ542" s="128">
        <f t="shared" ref="AZ542" si="9826">V542/V560</f>
        <v>3.1187218980197072E-2</v>
      </c>
      <c r="BA542" s="129">
        <f t="shared" ref="BA542" si="9827">W542/W560</f>
        <v>8.2594743276283619E-2</v>
      </c>
      <c r="BB542" s="126">
        <f t="shared" ref="BB542" si="9828">X542/X560</f>
        <v>5.8406395048994329E-2</v>
      </c>
      <c r="BC542" s="127">
        <f t="shared" ref="BC542" si="9829">Y542/Y560</f>
        <v>5.9464985517123869E-2</v>
      </c>
      <c r="BD542" s="128">
        <f t="shared" ref="BD542" si="9830">Z542/Z560</f>
        <v>6.5726585539473234E-2</v>
      </c>
      <c r="BE542" s="126">
        <f t="shared" ref="BE542" si="9831">AA542/AA560</f>
        <v>5.4199864232377007E-2</v>
      </c>
      <c r="BF542" s="132">
        <f t="shared" ref="BF542" si="9832">AB542/AB560</f>
        <v>6.1201465965854997E-2</v>
      </c>
      <c r="BG542" s="133">
        <f t="shared" ref="BG542" si="9833">AC542/AC560</f>
        <v>5.9963816627370041E-2</v>
      </c>
    </row>
    <row r="543" spans="1:59">
      <c r="A543" s="134" t="s">
        <v>25</v>
      </c>
      <c r="B543" s="186">
        <v>2159</v>
      </c>
      <c r="C543" s="187">
        <v>966</v>
      </c>
      <c r="D543" s="188">
        <v>776</v>
      </c>
      <c r="E543" s="189">
        <v>368</v>
      </c>
      <c r="F543" s="186">
        <v>254</v>
      </c>
      <c r="G543" s="190">
        <v>197</v>
      </c>
      <c r="H543" s="188">
        <v>1320</v>
      </c>
      <c r="I543" s="189">
        <v>1115</v>
      </c>
      <c r="J543" s="186">
        <v>93</v>
      </c>
      <c r="K543" s="190">
        <v>258</v>
      </c>
      <c r="L543" s="188">
        <v>94</v>
      </c>
      <c r="M543" s="186">
        <v>745</v>
      </c>
      <c r="N543" s="191">
        <v>773</v>
      </c>
      <c r="O543" s="192">
        <v>1175</v>
      </c>
      <c r="P543" s="186">
        <v>618</v>
      </c>
      <c r="Q543" s="190">
        <v>435</v>
      </c>
      <c r="R543" s="188">
        <v>963</v>
      </c>
      <c r="S543" s="189">
        <v>741</v>
      </c>
      <c r="T543" s="186">
        <v>101</v>
      </c>
      <c r="U543" s="190">
        <v>108</v>
      </c>
      <c r="V543" s="188">
        <v>373</v>
      </c>
      <c r="W543" s="189">
        <v>1097</v>
      </c>
      <c r="X543" s="186">
        <v>444</v>
      </c>
      <c r="Y543" s="190">
        <v>353</v>
      </c>
      <c r="Z543" s="188">
        <v>1929</v>
      </c>
      <c r="AA543" s="186">
        <v>1493</v>
      </c>
      <c r="AB543" s="169">
        <f t="shared" si="9752"/>
        <v>9897</v>
      </c>
      <c r="AC543" s="170">
        <f t="shared" si="9670"/>
        <v>9051</v>
      </c>
      <c r="AE543" s="134" t="s">
        <v>25</v>
      </c>
      <c r="AF543" s="126">
        <f>B543/B560</f>
        <v>7.1606248548970186E-2</v>
      </c>
      <c r="AG543" s="127">
        <f t="shared" ref="AG543" si="9834">C543/C560</f>
        <v>5.3822152886115443E-2</v>
      </c>
      <c r="AH543" s="128">
        <f t="shared" ref="AH543" si="9835">D543/D560</f>
        <v>8.1847906338993776E-2</v>
      </c>
      <c r="AI543" s="129">
        <f t="shared" ref="AI543" si="9836">E543/E560</f>
        <v>5.116796440489433E-2</v>
      </c>
      <c r="AJ543" s="126">
        <f t="shared" ref="AJ543" si="9837">F543/F560</f>
        <v>6.7805659369994664E-2</v>
      </c>
      <c r="AK543" s="127">
        <f t="shared" ref="AK543" si="9838">G543/G560</f>
        <v>6.99822380106572E-2</v>
      </c>
      <c r="AL543" s="128">
        <f t="shared" ref="AL543" si="9839">H543/H560</f>
        <v>6.3297209168504842E-2</v>
      </c>
      <c r="AM543" s="129">
        <f t="shared" ref="AM543" si="9840">I543/I560</f>
        <v>4.9540143066601504E-2</v>
      </c>
      <c r="AN543" s="126">
        <f t="shared" ref="AN543" si="9841">J543/J560</f>
        <v>4.9732620320855618E-2</v>
      </c>
      <c r="AO543" s="127">
        <f t="shared" ref="AO543" si="9842">K543/K560</f>
        <v>9.6448598130841126E-2</v>
      </c>
      <c r="AP543" s="128">
        <f t="shared" ref="AP543" si="9843">L543/L560</f>
        <v>2.6426764127073378E-2</v>
      </c>
      <c r="AQ543" s="126">
        <f t="shared" ref="AQ543" si="9844">M543/M560</f>
        <v>8.2713445098256913E-2</v>
      </c>
      <c r="AR543" s="130">
        <f t="shared" ref="AR543" si="9845">N543/N560</f>
        <v>5.7111193202807539E-2</v>
      </c>
      <c r="AS543" s="131">
        <f t="shared" ref="AS543" si="9846">O543/O560</f>
        <v>6.6026073274893238E-2</v>
      </c>
      <c r="AT543" s="126">
        <f t="shared" ref="AT543" si="9847">P543/P560</f>
        <v>7.6070901033973418E-2</v>
      </c>
      <c r="AU543" s="127">
        <f t="shared" ref="AU543" si="9848">Q543/Q560</f>
        <v>4.5755758914484065E-2</v>
      </c>
      <c r="AV543" s="128">
        <f t="shared" ref="AV543" si="9849">R543/R560</f>
        <v>7.664756446991404E-2</v>
      </c>
      <c r="AW543" s="129">
        <f t="shared" ref="AW543" si="9850">S543/S560</f>
        <v>5.2003649378903782E-2</v>
      </c>
      <c r="AX543" s="126">
        <f t="shared" ref="AX543" si="9851">T543/T560</f>
        <v>5.758266818700114E-2</v>
      </c>
      <c r="AY543" s="127">
        <f t="shared" ref="AY543" si="9852">U543/U560</f>
        <v>4.3777867855695179E-2</v>
      </c>
      <c r="AZ543" s="128">
        <f t="shared" ref="AZ543" si="9853">V543/V560</f>
        <v>3.5683535827035304E-2</v>
      </c>
      <c r="BA543" s="129">
        <f t="shared" ref="BA543" si="9854">W543/W560</f>
        <v>8.3817237163814187E-2</v>
      </c>
      <c r="BB543" s="126">
        <f t="shared" ref="BB543" si="9855">X543/X560</f>
        <v>5.7246003094378543E-2</v>
      </c>
      <c r="BC543" s="127">
        <f t="shared" ref="BC543" si="9856">Y543/Y560</f>
        <v>6.0146532629067988E-2</v>
      </c>
      <c r="BD543" s="128">
        <f t="shared" ref="BD543" si="9857">Z543/Z560</f>
        <v>6.5387613979187145E-2</v>
      </c>
      <c r="BE543" s="126">
        <f t="shared" ref="BE543" si="9858">AA543/AA560</f>
        <v>5.3342384508199649E-2</v>
      </c>
      <c r="BF543" s="132">
        <f t="shared" ref="BF543" si="9859">AB543/AB560</f>
        <v>6.4540320582212776E-2</v>
      </c>
      <c r="BG543" s="133">
        <f t="shared" ref="BG543" si="9860">AC543/AC560</f>
        <v>5.9114748316558795E-2</v>
      </c>
    </row>
    <row r="544" spans="1:59">
      <c r="A544" s="143" t="s">
        <v>26</v>
      </c>
      <c r="B544" s="200">
        <v>2259</v>
      </c>
      <c r="C544" s="194">
        <v>1125</v>
      </c>
      <c r="D544" s="195">
        <v>786</v>
      </c>
      <c r="E544" s="196">
        <v>311</v>
      </c>
      <c r="F544" s="193">
        <v>292</v>
      </c>
      <c r="G544" s="197">
        <v>165</v>
      </c>
      <c r="H544" s="195">
        <v>1480</v>
      </c>
      <c r="I544" s="196">
        <v>1354</v>
      </c>
      <c r="J544" s="193">
        <v>104</v>
      </c>
      <c r="K544" s="197">
        <v>281</v>
      </c>
      <c r="L544" s="195">
        <v>140</v>
      </c>
      <c r="M544" s="193">
        <v>846</v>
      </c>
      <c r="N544" s="198">
        <v>850</v>
      </c>
      <c r="O544" s="201">
        <v>1447</v>
      </c>
      <c r="P544" s="193">
        <v>612</v>
      </c>
      <c r="Q544" s="197">
        <v>531</v>
      </c>
      <c r="R544" s="195">
        <v>969</v>
      </c>
      <c r="S544" s="196">
        <v>775</v>
      </c>
      <c r="T544" s="193">
        <v>94</v>
      </c>
      <c r="U544" s="197">
        <v>146</v>
      </c>
      <c r="V544" s="195">
        <v>440</v>
      </c>
      <c r="W544" s="202">
        <v>1203</v>
      </c>
      <c r="X544" s="193">
        <v>415</v>
      </c>
      <c r="Y544" s="197">
        <v>407</v>
      </c>
      <c r="Z544" s="195">
        <v>2113</v>
      </c>
      <c r="AA544" s="193">
        <v>1828</v>
      </c>
      <c r="AB544" s="169">
        <f t="shared" si="9752"/>
        <v>10554</v>
      </c>
      <c r="AC544" s="170">
        <f t="shared" si="9670"/>
        <v>10419</v>
      </c>
      <c r="AE544" s="143" t="s">
        <v>26</v>
      </c>
      <c r="AF544" s="126">
        <f>B544/B560</f>
        <v>7.4922888129746942E-2</v>
      </c>
      <c r="AG544" s="127">
        <f t="shared" ref="AG544" si="9861">C544/C560</f>
        <v>6.2681078671718293E-2</v>
      </c>
      <c r="AH544" s="128">
        <f t="shared" ref="AH544" si="9862">D544/D560</f>
        <v>8.2902647400063284E-2</v>
      </c>
      <c r="AI544" s="129">
        <f t="shared" ref="AI544" si="9863">E544/E560</f>
        <v>4.324249165739711E-2</v>
      </c>
      <c r="AJ544" s="126">
        <f t="shared" ref="AJ544" si="9864">F544/F560</f>
        <v>7.7949813134009616E-2</v>
      </c>
      <c r="AK544" s="127">
        <f t="shared" ref="AK544" si="9865">G544/G560</f>
        <v>5.8614564831261103E-2</v>
      </c>
      <c r="AL544" s="128">
        <f t="shared" ref="AL544" si="9866">H544/H560</f>
        <v>7.0969598158626648E-2</v>
      </c>
      <c r="AM544" s="129">
        <f t="shared" ref="AM544" si="9867">I544/I560</f>
        <v>6.0159061625272139E-2</v>
      </c>
      <c r="AN544" s="126">
        <f t="shared" ref="AN544" si="9868">J544/J560</f>
        <v>5.5614973262032089E-2</v>
      </c>
      <c r="AO544" s="127">
        <f t="shared" ref="AO544" si="9869">K544/K560</f>
        <v>0.10504672897196261</v>
      </c>
      <c r="AP544" s="128">
        <f t="shared" ref="AP544" si="9870">L544/L560</f>
        <v>3.9359010402024178E-2</v>
      </c>
      <c r="AQ544" s="126">
        <f t="shared" ref="AQ544" si="9871">M544/M560</f>
        <v>9.3926945708893081E-2</v>
      </c>
      <c r="AR544" s="130">
        <f t="shared" ref="AR544" si="9872">N544/N560</f>
        <v>6.2800147765053563E-2</v>
      </c>
      <c r="AS544" s="131">
        <f t="shared" ref="AS544" si="9873">O544/O560</f>
        <v>8.1310406832996174E-2</v>
      </c>
      <c r="AT544" s="126">
        <f t="shared" ref="AT544" si="9874">P544/P560</f>
        <v>7.5332348596750365E-2</v>
      </c>
      <c r="AU544" s="127">
        <f t="shared" ref="AU544" si="9875">Q544/Q560</f>
        <v>5.5853581571473652E-2</v>
      </c>
      <c r="AV544" s="128">
        <f t="shared" ref="AV544" si="9876">R544/R560</f>
        <v>7.7125119388729707E-2</v>
      </c>
      <c r="AW544" s="129">
        <f t="shared" ref="AW544" si="9877">S544/S560</f>
        <v>5.4389781739069408E-2</v>
      </c>
      <c r="AX544" s="126">
        <f t="shared" ref="AX544" si="9878">T544/T560</f>
        <v>5.3591790193842644E-2</v>
      </c>
      <c r="AY544" s="127">
        <f t="shared" ref="AY544" si="9879">U544/U560</f>
        <v>5.9181191730847182E-2</v>
      </c>
      <c r="AZ544" s="128">
        <f t="shared" ref="AZ544" si="9880">V544/V560</f>
        <v>4.2093178991677027E-2</v>
      </c>
      <c r="BA544" s="129">
        <f t="shared" ref="BA544" si="9881">W544/W560</f>
        <v>9.1916259168704162E-2</v>
      </c>
      <c r="BB544" s="126">
        <f t="shared" ref="BB544" si="9882">X544/X560</f>
        <v>5.3506962351727694E-2</v>
      </c>
      <c r="BC544" s="127">
        <f t="shared" ref="BC544" si="9883">Y544/Y560</f>
        <v>6.9347418640313518E-2</v>
      </c>
      <c r="BD544" s="128">
        <f t="shared" ref="BD544" si="9884">Z544/Z560</f>
        <v>7.1624690688451245E-2</v>
      </c>
      <c r="BE544" s="126">
        <f t="shared" ref="BE544" si="9885">AA544/AA560</f>
        <v>6.5311372324841896E-2</v>
      </c>
      <c r="BF544" s="132">
        <f t="shared" ref="BF544" si="9886">AB544/AB560</f>
        <v>6.8824749259843748E-2</v>
      </c>
      <c r="BG544" s="133">
        <f t="shared" ref="BG544" si="9887">AC544/AC560</f>
        <v>6.8049559464172585E-2</v>
      </c>
    </row>
    <row r="545" spans="1:59">
      <c r="A545" s="134" t="s">
        <v>27</v>
      </c>
      <c r="B545" s="203">
        <v>2454</v>
      </c>
      <c r="C545" s="187">
        <v>1255</v>
      </c>
      <c r="D545" s="188">
        <v>762</v>
      </c>
      <c r="E545" s="189">
        <v>451</v>
      </c>
      <c r="F545" s="186">
        <v>314</v>
      </c>
      <c r="G545" s="190">
        <v>156</v>
      </c>
      <c r="H545" s="188">
        <v>1570</v>
      </c>
      <c r="I545" s="189">
        <v>1366</v>
      </c>
      <c r="J545" s="186">
        <v>136</v>
      </c>
      <c r="K545" s="187">
        <v>204</v>
      </c>
      <c r="L545" s="188">
        <v>169</v>
      </c>
      <c r="M545" s="186">
        <v>1153</v>
      </c>
      <c r="N545" s="191">
        <v>888</v>
      </c>
      <c r="O545" s="204">
        <v>1406</v>
      </c>
      <c r="P545" s="186">
        <v>593</v>
      </c>
      <c r="Q545" s="187">
        <v>567</v>
      </c>
      <c r="R545" s="188">
        <v>1031</v>
      </c>
      <c r="S545" s="189">
        <v>824</v>
      </c>
      <c r="T545" s="195">
        <v>110</v>
      </c>
      <c r="U545" s="186">
        <v>164</v>
      </c>
      <c r="V545" s="188">
        <v>508</v>
      </c>
      <c r="W545" s="205">
        <v>1121</v>
      </c>
      <c r="X545" s="186">
        <v>545</v>
      </c>
      <c r="Y545" s="190">
        <v>371</v>
      </c>
      <c r="Z545" s="188">
        <v>2105</v>
      </c>
      <c r="AA545" s="186">
        <v>2026</v>
      </c>
      <c r="AB545" s="169">
        <f t="shared" si="9752"/>
        <v>11185</v>
      </c>
      <c r="AC545" s="170">
        <f t="shared" si="9670"/>
        <v>11064</v>
      </c>
      <c r="AE545" s="134" t="s">
        <v>27</v>
      </c>
      <c r="AF545" s="126">
        <f>B545/B560</f>
        <v>8.1390335312261614E-2</v>
      </c>
      <c r="AG545" s="127">
        <f t="shared" ref="AG545" si="9888">C545/C560</f>
        <v>6.9924225540450191E-2</v>
      </c>
      <c r="AH545" s="128">
        <f t="shared" ref="AH545" si="9889">D545/D560</f>
        <v>8.0371268853496464E-2</v>
      </c>
      <c r="AI545" s="129">
        <f t="shared" ref="AI545" si="9890">E545/E560</f>
        <v>6.2708565072302561E-2</v>
      </c>
      <c r="AJ545" s="126">
        <f t="shared" ref="AJ545" si="9891">F545/F560</f>
        <v>8.3822744260544577E-2</v>
      </c>
      <c r="AK545" s="127">
        <f t="shared" ref="AK545" si="9892">G545/G560</f>
        <v>5.5417406749555947E-2</v>
      </c>
      <c r="AL545" s="128">
        <f t="shared" ref="AL545" si="9893">H545/H560</f>
        <v>7.5285316965570157E-2</v>
      </c>
      <c r="AM545" s="129">
        <f t="shared" ref="AM545" si="9894">I545/I560</f>
        <v>6.0692229084284892E-2</v>
      </c>
      <c r="AN545" s="126">
        <f t="shared" ref="AN545" si="9895">J545/J560</f>
        <v>7.2727272727272724E-2</v>
      </c>
      <c r="AO545" s="127">
        <f t="shared" ref="AO545" si="9896">K545/K560</f>
        <v>7.6261682242990653E-2</v>
      </c>
      <c r="AP545" s="128">
        <f t="shared" ref="AP545" si="9897">L545/L560</f>
        <v>4.7511948271014903E-2</v>
      </c>
      <c r="AQ545" s="126">
        <f t="shared" ref="AQ545" si="9898">M545/M560</f>
        <v>0.1280115465748862</v>
      </c>
      <c r="AR545" s="130">
        <f t="shared" ref="AR545" si="9899">N545/N560</f>
        <v>6.5607683782785378E-2</v>
      </c>
      <c r="AS545" s="131">
        <f t="shared" ref="AS545" si="9900">O545/O560</f>
        <v>7.9006518318723309E-2</v>
      </c>
      <c r="AT545" s="126">
        <f t="shared" ref="AT545" si="9901">P545/P560</f>
        <v>7.2993599212210727E-2</v>
      </c>
      <c r="AU545" s="127">
        <f t="shared" ref="AU545" si="9902">Q545/Q560</f>
        <v>5.9640265067844749E-2</v>
      </c>
      <c r="AV545" s="128">
        <f t="shared" ref="AV545" si="9903">R545/R560</f>
        <v>8.2059853549824896E-2</v>
      </c>
      <c r="AW545" s="129">
        <f t="shared" ref="AW545" si="9904">S545/S560</f>
        <v>5.7828619552249279E-2</v>
      </c>
      <c r="AX545" s="126">
        <f t="shared" ref="AX545" si="9905">T545/T560</f>
        <v>6.2713797035347782E-2</v>
      </c>
      <c r="AY545" s="127">
        <f t="shared" ref="AY545" si="9906">U545/U560</f>
        <v>6.6477503040129712E-2</v>
      </c>
      <c r="AZ545" s="128">
        <f t="shared" ref="AZ545" si="9907">V545/V560</f>
        <v>4.8598488472208934E-2</v>
      </c>
      <c r="BA545" s="129">
        <f t="shared" ref="BA545" si="9908">W545/W560</f>
        <v>8.5650977995110025E-2</v>
      </c>
      <c r="BB545" s="126">
        <f t="shared" ref="BB545" si="9909">X545/X560</f>
        <v>7.0268179473955653E-2</v>
      </c>
      <c r="BC545" s="127">
        <f t="shared" ref="BC545" si="9910">Y545/Y560</f>
        <v>6.3213494632816489E-2</v>
      </c>
      <c r="BD545" s="128">
        <f t="shared" ref="BD545" si="9911">Z545/Z560</f>
        <v>7.1353513440222366E-2</v>
      </c>
      <c r="BE545" s="126">
        <f t="shared" ref="BE545" si="9912">AA545/AA560</f>
        <v>7.2385580049305079E-2</v>
      </c>
      <c r="BF545" s="132">
        <f t="shared" ref="BF545" si="9913">AB545/AB560</f>
        <v>7.2939626726487808E-2</v>
      </c>
      <c r="BG545" s="133">
        <f t="shared" ref="BG545" si="9914">AC545/AC560</f>
        <v>7.2262244544736107E-2</v>
      </c>
    </row>
    <row r="546" spans="1:59">
      <c r="A546" s="143" t="s">
        <v>28</v>
      </c>
      <c r="B546" s="200">
        <v>2024</v>
      </c>
      <c r="C546" s="194">
        <v>1303</v>
      </c>
      <c r="D546" s="195">
        <v>663</v>
      </c>
      <c r="E546" s="196">
        <v>381</v>
      </c>
      <c r="F546" s="193">
        <v>230</v>
      </c>
      <c r="G546" s="197">
        <v>196</v>
      </c>
      <c r="H546" s="195">
        <v>1602</v>
      </c>
      <c r="I546" s="196">
        <v>1682</v>
      </c>
      <c r="J546" s="193">
        <v>97</v>
      </c>
      <c r="K546" s="194">
        <v>198</v>
      </c>
      <c r="L546" s="195">
        <v>192</v>
      </c>
      <c r="M546" s="193">
        <v>869</v>
      </c>
      <c r="N546" s="198">
        <v>867</v>
      </c>
      <c r="O546" s="201">
        <v>1327</v>
      </c>
      <c r="P546" s="193">
        <v>727</v>
      </c>
      <c r="Q546" s="194">
        <v>717</v>
      </c>
      <c r="R546" s="195">
        <v>1037</v>
      </c>
      <c r="S546" s="196">
        <v>960</v>
      </c>
      <c r="T546" s="193">
        <v>108</v>
      </c>
      <c r="U546" s="197">
        <v>171</v>
      </c>
      <c r="V546" s="195">
        <v>646</v>
      </c>
      <c r="W546" s="202">
        <v>918</v>
      </c>
      <c r="X546" s="193">
        <v>579</v>
      </c>
      <c r="Y546" s="197">
        <v>388</v>
      </c>
      <c r="Z546" s="195">
        <v>2040</v>
      </c>
      <c r="AA546" s="193">
        <v>1982</v>
      </c>
      <c r="AB546" s="169">
        <f t="shared" si="9752"/>
        <v>10812</v>
      </c>
      <c r="AC546" s="170">
        <f t="shared" si="9670"/>
        <v>11092</v>
      </c>
      <c r="AE546" s="143" t="s">
        <v>28</v>
      </c>
      <c r="AF546" s="126">
        <f>B546/B560</f>
        <v>6.7128785114921555E-2</v>
      </c>
      <c r="AG546" s="127">
        <f t="shared" ref="AG546" si="9915">C546/C560</f>
        <v>7.2598618230443501E-2</v>
      </c>
      <c r="AH546" s="128">
        <f t="shared" ref="AH546" si="9916">D546/D560</f>
        <v>6.9929332348908343E-2</v>
      </c>
      <c r="AI546" s="129">
        <f t="shared" ref="AI546" si="9917">E546/E560</f>
        <v>5.2975528364849832E-2</v>
      </c>
      <c r="AJ546" s="126">
        <f t="shared" ref="AJ546" si="9918">F546/F560</f>
        <v>6.1398825413774692E-2</v>
      </c>
      <c r="AK546" s="127">
        <f t="shared" ref="AK546" si="9919">G546/G560</f>
        <v>6.962699822380107E-2</v>
      </c>
      <c r="AL546" s="128">
        <f t="shared" ref="AL546" si="9920">H546/H560</f>
        <v>7.6819794763594518E-2</v>
      </c>
      <c r="AM546" s="129">
        <f t="shared" ref="AM546" si="9921">I546/I560</f>
        <v>7.4732305504954008E-2</v>
      </c>
      <c r="AN546" s="126">
        <f t="shared" ref="AN546" si="9922">J546/J560</f>
        <v>5.1871657754010696E-2</v>
      </c>
      <c r="AO546" s="127">
        <f t="shared" ref="AO546" si="9923">K546/K560</f>
        <v>7.4018691588785046E-2</v>
      </c>
      <c r="AP546" s="128">
        <f t="shared" ref="AP546" si="9924">L546/L560</f>
        <v>5.39780714084903E-2</v>
      </c>
      <c r="AQ546" s="126">
        <f t="shared" ref="AQ546" si="9925">M546/M560</f>
        <v>9.6480515154879543E-2</v>
      </c>
      <c r="AR546" s="130">
        <f t="shared" ref="AR546" si="9926">N546/N560</f>
        <v>6.4056150720354629E-2</v>
      </c>
      <c r="AS546" s="131">
        <f t="shared" ref="AS546" si="9927">O546/O560</f>
        <v>7.4567318498538995E-2</v>
      </c>
      <c r="AT546" s="126">
        <f t="shared" ref="AT546" si="9928">P546/P560</f>
        <v>8.9487936976858695E-2</v>
      </c>
      <c r="AU546" s="127">
        <f t="shared" ref="AU546" si="9929">Q546/Q560</f>
        <v>7.541811296939098E-2</v>
      </c>
      <c r="AV546" s="128">
        <f t="shared" ref="AV546" si="9930">R546/R560</f>
        <v>8.2537408468640563E-2</v>
      </c>
      <c r="AW546" s="129">
        <f t="shared" ref="AW546" si="9931">S546/S560</f>
        <v>6.7373148992911788E-2</v>
      </c>
      <c r="AX546" s="126">
        <f t="shared" ref="AX546" si="9932">T546/T560</f>
        <v>6.1573546180159637E-2</v>
      </c>
      <c r="AY546" s="127">
        <f t="shared" ref="AY546" si="9933">U546/U560</f>
        <v>6.9314957438184027E-2</v>
      </c>
      <c r="AZ546" s="128">
        <f t="shared" ref="AZ546" si="9934">V546/V560</f>
        <v>6.1800440065053093E-2</v>
      </c>
      <c r="BA546" s="129">
        <f t="shared" ref="BA546" si="9935">W546/W560</f>
        <v>7.0140586797066015E-2</v>
      </c>
      <c r="BB546" s="126">
        <f t="shared" ref="BB546" si="9936">X546/X560</f>
        <v>7.465188241361527E-2</v>
      </c>
      <c r="BC546" s="127">
        <f t="shared" ref="BC546" si="9937">Y546/Y560</f>
        <v>6.6110069858578979E-2</v>
      </c>
      <c r="BD546" s="128">
        <f t="shared" ref="BD546" si="9938">Z546/Z560</f>
        <v>6.9150198298362761E-2</v>
      </c>
      <c r="BE546" s="126">
        <f t="shared" ref="BE546" si="9939">AA546/AA560</f>
        <v>7.0813533888313268E-2</v>
      </c>
      <c r="BF546" s="132">
        <f t="shared" ref="BF546" si="9940">AB546/AB560</f>
        <v>7.0507218968867788E-2</v>
      </c>
      <c r="BG546" s="133">
        <f t="shared" ref="BG546" si="9941">AC546/AC560</f>
        <v>7.2445120796295448E-2</v>
      </c>
    </row>
    <row r="547" spans="1:59">
      <c r="A547" s="134" t="s">
        <v>29</v>
      </c>
      <c r="B547" s="203">
        <v>1789</v>
      </c>
      <c r="C547" s="187">
        <v>1423</v>
      </c>
      <c r="D547" s="188">
        <v>609</v>
      </c>
      <c r="E547" s="189">
        <v>492</v>
      </c>
      <c r="F547" s="186">
        <v>329</v>
      </c>
      <c r="G547" s="190">
        <v>152</v>
      </c>
      <c r="H547" s="188">
        <v>1551</v>
      </c>
      <c r="I547" s="189">
        <v>1631</v>
      </c>
      <c r="J547" s="186">
        <v>132</v>
      </c>
      <c r="K547" s="187">
        <v>168</v>
      </c>
      <c r="L547" s="188">
        <v>280</v>
      </c>
      <c r="M547" s="186">
        <v>727</v>
      </c>
      <c r="N547" s="191">
        <v>877</v>
      </c>
      <c r="O547" s="204">
        <v>1178</v>
      </c>
      <c r="P547" s="186">
        <v>649</v>
      </c>
      <c r="Q547" s="187">
        <v>603</v>
      </c>
      <c r="R547" s="188">
        <v>875</v>
      </c>
      <c r="S547" s="189">
        <v>944</v>
      </c>
      <c r="T547" s="186">
        <v>131</v>
      </c>
      <c r="U547" s="190">
        <v>148</v>
      </c>
      <c r="V547" s="188">
        <v>681</v>
      </c>
      <c r="W547" s="205">
        <v>861</v>
      </c>
      <c r="X547" s="186">
        <v>477</v>
      </c>
      <c r="Y547" s="190">
        <v>311</v>
      </c>
      <c r="Z547" s="188">
        <v>2115</v>
      </c>
      <c r="AA547" s="186">
        <v>1965</v>
      </c>
      <c r="AB547" s="169">
        <f t="shared" si="9752"/>
        <v>10495</v>
      </c>
      <c r="AC547" s="170">
        <f t="shared" si="9670"/>
        <v>10603</v>
      </c>
      <c r="AE547" s="134" t="s">
        <v>29</v>
      </c>
      <c r="AF547" s="126">
        <f>B547/B560</f>
        <v>5.9334682100096181E-2</v>
      </c>
      <c r="AG547" s="127">
        <f t="shared" ref="AG547" si="9942">C547/C560</f>
        <v>7.9284599955426791E-2</v>
      </c>
      <c r="AH547" s="128">
        <f t="shared" ref="AH547" si="9943">D547/D560</f>
        <v>6.4233730619132998E-2</v>
      </c>
      <c r="AI547" s="129">
        <f t="shared" ref="AI547" si="9944">E547/E560</f>
        <v>6.8409343715239157E-2</v>
      </c>
      <c r="AJ547" s="126">
        <f t="shared" ref="AJ547" si="9945">F547/F560</f>
        <v>8.7827015483182058E-2</v>
      </c>
      <c r="AK547" s="127">
        <f t="shared" ref="AK547" si="9946">G547/G560</f>
        <v>5.3996447602131438E-2</v>
      </c>
      <c r="AL547" s="128">
        <f t="shared" ref="AL547" si="9947">H547/H560</f>
        <v>7.4374220772993188E-2</v>
      </c>
      <c r="AM547" s="129">
        <f t="shared" ref="AM547" si="9948">I547/I560</f>
        <v>7.2466343804149819E-2</v>
      </c>
      <c r="AN547" s="126">
        <f t="shared" ref="AN547" si="9949">J547/J560</f>
        <v>7.0588235294117646E-2</v>
      </c>
      <c r="AO547" s="127">
        <f t="shared" ref="AO547" si="9950">K547/K560</f>
        <v>6.2803738317757013E-2</v>
      </c>
      <c r="AP547" s="128">
        <f t="shared" ref="AP547" si="9951">L547/L560</f>
        <v>7.8718020804048355E-2</v>
      </c>
      <c r="AQ547" s="126">
        <f t="shared" ref="AQ547" si="9952">M547/M560</f>
        <v>8.0714999444876201E-2</v>
      </c>
      <c r="AR547" s="130">
        <f t="shared" ref="AR547" si="9953">N547/N560</f>
        <v>6.4794975988178793E-2</v>
      </c>
      <c r="AS547" s="131">
        <f t="shared" ref="AS547" si="9954">O547/O560</f>
        <v>6.6194650483254666E-2</v>
      </c>
      <c r="AT547" s="126">
        <f t="shared" ref="AT547" si="9955">P547/P560</f>
        <v>7.9886755292959133E-2</v>
      </c>
      <c r="AU547" s="127">
        <f t="shared" ref="AU547" si="9956">Q547/Q560</f>
        <v>6.3426948564215838E-2</v>
      </c>
      <c r="AV547" s="128">
        <f t="shared" ref="AV547" si="9957">R547/R560</f>
        <v>6.9643425660617639E-2</v>
      </c>
      <c r="AW547" s="129">
        <f t="shared" ref="AW547" si="9958">S547/S560</f>
        <v>6.6250263176363247E-2</v>
      </c>
      <c r="AX547" s="126">
        <f t="shared" ref="AX547" si="9959">T547/T560</f>
        <v>7.4686431014823265E-2</v>
      </c>
      <c r="AY547" s="127">
        <f t="shared" ref="AY547" si="9960">U547/U560</f>
        <v>5.9991892987434133E-2</v>
      </c>
      <c r="AZ547" s="128">
        <f t="shared" ref="AZ547" si="9961">V547/V560</f>
        <v>6.5148761121209223E-2</v>
      </c>
      <c r="BA547" s="129">
        <f t="shared" ref="BA547" si="9962">W547/W560</f>
        <v>6.5785452322738386E-2</v>
      </c>
      <c r="BB547" s="126">
        <f t="shared" ref="BB547" si="9963">X547/X560</f>
        <v>6.1500773594636411E-2</v>
      </c>
      <c r="BC547" s="127">
        <f t="shared" ref="BC547" si="9964">Y547/Y560</f>
        <v>5.2990287953654798E-2</v>
      </c>
      <c r="BD547" s="128">
        <f t="shared" ref="BD547" si="9965">Z547/Z560</f>
        <v>7.1692485000508455E-2</v>
      </c>
      <c r="BE547" s="126">
        <f t="shared" ref="BE547" si="9966">AA547/AA560</f>
        <v>7.0206152417020967E-2</v>
      </c>
      <c r="BF547" s="132">
        <f t="shared" ref="BF547" si="9967">AB547/AB560</f>
        <v>6.84399984349119E-2</v>
      </c>
      <c r="BG547" s="133">
        <f t="shared" ref="BG547" si="9968">AC547/AC560</f>
        <v>6.9251317688705433E-2</v>
      </c>
    </row>
    <row r="548" spans="1:59">
      <c r="A548" s="143" t="s">
        <v>30</v>
      </c>
      <c r="B548" s="200">
        <v>1663</v>
      </c>
      <c r="C548" s="194">
        <v>1404</v>
      </c>
      <c r="D548" s="195">
        <v>549</v>
      </c>
      <c r="E548" s="196">
        <v>419</v>
      </c>
      <c r="F548" s="193">
        <v>274</v>
      </c>
      <c r="G548" s="197">
        <v>156</v>
      </c>
      <c r="H548" s="195">
        <v>1549</v>
      </c>
      <c r="I548" s="196">
        <v>1472</v>
      </c>
      <c r="J548" s="193">
        <v>124</v>
      </c>
      <c r="K548" s="194">
        <v>126</v>
      </c>
      <c r="L548" s="195">
        <v>314</v>
      </c>
      <c r="M548" s="193">
        <v>588</v>
      </c>
      <c r="N548" s="198">
        <v>1027</v>
      </c>
      <c r="O548" s="201">
        <v>1060</v>
      </c>
      <c r="P548" s="193">
        <v>577</v>
      </c>
      <c r="Q548" s="194">
        <v>462</v>
      </c>
      <c r="R548" s="195">
        <v>951</v>
      </c>
      <c r="S548" s="196">
        <v>812</v>
      </c>
      <c r="T548" s="193">
        <v>123</v>
      </c>
      <c r="U548" s="197">
        <v>109</v>
      </c>
      <c r="V548" s="195">
        <v>797</v>
      </c>
      <c r="W548" s="202">
        <v>848</v>
      </c>
      <c r="X548" s="193">
        <v>527</v>
      </c>
      <c r="Y548" s="197">
        <v>233</v>
      </c>
      <c r="Z548" s="195">
        <v>2169</v>
      </c>
      <c r="AA548" s="193">
        <v>1996</v>
      </c>
      <c r="AB548" s="169">
        <f t="shared" si="9752"/>
        <v>10644</v>
      </c>
      <c r="AC548" s="170">
        <f t="shared" si="9670"/>
        <v>9685</v>
      </c>
      <c r="AE548" s="143" t="s">
        <v>30</v>
      </c>
      <c r="AF548" s="126">
        <f>B548/B560</f>
        <v>5.515571622831747E-2</v>
      </c>
      <c r="AG548" s="127">
        <f t="shared" ref="AG548" si="9969">C548/C560</f>
        <v>7.8225986182304433E-2</v>
      </c>
      <c r="AH548" s="128">
        <f t="shared" ref="AH548" si="9970">D548/D560</f>
        <v>5.7905284252715961E-2</v>
      </c>
      <c r="AI548" s="129">
        <f t="shared" ref="AI548" si="9971">E548/E560</f>
        <v>5.8259176863181314E-2</v>
      </c>
      <c r="AJ548" s="126">
        <f t="shared" ref="AJ548" si="9972">F548/F560</f>
        <v>7.3144687666844635E-2</v>
      </c>
      <c r="AK548" s="127">
        <f t="shared" ref="AK548" si="9973">G548/G560</f>
        <v>5.5417406749555947E-2</v>
      </c>
      <c r="AL548" s="128">
        <f t="shared" ref="AL548" si="9974">H548/H560</f>
        <v>7.4278315910616663E-2</v>
      </c>
      <c r="AM548" s="129">
        <f t="shared" ref="AM548" si="9975">I548/I560</f>
        <v>6.5401874972230864E-2</v>
      </c>
      <c r="AN548" s="126">
        <f t="shared" ref="AN548" si="9976">J548/J560</f>
        <v>6.6310160427807491E-2</v>
      </c>
      <c r="AO548" s="127">
        <f t="shared" ref="AO548" si="9977">K548/K560</f>
        <v>4.710280373831776E-2</v>
      </c>
      <c r="AP548" s="128">
        <f t="shared" ref="AP548" si="9978">L548/L560</f>
        <v>8.8276637615968517E-2</v>
      </c>
      <c r="AQ548" s="126">
        <f t="shared" ref="AQ548" si="9979">M548/M560</f>
        <v>6.5282558010436323E-2</v>
      </c>
      <c r="AR548" s="130">
        <f t="shared" ref="AR548" si="9980">N548/N560</f>
        <v>7.5877355005541186E-2</v>
      </c>
      <c r="AS548" s="131">
        <f t="shared" ref="AS548" si="9981">O548/O560</f>
        <v>5.9563946954371769E-2</v>
      </c>
      <c r="AT548" s="126">
        <f t="shared" ref="AT548" si="9982">P548/P560</f>
        <v>7.1024126046282623E-2</v>
      </c>
      <c r="AU548" s="127">
        <f t="shared" ref="AU548" si="9983">Q548/Q560</f>
        <v>4.8595771536762387E-2</v>
      </c>
      <c r="AV548" s="128">
        <f t="shared" ref="AV548" si="9984">R548/R560</f>
        <v>7.5692454632282719E-2</v>
      </c>
      <c r="AW548" s="129">
        <f t="shared" ref="AW548" si="9985">S548/S560</f>
        <v>5.6986455189837887E-2</v>
      </c>
      <c r="AX548" s="126">
        <f t="shared" ref="AX548" si="9986">T548/T560</f>
        <v>7.0125427594070699E-2</v>
      </c>
      <c r="AY548" s="127">
        <f t="shared" ref="AY548" si="9987">U548/U560</f>
        <v>4.4183218483988651E-2</v>
      </c>
      <c r="AZ548" s="128">
        <f t="shared" ref="AZ548" si="9988">V548/V560</f>
        <v>7.6246053764469524E-2</v>
      </c>
      <c r="BA548" s="129">
        <f t="shared" ref="BA548" si="9989">W548/W560</f>
        <v>6.4792176039119798E-2</v>
      </c>
      <c r="BB548" s="126">
        <f t="shared" ref="BB548" si="9990">X548/X560</f>
        <v>6.7947395564724081E-2</v>
      </c>
      <c r="BC548" s="127">
        <f t="shared" ref="BC548" si="9991">Y548/Y560</f>
        <v>3.9700119270744592E-2</v>
      </c>
      <c r="BD548" s="128">
        <f t="shared" ref="BD548" si="9992">Z548/Z560</f>
        <v>7.3522931426053359E-2</v>
      </c>
      <c r="BE548" s="126">
        <f t="shared" ref="BE548" si="9993">AA548/AA560</f>
        <v>7.1313730394083397E-2</v>
      </c>
      <c r="BF548" s="132">
        <f t="shared" ref="BF548" si="9994">AB548/AB560</f>
        <v>6.9411657297875393E-2</v>
      </c>
      <c r="BG548" s="133">
        <f t="shared" ref="BG548" si="9995">AC548/AC560</f>
        <v>6.3255589155438288E-2</v>
      </c>
    </row>
    <row r="549" spans="1:59">
      <c r="A549" s="134" t="s">
        <v>31</v>
      </c>
      <c r="B549" s="203">
        <v>2063</v>
      </c>
      <c r="C549" s="187">
        <v>1301</v>
      </c>
      <c r="D549" s="188">
        <v>580</v>
      </c>
      <c r="E549" s="189">
        <v>594</v>
      </c>
      <c r="F549" s="186">
        <v>256</v>
      </c>
      <c r="G549" s="190">
        <v>189</v>
      </c>
      <c r="H549" s="188">
        <v>1572</v>
      </c>
      <c r="I549" s="189">
        <v>1783</v>
      </c>
      <c r="J549" s="186">
        <v>130</v>
      </c>
      <c r="K549" s="187">
        <v>133</v>
      </c>
      <c r="L549" s="188">
        <v>369</v>
      </c>
      <c r="M549" s="186">
        <v>522</v>
      </c>
      <c r="N549" s="191">
        <v>1046</v>
      </c>
      <c r="O549" s="204">
        <v>1275</v>
      </c>
      <c r="P549" s="186">
        <v>660</v>
      </c>
      <c r="Q549" s="187">
        <v>822</v>
      </c>
      <c r="R549" s="188">
        <v>880</v>
      </c>
      <c r="S549" s="189">
        <v>1196</v>
      </c>
      <c r="T549" s="186">
        <v>131</v>
      </c>
      <c r="U549" s="190">
        <v>146</v>
      </c>
      <c r="V549" s="188">
        <v>857</v>
      </c>
      <c r="W549" s="205">
        <v>853</v>
      </c>
      <c r="X549" s="186">
        <v>603</v>
      </c>
      <c r="Y549" s="190">
        <v>364</v>
      </c>
      <c r="Z549" s="188">
        <v>2313</v>
      </c>
      <c r="AA549" s="186">
        <v>1972</v>
      </c>
      <c r="AB549" s="169">
        <f t="shared" si="9752"/>
        <v>11460</v>
      </c>
      <c r="AC549" s="170">
        <f t="shared" si="9670"/>
        <v>11150</v>
      </c>
      <c r="AE549" s="134" t="s">
        <v>31</v>
      </c>
      <c r="AF549" s="126">
        <f>B549/B560</f>
        <v>6.8422274551424495E-2</v>
      </c>
      <c r="AG549" s="127">
        <f t="shared" ref="AG549" si="9996">C549/C560</f>
        <v>7.2487185201693782E-2</v>
      </c>
      <c r="AH549" s="128">
        <f t="shared" ref="AH549" si="9997">D549/D560</f>
        <v>6.117498154203143E-2</v>
      </c>
      <c r="AI549" s="129">
        <f t="shared" ref="AI549" si="9998">E549/E560</f>
        <v>8.2591768631813126E-2</v>
      </c>
      <c r="AJ549" s="126">
        <f t="shared" ref="AJ549" si="9999">F549/F560</f>
        <v>6.8339562199679654E-2</v>
      </c>
      <c r="AK549" s="127">
        <f t="shared" ref="AK549" si="10000">G549/G560</f>
        <v>6.7140319715808167E-2</v>
      </c>
      <c r="AL549" s="128">
        <f t="shared" ref="AL549" si="10001">H549/H560</f>
        <v>7.5381221827946682E-2</v>
      </c>
      <c r="AM549" s="129">
        <f t="shared" ref="AM549" si="10002">I549/I560</f>
        <v>7.9219798284978007E-2</v>
      </c>
      <c r="AN549" s="126">
        <f t="shared" ref="AN549" si="10003">J549/J560</f>
        <v>6.9518716577540107E-2</v>
      </c>
      <c r="AO549" s="127">
        <f t="shared" ref="AO549" si="10004">K549/K560</f>
        <v>4.9719626168224298E-2</v>
      </c>
      <c r="AP549" s="128">
        <f t="shared" ref="AP549" si="10005">L549/L560</f>
        <v>0.10373910598819229</v>
      </c>
      <c r="AQ549" s="126">
        <f t="shared" ref="AQ549" si="10006">M549/M560</f>
        <v>5.7954923948040415E-2</v>
      </c>
      <c r="AR549" s="130">
        <f t="shared" ref="AR549" si="10007">N549/N560</f>
        <v>7.7281123014407094E-2</v>
      </c>
      <c r="AS549" s="131">
        <f t="shared" ref="AS549" si="10008">O549/O560</f>
        <v>7.1645313553607551E-2</v>
      </c>
      <c r="AT549" s="126">
        <f t="shared" ref="AT549" si="10009">P549/P560</f>
        <v>8.1240768094534718E-2</v>
      </c>
      <c r="AU549" s="127">
        <f t="shared" ref="AU549" si="10010">Q549/Q560</f>
        <v>8.6462606500473341E-2</v>
      </c>
      <c r="AV549" s="128">
        <f t="shared" ref="AV549" si="10011">R549/R560</f>
        <v>7.0041388092964021E-2</v>
      </c>
      <c r="AW549" s="129">
        <f t="shared" ref="AW549" si="10012">S549/S560</f>
        <v>8.3935714787002597E-2</v>
      </c>
      <c r="AX549" s="126">
        <f t="shared" ref="AX549" si="10013">T549/T560</f>
        <v>7.4686431014823265E-2</v>
      </c>
      <c r="AY549" s="127">
        <f t="shared" ref="AY549" si="10014">U549/U560</f>
        <v>5.9181191730847182E-2</v>
      </c>
      <c r="AZ549" s="128">
        <f t="shared" ref="AZ549" si="10015">V549/V560</f>
        <v>8.1986032717880034E-2</v>
      </c>
      <c r="BA549" s="129">
        <f t="shared" ref="BA549" si="10016">W549/W560</f>
        <v>6.5174205378973102E-2</v>
      </c>
      <c r="BB549" s="126">
        <f t="shared" ref="BB549" si="10017">X549/X560</f>
        <v>7.7746260959257352E-2</v>
      </c>
      <c r="BC549" s="127">
        <f t="shared" ref="BC549" si="10018">Y549/Y560</f>
        <v>6.2020787186914297E-2</v>
      </c>
      <c r="BD549" s="128">
        <f t="shared" ref="BD549" si="10019">Z549/Z560</f>
        <v>7.8404121894173076E-2</v>
      </c>
      <c r="BE549" s="126">
        <f t="shared" ref="BE549" si="10020">AA549/AA560</f>
        <v>7.0456250669906031E-2</v>
      </c>
      <c r="BF549" s="132">
        <f t="shared" ref="BF549" si="10021">AB549/AB560</f>
        <v>7.4732956842695597E-2</v>
      </c>
      <c r="BG549" s="133">
        <f t="shared" ref="BG549" si="10022">AC549/AC560</f>
        <v>7.2823935888811239E-2</v>
      </c>
    </row>
    <row r="550" spans="1:59">
      <c r="A550" s="143" t="s">
        <v>32</v>
      </c>
      <c r="B550" s="200">
        <v>2165</v>
      </c>
      <c r="C550" s="194">
        <v>1602</v>
      </c>
      <c r="D550" s="195">
        <v>673</v>
      </c>
      <c r="E550" s="196">
        <v>628</v>
      </c>
      <c r="F550" s="193">
        <v>283</v>
      </c>
      <c r="G550" s="197">
        <v>227</v>
      </c>
      <c r="H550" s="195">
        <v>1594</v>
      </c>
      <c r="I550" s="196">
        <v>1737</v>
      </c>
      <c r="J550" s="193">
        <v>153</v>
      </c>
      <c r="K550" s="194">
        <v>137</v>
      </c>
      <c r="L550" s="195">
        <v>412</v>
      </c>
      <c r="M550" s="193">
        <v>414</v>
      </c>
      <c r="N550" s="198">
        <v>991</v>
      </c>
      <c r="O550" s="201">
        <v>786</v>
      </c>
      <c r="P550" s="193">
        <v>551</v>
      </c>
      <c r="Q550" s="194">
        <v>476</v>
      </c>
      <c r="R550" s="195">
        <v>783</v>
      </c>
      <c r="S550" s="196">
        <v>761</v>
      </c>
      <c r="T550" s="193">
        <v>119</v>
      </c>
      <c r="U550" s="197">
        <v>119</v>
      </c>
      <c r="V550" s="195">
        <v>830</v>
      </c>
      <c r="W550" s="202">
        <v>657</v>
      </c>
      <c r="X550" s="193">
        <v>570</v>
      </c>
      <c r="Y550" s="197">
        <v>275</v>
      </c>
      <c r="Z550" s="195">
        <v>2071</v>
      </c>
      <c r="AA550" s="193">
        <v>1841</v>
      </c>
      <c r="AB550" s="169">
        <f t="shared" si="9752"/>
        <v>11195</v>
      </c>
      <c r="AC550" s="170">
        <f t="shared" si="9670"/>
        <v>9660</v>
      </c>
      <c r="AE550" s="143" t="s">
        <v>32</v>
      </c>
      <c r="AF550" s="126">
        <f>B550/B560</f>
        <v>7.180524692381679E-2</v>
      </c>
      <c r="AG550" s="127">
        <f t="shared" ref="AG550" si="10023">C550/C560</f>
        <v>8.9257856028526858E-2</v>
      </c>
      <c r="AH550" s="128">
        <f t="shared" ref="AH550" si="10024">D550/D560</f>
        <v>7.0984073409977852E-2</v>
      </c>
      <c r="AI550" s="129">
        <f t="shared" ref="AI550" si="10025">E550/E560</f>
        <v>8.7319243604004448E-2</v>
      </c>
      <c r="AJ550" s="126">
        <f t="shared" ref="AJ550" si="10026">F550/F560</f>
        <v>7.5547250400427118E-2</v>
      </c>
      <c r="AK550" s="127">
        <f t="shared" ref="AK550" si="10027">G550/G560</f>
        <v>8.0639431616341031E-2</v>
      </c>
      <c r="AL550" s="128">
        <f t="shared" ref="AL550" si="10028">H550/H560</f>
        <v>7.6436175314088431E-2</v>
      </c>
      <c r="AM550" s="129">
        <f t="shared" ref="AM550" si="10029">I550/I560</f>
        <v>7.7175989692095798E-2</v>
      </c>
      <c r="AN550" s="126">
        <f t="shared" ref="AN550" si="10030">J550/J560</f>
        <v>8.1818181818181818E-2</v>
      </c>
      <c r="AO550" s="127">
        <f t="shared" ref="AO550" si="10031">K550/K560</f>
        <v>5.1214953271028041E-2</v>
      </c>
      <c r="AP550" s="128">
        <f t="shared" ref="AP550" si="10032">L550/L560</f>
        <v>0.11582794489738543</v>
      </c>
      <c r="AQ550" s="126">
        <f t="shared" ref="AQ550" si="10033">M550/M560</f>
        <v>4.5964250027756191E-2</v>
      </c>
      <c r="AR550" s="130">
        <f t="shared" ref="AR550" si="10034">N550/N560</f>
        <v>7.3217584041374212E-2</v>
      </c>
      <c r="AS550" s="131">
        <f t="shared" ref="AS550" si="10035">O550/O560</f>
        <v>4.4167228590694538E-2</v>
      </c>
      <c r="AT550" s="126">
        <f t="shared" ref="AT550" si="10036">P550/P560</f>
        <v>6.7823732151649441E-2</v>
      </c>
      <c r="AU550" s="127">
        <f t="shared" ref="AU550" si="10037">Q550/Q560</f>
        <v>5.0068370674240033E-2</v>
      </c>
      <c r="AV550" s="128">
        <f t="shared" ref="AV550" si="10038">R550/R560</f>
        <v>6.2320916905444126E-2</v>
      </c>
      <c r="AW550" s="129">
        <f t="shared" ref="AW550" si="10039">S550/S560</f>
        <v>5.3407256649589445E-2</v>
      </c>
      <c r="AX550" s="126">
        <f t="shared" ref="AX550" si="10040">T550/T560</f>
        <v>6.784492588369441E-2</v>
      </c>
      <c r="AY550" s="127">
        <f t="shared" ref="AY550" si="10041">U550/U560</f>
        <v>4.8236724766923388E-2</v>
      </c>
      <c r="AZ550" s="128">
        <f t="shared" ref="AZ550" si="10042">V550/V560</f>
        <v>7.9403042188845308E-2</v>
      </c>
      <c r="BA550" s="129">
        <f t="shared" ref="BA550" si="10043">W550/W560</f>
        <v>5.0198655256723713E-2</v>
      </c>
      <c r="BB550" s="126">
        <f t="shared" ref="BB550" si="10044">X550/X560</f>
        <v>7.3491490458999484E-2</v>
      </c>
      <c r="BC550" s="127">
        <f t="shared" ref="BC550" si="10045">Y550/Y560</f>
        <v>4.6856363946157775E-2</v>
      </c>
      <c r="BD550" s="128">
        <f t="shared" ref="BD550" si="10046">Z550/Z560</f>
        <v>7.0201010135249653E-2</v>
      </c>
      <c r="BE550" s="126">
        <f t="shared" ref="BE550" si="10047">AA550/AA560</f>
        <v>6.5775840508771305E-2</v>
      </c>
      <c r="BF550" s="132">
        <f t="shared" ref="BF550" si="10048">AB550/AB560</f>
        <v>7.3004838730713548E-2</v>
      </c>
      <c r="BG550" s="133">
        <f t="shared" ref="BG550" si="10049">AC550/AC560</f>
        <v>6.3092306787974575E-2</v>
      </c>
    </row>
    <row r="551" spans="1:59">
      <c r="A551" s="134" t="s">
        <v>33</v>
      </c>
      <c r="B551" s="203">
        <v>2266</v>
      </c>
      <c r="C551" s="187">
        <v>1407</v>
      </c>
      <c r="D551" s="188">
        <v>582</v>
      </c>
      <c r="E551" s="189">
        <v>578</v>
      </c>
      <c r="F551" s="186">
        <v>230</v>
      </c>
      <c r="G551" s="190">
        <v>168</v>
      </c>
      <c r="H551" s="188">
        <v>1563</v>
      </c>
      <c r="I551" s="189">
        <v>1547</v>
      </c>
      <c r="J551" s="186">
        <v>169</v>
      </c>
      <c r="K551" s="187">
        <v>126</v>
      </c>
      <c r="L551" s="188">
        <v>427</v>
      </c>
      <c r="M551" s="186">
        <v>497</v>
      </c>
      <c r="N551" s="191">
        <v>1204</v>
      </c>
      <c r="O551" s="204">
        <v>1392</v>
      </c>
      <c r="P551" s="186">
        <v>550</v>
      </c>
      <c r="Q551" s="187">
        <v>924</v>
      </c>
      <c r="R551" s="188">
        <v>673</v>
      </c>
      <c r="S551" s="189">
        <v>1553</v>
      </c>
      <c r="T551" s="186">
        <v>128</v>
      </c>
      <c r="U551" s="190">
        <v>215</v>
      </c>
      <c r="V551" s="188">
        <v>878</v>
      </c>
      <c r="W551" s="205">
        <v>898</v>
      </c>
      <c r="X551" s="186">
        <v>530</v>
      </c>
      <c r="Y551" s="190">
        <v>490</v>
      </c>
      <c r="Z551" s="188">
        <v>1787</v>
      </c>
      <c r="AA551" s="186">
        <v>1658</v>
      </c>
      <c r="AB551" s="169">
        <f t="shared" si="9752"/>
        <v>10987</v>
      </c>
      <c r="AC551" s="170">
        <f t="shared" si="9670"/>
        <v>11453</v>
      </c>
      <c r="AE551" s="134" t="s">
        <v>33</v>
      </c>
      <c r="AF551" s="126">
        <f>B551/B560</f>
        <v>7.5155052900401309E-2</v>
      </c>
      <c r="AG551" s="127">
        <f t="shared" ref="AG551" si="10050">C551/C560</f>
        <v>7.8393135725429011E-2</v>
      </c>
      <c r="AH551" s="128">
        <f t="shared" ref="AH551" si="10051">D551/D560</f>
        <v>6.1385929754245332E-2</v>
      </c>
      <c r="AI551" s="129">
        <f t="shared" ref="AI551" si="10052">E551/E560</f>
        <v>8.0367074527252502E-2</v>
      </c>
      <c r="AJ551" s="126">
        <f t="shared" ref="AJ551" si="10053">F551/F560</f>
        <v>6.1398825413774692E-2</v>
      </c>
      <c r="AK551" s="127">
        <f t="shared" ref="AK551" si="10054">G551/G560</f>
        <v>5.9680284191829483E-2</v>
      </c>
      <c r="AL551" s="128">
        <f t="shared" ref="AL551" si="10055">H551/H560</f>
        <v>7.4949649947252325E-2</v>
      </c>
      <c r="AM551" s="129">
        <f t="shared" ref="AM551" si="10056">I551/I560</f>
        <v>6.8734171591060558E-2</v>
      </c>
      <c r="AN551" s="126">
        <f t="shared" ref="AN551" si="10057">J551/J560</f>
        <v>9.0374331550802142E-2</v>
      </c>
      <c r="AO551" s="127">
        <f t="shared" ref="AO551" si="10058">K551/K560</f>
        <v>4.710280373831776E-2</v>
      </c>
      <c r="AP551" s="128">
        <f t="shared" ref="AP551" si="10059">L551/L560</f>
        <v>0.12004498172617374</v>
      </c>
      <c r="AQ551" s="126">
        <f t="shared" ref="AQ551" si="10060">M551/M560</f>
        <v>5.5179304985011661E-2</v>
      </c>
      <c r="AR551" s="130">
        <f t="shared" ref="AR551" si="10061">N551/N560</f>
        <v>8.8954562246028809E-2</v>
      </c>
      <c r="AS551" s="131">
        <f t="shared" ref="AS551" si="10062">O551/O560</f>
        <v>7.8219824679703301E-2</v>
      </c>
      <c r="AT551" s="126">
        <f t="shared" ref="AT551" si="10063">P551/P560</f>
        <v>6.770064007877892E-2</v>
      </c>
      <c r="AU551" s="127">
        <f t="shared" ref="AU551" si="10064">Q551/Q560</f>
        <v>9.7191543073524775E-2</v>
      </c>
      <c r="AV551" s="128">
        <f t="shared" ref="AV551" si="10065">R551/R560</f>
        <v>5.3565743393823625E-2</v>
      </c>
      <c r="AW551" s="129">
        <f t="shared" ref="AW551" si="10066">S551/S560</f>
        <v>0.10899010456874167</v>
      </c>
      <c r="AX551" s="126">
        <f t="shared" ref="AX551" si="10067">T551/T560</f>
        <v>7.2976054732041051E-2</v>
      </c>
      <c r="AY551" s="127">
        <f t="shared" ref="AY551" si="10068">U551/U560</f>
        <v>8.7150385083096873E-2</v>
      </c>
      <c r="AZ551" s="128">
        <f t="shared" ref="AZ551" si="10069">V551/V560</f>
        <v>8.3995025351573716E-2</v>
      </c>
      <c r="BA551" s="129">
        <f t="shared" ref="BA551" si="10070">W551/W560</f>
        <v>6.8612469437652812E-2</v>
      </c>
      <c r="BB551" s="126">
        <f t="shared" ref="BB551" si="10071">X551/X560</f>
        <v>6.8334192882929343E-2</v>
      </c>
      <c r="BC551" s="127">
        <f t="shared" ref="BC551" si="10072">Y551/Y560</f>
        <v>8.3489521213153853E-2</v>
      </c>
      <c r="BD551" s="128">
        <f t="shared" ref="BD551" si="10073">Z551/Z560</f>
        <v>6.0574217823124638E-2</v>
      </c>
      <c r="BE551" s="126">
        <f t="shared" ref="BE551" si="10074">AA551/AA560</f>
        <v>5.923755761191897E-2</v>
      </c>
      <c r="BF551" s="132">
        <f t="shared" ref="BF551" si="10075">AB551/AB560</f>
        <v>7.1648429042818207E-2</v>
      </c>
      <c r="BG551" s="133">
        <f t="shared" ref="BG551" si="10076">AC551/AC560</f>
        <v>7.4802918182471312E-2</v>
      </c>
    </row>
    <row r="552" spans="1:59">
      <c r="A552" s="143" t="s">
        <v>34</v>
      </c>
      <c r="B552" s="200">
        <v>2154</v>
      </c>
      <c r="C552" s="194">
        <v>1447</v>
      </c>
      <c r="D552" s="195">
        <v>509</v>
      </c>
      <c r="E552" s="196">
        <v>556</v>
      </c>
      <c r="F552" s="193">
        <v>238</v>
      </c>
      <c r="G552" s="197">
        <v>210</v>
      </c>
      <c r="H552" s="195">
        <v>1367</v>
      </c>
      <c r="I552" s="196">
        <v>2009</v>
      </c>
      <c r="J552" s="193">
        <v>136</v>
      </c>
      <c r="K552" s="194">
        <v>130</v>
      </c>
      <c r="L552" s="195">
        <v>364</v>
      </c>
      <c r="M552" s="193">
        <v>374</v>
      </c>
      <c r="N552" s="198">
        <v>976</v>
      </c>
      <c r="O552" s="201">
        <v>1157</v>
      </c>
      <c r="P552" s="193">
        <v>459</v>
      </c>
      <c r="Q552" s="194">
        <v>971</v>
      </c>
      <c r="R552" s="195">
        <v>608</v>
      </c>
      <c r="S552" s="196">
        <v>1480</v>
      </c>
      <c r="T552" s="193">
        <v>127</v>
      </c>
      <c r="U552" s="197">
        <v>227</v>
      </c>
      <c r="V552" s="195">
        <v>1036</v>
      </c>
      <c r="W552" s="202">
        <v>767</v>
      </c>
      <c r="X552" s="193">
        <v>489</v>
      </c>
      <c r="Y552" s="197">
        <v>505</v>
      </c>
      <c r="Z552" s="195">
        <v>2092</v>
      </c>
      <c r="AA552" s="193">
        <v>2281</v>
      </c>
      <c r="AB552" s="169">
        <f t="shared" si="9752"/>
        <v>10555</v>
      </c>
      <c r="AC552" s="170">
        <f t="shared" si="9670"/>
        <v>12114</v>
      </c>
      <c r="AE552" s="143" t="s">
        <v>34</v>
      </c>
      <c r="AF552" s="126">
        <f>B552/B560</f>
        <v>7.1440416569931345E-2</v>
      </c>
      <c r="AG552" s="127">
        <f t="shared" ref="AG552" si="10077">C552/C560</f>
        <v>8.0621796300423446E-2</v>
      </c>
      <c r="AH552" s="128">
        <f t="shared" ref="AH552" si="10078">D552/D560</f>
        <v>5.3686320008437927E-2</v>
      </c>
      <c r="AI552" s="129">
        <f t="shared" ref="AI552" si="10079">E552/E560</f>
        <v>7.730812013348165E-2</v>
      </c>
      <c r="AJ552" s="126">
        <f t="shared" ref="AJ552" si="10080">F552/F560</f>
        <v>6.3534436732514687E-2</v>
      </c>
      <c r="AK552" s="127">
        <f t="shared" ref="AK552" si="10081">G552/G560</f>
        <v>7.460035523978685E-2</v>
      </c>
      <c r="AL552" s="128">
        <f t="shared" ref="AL552" si="10082">H552/H560</f>
        <v>6.5550973434353121E-2</v>
      </c>
      <c r="AM552" s="129">
        <f t="shared" ref="AM552" si="10083">I552/I560</f>
        <v>8.9261118763051497E-2</v>
      </c>
      <c r="AN552" s="126">
        <f t="shared" ref="AN552" si="10084">J552/J560</f>
        <v>7.2727272727272724E-2</v>
      </c>
      <c r="AO552" s="127">
        <f t="shared" ref="AO552" si="10085">K552/K560</f>
        <v>4.8598130841121495E-2</v>
      </c>
      <c r="AP552" s="128">
        <f t="shared" ref="AP552" si="10086">L552/L560</f>
        <v>0.10233342704526287</v>
      </c>
      <c r="AQ552" s="126">
        <f t="shared" ref="AQ552" si="10087">M552/M560</f>
        <v>4.1523259686910181E-2</v>
      </c>
      <c r="AR552" s="130">
        <f t="shared" ref="AR552" si="10088">N552/N560</f>
        <v>7.2109346139637973E-2</v>
      </c>
      <c r="AS552" s="131">
        <f t="shared" ref="AS552" si="10089">O552/O560</f>
        <v>6.5014610024724653E-2</v>
      </c>
      <c r="AT552" s="126">
        <f t="shared" ref="AT552" si="10090">P552/P560</f>
        <v>5.6499261447562774E-2</v>
      </c>
      <c r="AU552" s="127">
        <f t="shared" ref="AU552" si="10091">Q552/Q560</f>
        <v>0.10213526874934259</v>
      </c>
      <c r="AV552" s="128">
        <f t="shared" ref="AV552" si="10092">R552/R560</f>
        <v>4.8392231773320596E-2</v>
      </c>
      <c r="AW552" s="129">
        <f t="shared" ref="AW552" si="10093">S552/S560</f>
        <v>0.103866938030739</v>
      </c>
      <c r="AX552" s="126">
        <f t="shared" ref="AX552" si="10094">T552/T560</f>
        <v>7.2405929304446975E-2</v>
      </c>
      <c r="AY552" s="127">
        <f t="shared" ref="AY552" si="10095">U552/U560</f>
        <v>9.201459262261856E-2</v>
      </c>
      <c r="AZ552" s="128">
        <f t="shared" ref="AZ552" si="10096">V552/V560</f>
        <v>9.9110303262221366E-2</v>
      </c>
      <c r="BA552" s="129">
        <f t="shared" ref="BA552" si="10097">W552/W560</f>
        <v>5.860330073349633E-2</v>
      </c>
      <c r="BB552" s="126">
        <f t="shared" ref="BB552" si="10098">X552/X560</f>
        <v>6.3047962867457452E-2</v>
      </c>
      <c r="BC552" s="127">
        <f t="shared" ref="BC552" si="10099">Y552/Y560</f>
        <v>8.6045322882944281E-2</v>
      </c>
      <c r="BD552" s="128">
        <f t="shared" ref="BD552" si="10100">Z552/Z560</f>
        <v>7.0912850411850442E-2</v>
      </c>
      <c r="BE552" s="126">
        <f t="shared" ref="BE552" si="10101">AA552/AA560</f>
        <v>8.1496302118689481E-2</v>
      </c>
      <c r="BF552" s="132">
        <f t="shared" ref="BF552" si="10102">AB552/AB560</f>
        <v>6.8831270460266325E-2</v>
      </c>
      <c r="BG552" s="133">
        <f t="shared" ref="BG552" si="10103">AC552/AC560</f>
        <v>7.9120103978211606E-2</v>
      </c>
    </row>
    <row r="553" spans="1:59">
      <c r="A553" s="134" t="s">
        <v>35</v>
      </c>
      <c r="B553" s="203">
        <v>2045</v>
      </c>
      <c r="C553" s="187">
        <v>1004</v>
      </c>
      <c r="D553" s="188">
        <v>397</v>
      </c>
      <c r="E553" s="189">
        <v>508</v>
      </c>
      <c r="F553" s="186">
        <v>138</v>
      </c>
      <c r="G553" s="190">
        <v>220</v>
      </c>
      <c r="H553" s="188">
        <v>1141</v>
      </c>
      <c r="I553" s="189">
        <v>1571</v>
      </c>
      <c r="J553" s="186">
        <v>140</v>
      </c>
      <c r="K553" s="187">
        <v>94</v>
      </c>
      <c r="L553" s="188">
        <v>259</v>
      </c>
      <c r="M553" s="186">
        <v>309</v>
      </c>
      <c r="N553" s="191">
        <v>918</v>
      </c>
      <c r="O553" s="204">
        <v>1260</v>
      </c>
      <c r="P553" s="186">
        <v>343</v>
      </c>
      <c r="Q553" s="187">
        <v>771</v>
      </c>
      <c r="R553" s="188">
        <v>471</v>
      </c>
      <c r="S553" s="189">
        <v>1117</v>
      </c>
      <c r="T553" s="186">
        <v>82</v>
      </c>
      <c r="U553" s="190">
        <v>225</v>
      </c>
      <c r="V553" s="188">
        <v>1042</v>
      </c>
      <c r="W553" s="205">
        <v>670</v>
      </c>
      <c r="X553" s="186">
        <v>448</v>
      </c>
      <c r="Y553" s="190">
        <v>458</v>
      </c>
      <c r="Z553" s="188">
        <v>1538</v>
      </c>
      <c r="AA553" s="186">
        <v>2062</v>
      </c>
      <c r="AB553" s="169">
        <f t="shared" si="9752"/>
        <v>8962</v>
      </c>
      <c r="AC553" s="170">
        <f t="shared" si="9670"/>
        <v>10269</v>
      </c>
      <c r="AE553" s="134" t="s">
        <v>35</v>
      </c>
      <c r="AF553" s="126">
        <f>B553/B560</f>
        <v>6.7825279426884683E-2</v>
      </c>
      <c r="AG553" s="127">
        <f t="shared" ref="AG553" si="10104">C553/C560</f>
        <v>5.5939380432360152E-2</v>
      </c>
      <c r="AH553" s="128">
        <f t="shared" ref="AH553" si="10105">D553/D560</f>
        <v>4.1873220124459445E-2</v>
      </c>
      <c r="AI553" s="129">
        <f t="shared" ref="AI553" si="10106">E553/E560</f>
        <v>7.063403781979978E-2</v>
      </c>
      <c r="AJ553" s="126">
        <f t="shared" ref="AJ553" si="10107">F553/F560</f>
        <v>3.6839295248264813E-2</v>
      </c>
      <c r="AK553" s="127">
        <f t="shared" ref="AK553" si="10108">G553/G560</f>
        <v>7.8152753108348141E-2</v>
      </c>
      <c r="AL553" s="128">
        <f t="shared" ref="AL553" si="10109">H553/H560</f>
        <v>5.4713723985806081E-2</v>
      </c>
      <c r="AM553" s="129">
        <f t="shared" ref="AM553" si="10110">I553/I560</f>
        <v>6.9800506509086063E-2</v>
      </c>
      <c r="AN553" s="126">
        <f t="shared" ref="AN553" si="10111">J553/J560</f>
        <v>7.4866310160427801E-2</v>
      </c>
      <c r="AO553" s="127">
        <f t="shared" ref="AO553" si="10112">K553/K560</f>
        <v>3.5140186915887849E-2</v>
      </c>
      <c r="AP553" s="128">
        <f t="shared" ref="AP553" si="10113">L553/L560</f>
        <v>7.2814169243744731E-2</v>
      </c>
      <c r="AQ553" s="126">
        <f t="shared" ref="AQ553" si="10114">M553/M560</f>
        <v>3.4306650383035417E-2</v>
      </c>
      <c r="AR553" s="130">
        <f t="shared" ref="AR553" si="10115">N553/N560</f>
        <v>6.7824159586257857E-2</v>
      </c>
      <c r="AS553" s="131">
        <f t="shared" ref="AS553" si="10116">O553/O560</f>
        <v>7.0802427511800409E-2</v>
      </c>
      <c r="AT553" s="126">
        <f t="shared" ref="AT553" si="10117">P553/P560</f>
        <v>4.2220580994583951E-2</v>
      </c>
      <c r="AU553" s="127">
        <f t="shared" ref="AU553" si="10118">Q553/Q560</f>
        <v>8.1098138213947624E-2</v>
      </c>
      <c r="AV553" s="128">
        <f t="shared" ref="AV553" si="10119">R553/R560</f>
        <v>3.7488061127029605E-2</v>
      </c>
      <c r="AW553" s="129">
        <f t="shared" ref="AW553" si="10120">S553/S560</f>
        <v>7.8391466067794235E-2</v>
      </c>
      <c r="AX553" s="126">
        <f t="shared" ref="AX553" si="10121">T553/T560</f>
        <v>4.6750285062713795E-2</v>
      </c>
      <c r="AY553" s="127">
        <f t="shared" ref="AY553" si="10122">U553/U560</f>
        <v>9.1203891366031617E-2</v>
      </c>
      <c r="AZ553" s="128">
        <f t="shared" ref="AZ553" si="10123">V553/V560</f>
        <v>9.9684301157562424E-2</v>
      </c>
      <c r="BA553" s="129">
        <f t="shared" ref="BA553" si="10124">W553/W560</f>
        <v>5.1191931540342302E-2</v>
      </c>
      <c r="BB553" s="126">
        <f t="shared" ref="BB553" si="10125">X553/X560</f>
        <v>5.7761732851985562E-2</v>
      </c>
      <c r="BC553" s="127">
        <f t="shared" ref="BC553" si="10126">Y553/Y560</f>
        <v>7.8037144317600948E-2</v>
      </c>
      <c r="BD553" s="128">
        <f t="shared" ref="BD553" si="10127">Z553/Z560</f>
        <v>5.2133825972000947E-2</v>
      </c>
      <c r="BE553" s="126">
        <f t="shared" ref="BE553" si="10128">AA553/AA560</f>
        <v>7.367179963557112E-2</v>
      </c>
      <c r="BF553" s="132">
        <f t="shared" ref="BF553" si="10129">AB553/AB560</f>
        <v>5.8442998187106285E-2</v>
      </c>
      <c r="BG553" s="133">
        <f t="shared" ref="BG553" si="10130">AC553/AC560</f>
        <v>6.7069865259390363E-2</v>
      </c>
    </row>
    <row r="554" spans="1:59">
      <c r="A554" s="143" t="s">
        <v>36</v>
      </c>
      <c r="B554" s="200">
        <v>255</v>
      </c>
      <c r="C554" s="194">
        <v>975</v>
      </c>
      <c r="D554" s="195">
        <v>101</v>
      </c>
      <c r="E554" s="196">
        <v>444</v>
      </c>
      <c r="F554" s="193">
        <v>30</v>
      </c>
      <c r="G554" s="197">
        <v>151</v>
      </c>
      <c r="H554" s="195">
        <v>350</v>
      </c>
      <c r="I554" s="196">
        <v>1102</v>
      </c>
      <c r="J554" s="193">
        <v>108</v>
      </c>
      <c r="K554" s="194">
        <v>77</v>
      </c>
      <c r="L554" s="195">
        <v>166</v>
      </c>
      <c r="M554" s="193">
        <v>150</v>
      </c>
      <c r="N554" s="198">
        <v>594</v>
      </c>
      <c r="O554" s="201">
        <v>651</v>
      </c>
      <c r="P554" s="193">
        <v>216</v>
      </c>
      <c r="Q554" s="194">
        <v>675</v>
      </c>
      <c r="R554" s="195">
        <v>344</v>
      </c>
      <c r="S554" s="196">
        <v>929</v>
      </c>
      <c r="T554" s="193">
        <v>90</v>
      </c>
      <c r="U554" s="197">
        <v>157</v>
      </c>
      <c r="V554" s="195">
        <v>1119</v>
      </c>
      <c r="W554" s="202">
        <v>465</v>
      </c>
      <c r="X554" s="193">
        <v>313</v>
      </c>
      <c r="Y554" s="197">
        <v>452</v>
      </c>
      <c r="Z554" s="195">
        <v>926</v>
      </c>
      <c r="AA554" s="193">
        <v>1647</v>
      </c>
      <c r="AB554" s="169">
        <f t="shared" si="9752"/>
        <v>4612</v>
      </c>
      <c r="AC554" s="170">
        <f t="shared" si="9670"/>
        <v>7875</v>
      </c>
      <c r="AE554" s="143" t="s">
        <v>36</v>
      </c>
      <c r="AF554" s="126">
        <f>B554/B560</f>
        <v>8.4574309309807302E-3</v>
      </c>
      <c r="AG554" s="127">
        <f t="shared" ref="AG554" si="10131">C554/C560</f>
        <v>5.4323601515489192E-2</v>
      </c>
      <c r="AH554" s="128">
        <f t="shared" ref="AH554" si="10132">D554/D560</f>
        <v>1.0652884716802025E-2</v>
      </c>
      <c r="AI554" s="129">
        <f t="shared" ref="AI554" si="10133">E554/E560</f>
        <v>6.1735261401557287E-2</v>
      </c>
      <c r="AJ554" s="126">
        <f t="shared" ref="AJ554" si="10134">F554/F560</f>
        <v>8.0085424452749597E-3</v>
      </c>
      <c r="AK554" s="127">
        <f t="shared" ref="AK554" si="10135">G554/G560</f>
        <v>5.3641207815275309E-2</v>
      </c>
      <c r="AL554" s="128">
        <f t="shared" ref="AL554" si="10136">H554/H560</f>
        <v>1.6783350915891435E-2</v>
      </c>
      <c r="AM554" s="129">
        <f t="shared" ref="AM554" si="10137">I554/I560</f>
        <v>4.8962544986004351E-2</v>
      </c>
      <c r="AN554" s="126">
        <f t="shared" ref="AN554" si="10138">J554/J560</f>
        <v>5.7754010695187166E-2</v>
      </c>
      <c r="AO554" s="127">
        <f t="shared" ref="AO554" si="10139">K554/K560</f>
        <v>2.8785046728971964E-2</v>
      </c>
      <c r="AP554" s="128">
        <f t="shared" ref="AP554" si="10140">L554/L560</f>
        <v>4.6668540905257239E-2</v>
      </c>
      <c r="AQ554" s="126">
        <f t="shared" ref="AQ554" si="10141">M554/M560</f>
        <v>1.6653713778172534E-2</v>
      </c>
      <c r="AR554" s="130">
        <f t="shared" ref="AR554" si="10142">N554/N560</f>
        <v>4.3886220908755082E-2</v>
      </c>
      <c r="AS554" s="131">
        <f t="shared" ref="AS554" si="10143">O554/O560</f>
        <v>3.658125421443021E-2</v>
      </c>
      <c r="AT554" s="126">
        <f t="shared" ref="AT554" si="10144">P554/P560</f>
        <v>2.6587887740029542E-2</v>
      </c>
      <c r="AU554" s="127">
        <f t="shared" ref="AU554" si="10145">Q554/Q560</f>
        <v>7.100031555695803E-2</v>
      </c>
      <c r="AV554" s="128">
        <f t="shared" ref="AV554" si="10146">R554/R560</f>
        <v>2.737981534543139E-2</v>
      </c>
      <c r="AW554" s="129">
        <f t="shared" ref="AW554" si="10147">S554/S560</f>
        <v>6.5197557723349009E-2</v>
      </c>
      <c r="AX554" s="126">
        <f t="shared" ref="AX554" si="10148">T554/T560</f>
        <v>5.1311288483466361E-2</v>
      </c>
      <c r="AY554" s="127">
        <f t="shared" ref="AY554" si="10149">U554/U560</f>
        <v>6.3640048642075397E-2</v>
      </c>
      <c r="AZ554" s="128">
        <f t="shared" ref="AZ554" si="10150">V554/V560</f>
        <v>0.1070506074811059</v>
      </c>
      <c r="BA554" s="129">
        <f t="shared" ref="BA554" si="10151">W554/W560</f>
        <v>3.5528728606356967E-2</v>
      </c>
      <c r="BB554" s="126">
        <f t="shared" ref="BB554" si="10152">X554/X560</f>
        <v>4.0355853532748842E-2</v>
      </c>
      <c r="BC554" s="127">
        <f t="shared" ref="BC554" si="10153">Y554/Y560</f>
        <v>7.7014823649684788E-2</v>
      </c>
      <c r="BD554" s="128">
        <f t="shared" ref="BD554" si="10154">Z554/Z560</f>
        <v>3.1388766482492121E-2</v>
      </c>
      <c r="BE554" s="126">
        <f t="shared" ref="BE554" si="10155">AA554/AA560</f>
        <v>5.8844546071671014E-2</v>
      </c>
      <c r="BF554" s="132">
        <f t="shared" ref="BF554" si="10156">AB554/AB560</f>
        <v>3.0075776348910309E-2</v>
      </c>
      <c r="BG554" s="133">
        <f t="shared" ref="BG554" si="10157">AC554/AC560</f>
        <v>5.1433945751066232E-2</v>
      </c>
    </row>
    <row r="555" spans="1:59">
      <c r="A555" s="134" t="s">
        <v>37</v>
      </c>
      <c r="B555" s="203">
        <v>0</v>
      </c>
      <c r="C555" s="187">
        <v>610</v>
      </c>
      <c r="D555" s="188">
        <v>2</v>
      </c>
      <c r="E555" s="189">
        <v>249</v>
      </c>
      <c r="F555" s="186">
        <v>2</v>
      </c>
      <c r="G555" s="190">
        <v>74</v>
      </c>
      <c r="H555" s="188">
        <v>11</v>
      </c>
      <c r="I555" s="189">
        <v>579</v>
      </c>
      <c r="J555" s="186">
        <v>12</v>
      </c>
      <c r="K555" s="187">
        <v>31</v>
      </c>
      <c r="L555" s="188">
        <v>21</v>
      </c>
      <c r="M555" s="186">
        <v>17</v>
      </c>
      <c r="N555" s="191">
        <v>57</v>
      </c>
      <c r="O555" s="204">
        <v>110</v>
      </c>
      <c r="P555" s="186">
        <v>36</v>
      </c>
      <c r="Q555" s="187">
        <v>62</v>
      </c>
      <c r="R555" s="188">
        <v>47</v>
      </c>
      <c r="S555" s="189">
        <v>35</v>
      </c>
      <c r="T555" s="186">
        <v>6</v>
      </c>
      <c r="U555" s="190">
        <v>2</v>
      </c>
      <c r="V555" s="188">
        <v>19</v>
      </c>
      <c r="W555" s="205">
        <v>3</v>
      </c>
      <c r="X555" s="186">
        <v>54</v>
      </c>
      <c r="Y555" s="190">
        <v>6</v>
      </c>
      <c r="Z555" s="188">
        <v>18</v>
      </c>
      <c r="AA555" s="186">
        <v>81</v>
      </c>
      <c r="AB555" s="169">
        <f t="shared" si="9752"/>
        <v>285</v>
      </c>
      <c r="AC555" s="170">
        <f t="shared" si="9670"/>
        <v>1859</v>
      </c>
      <c r="AE555" s="134" t="s">
        <v>37</v>
      </c>
      <c r="AF555" s="126">
        <f>B555/B560</f>
        <v>0</v>
      </c>
      <c r="AG555" s="127">
        <f t="shared" ref="AG555" si="10158">C555/C560</f>
        <v>3.3987073768665034E-2</v>
      </c>
      <c r="AH555" s="128">
        <f t="shared" ref="AH555" si="10159">D555/D560</f>
        <v>2.1094821221390148E-4</v>
      </c>
      <c r="AI555" s="129">
        <f t="shared" ref="AI555" si="10160">E555/E560</f>
        <v>3.4621802002224693E-2</v>
      </c>
      <c r="AJ555" s="126">
        <f t="shared" ref="AJ555" si="10161">F555/F560</f>
        <v>5.339028296849973E-4</v>
      </c>
      <c r="AK555" s="127">
        <f t="shared" ref="AK555" si="10162">G555/G560</f>
        <v>2.6287744227353464E-2</v>
      </c>
      <c r="AL555" s="128">
        <f t="shared" ref="AL555" si="10163">H555/H560</f>
        <v>5.2747674307087374E-4</v>
      </c>
      <c r="AM555" s="129">
        <f t="shared" ref="AM555" si="10164">I555/I560</f>
        <v>2.5725329897365264E-2</v>
      </c>
      <c r="AN555" s="126">
        <f t="shared" ref="AN555" si="10165">J555/J560</f>
        <v>6.4171122994652408E-3</v>
      </c>
      <c r="AO555" s="127">
        <f t="shared" ref="AO555" si="10166">K555/K560</f>
        <v>1.1588785046728972E-2</v>
      </c>
      <c r="AP555" s="128">
        <f t="shared" ref="AP555" si="10167">L555/L560</f>
        <v>5.9038515603036263E-3</v>
      </c>
      <c r="AQ555" s="126">
        <f t="shared" ref="AQ555" si="10168">M555/M560</f>
        <v>1.8874208948595538E-3</v>
      </c>
      <c r="AR555" s="130">
        <f t="shared" ref="AR555" si="10169">N555/N560</f>
        <v>4.2113040265977101E-3</v>
      </c>
      <c r="AS555" s="131">
        <f t="shared" ref="AS555" si="10170">O555/O560</f>
        <v>6.1811643065857493E-3</v>
      </c>
      <c r="AT555" s="126">
        <f t="shared" ref="AT555" si="10171">P555/P560</f>
        <v>4.4313146233382573E-3</v>
      </c>
      <c r="AU555" s="127">
        <f t="shared" ref="AU555" si="10172">Q555/Q560</f>
        <v>6.5215104659724415E-3</v>
      </c>
      <c r="AV555" s="128">
        <f t="shared" ref="AV555" si="10173">R555/R560</f>
        <v>3.7408468640560332E-3</v>
      </c>
      <c r="AW555" s="129">
        <f t="shared" ref="AW555" si="10174">S555/S560</f>
        <v>2.4563127236999086E-3</v>
      </c>
      <c r="AX555" s="126">
        <f t="shared" ref="AX555" si="10175">T555/T560</f>
        <v>3.4207525655644243E-3</v>
      </c>
      <c r="AY555" s="127">
        <f t="shared" ref="AY555" si="10176">U555/U560</f>
        <v>8.107012565869477E-4</v>
      </c>
      <c r="AZ555" s="128">
        <f t="shared" ref="AZ555" si="10177">V555/V560</f>
        <v>1.8176600019133263E-3</v>
      </c>
      <c r="BA555" s="129">
        <f t="shared" ref="BA555" si="10178">W555/W560</f>
        <v>2.2921760391198044E-4</v>
      </c>
      <c r="BB555" s="126">
        <f t="shared" ref="BB555" si="10179">X555/X560</f>
        <v>6.9623517276946878E-3</v>
      </c>
      <c r="BC555" s="127">
        <f t="shared" ref="BC555" si="10180">Y555/Y560</f>
        <v>1.0223206679161698E-3</v>
      </c>
      <c r="BD555" s="128">
        <f t="shared" ref="BD555" si="10181">Z555/Z560</f>
        <v>6.1014880851496562E-4</v>
      </c>
      <c r="BE555" s="126">
        <f t="shared" ref="BE555" si="10182">AA555/AA560</f>
        <v>2.8939940690985745E-3</v>
      </c>
      <c r="BF555" s="132">
        <f t="shared" ref="BF555" si="10183">AB555/AB560</f>
        <v>1.8585421204335294E-3</v>
      </c>
      <c r="BG555" s="133">
        <f t="shared" ref="BG555" si="10184">AC555/AC560</f>
        <v>1.2141676844600905E-2</v>
      </c>
    </row>
    <row r="556" spans="1:59">
      <c r="A556" s="143" t="s">
        <v>38</v>
      </c>
      <c r="B556" s="200">
        <v>0</v>
      </c>
      <c r="C556" s="194">
        <v>0</v>
      </c>
      <c r="D556" s="195">
        <v>0</v>
      </c>
      <c r="E556" s="196">
        <v>0</v>
      </c>
      <c r="F556" s="193">
        <v>0</v>
      </c>
      <c r="G556" s="197">
        <v>0</v>
      </c>
      <c r="H556" s="195">
        <v>0</v>
      </c>
      <c r="I556" s="196">
        <v>0</v>
      </c>
      <c r="J556" s="193">
        <v>0</v>
      </c>
      <c r="K556" s="197">
        <v>0</v>
      </c>
      <c r="L556" s="195">
        <v>0</v>
      </c>
      <c r="M556" s="193">
        <v>0</v>
      </c>
      <c r="N556" s="198">
        <v>0</v>
      </c>
      <c r="O556" s="201">
        <v>0</v>
      </c>
      <c r="P556" s="193">
        <v>0</v>
      </c>
      <c r="Q556" s="197">
        <v>0</v>
      </c>
      <c r="R556" s="195">
        <v>0</v>
      </c>
      <c r="S556" s="196">
        <v>0</v>
      </c>
      <c r="T556" s="193">
        <v>0</v>
      </c>
      <c r="U556" s="197">
        <v>0</v>
      </c>
      <c r="V556" s="195">
        <v>0</v>
      </c>
      <c r="W556" s="196">
        <v>0</v>
      </c>
      <c r="X556" s="193">
        <v>0</v>
      </c>
      <c r="Y556" s="197">
        <v>0</v>
      </c>
      <c r="Z556" s="195">
        <v>0</v>
      </c>
      <c r="AA556" s="193">
        <v>0</v>
      </c>
      <c r="AB556" s="169">
        <f t="shared" si="9752"/>
        <v>0</v>
      </c>
      <c r="AC556" s="170">
        <f t="shared" si="9670"/>
        <v>0</v>
      </c>
      <c r="AE556" s="143" t="s">
        <v>38</v>
      </c>
      <c r="AF556" s="126">
        <f>B556/B560</f>
        <v>0</v>
      </c>
      <c r="AG556" s="127">
        <f t="shared" ref="AG556" si="10185">C556/C560</f>
        <v>0</v>
      </c>
      <c r="AH556" s="128">
        <f t="shared" ref="AH556" si="10186">D556/D560</f>
        <v>0</v>
      </c>
      <c r="AI556" s="129">
        <f t="shared" ref="AI556" si="10187">E556/E560</f>
        <v>0</v>
      </c>
      <c r="AJ556" s="126">
        <f t="shared" ref="AJ556" si="10188">F556/F560</f>
        <v>0</v>
      </c>
      <c r="AK556" s="127">
        <f t="shared" ref="AK556" si="10189">G556/G560</f>
        <v>0</v>
      </c>
      <c r="AL556" s="128">
        <f t="shared" ref="AL556" si="10190">H556/H560</f>
        <v>0</v>
      </c>
      <c r="AM556" s="129">
        <f t="shared" ref="AM556" si="10191">I556/I560</f>
        <v>0</v>
      </c>
      <c r="AN556" s="126">
        <f t="shared" ref="AN556" si="10192">J556/J560</f>
        <v>0</v>
      </c>
      <c r="AO556" s="127">
        <f t="shared" ref="AO556" si="10193">K556/K560</f>
        <v>0</v>
      </c>
      <c r="AP556" s="128">
        <f t="shared" ref="AP556" si="10194">L556/L560</f>
        <v>0</v>
      </c>
      <c r="AQ556" s="126">
        <f t="shared" ref="AQ556" si="10195">M556/M560</f>
        <v>0</v>
      </c>
      <c r="AR556" s="130">
        <f t="shared" ref="AR556" si="10196">N556/N560</f>
        <v>0</v>
      </c>
      <c r="AS556" s="131">
        <f t="shared" ref="AS556" si="10197">O556/O560</f>
        <v>0</v>
      </c>
      <c r="AT556" s="126">
        <f t="shared" ref="AT556" si="10198">P556/P560</f>
        <v>0</v>
      </c>
      <c r="AU556" s="127">
        <f t="shared" ref="AU556" si="10199">Q556/Q560</f>
        <v>0</v>
      </c>
      <c r="AV556" s="128">
        <f t="shared" ref="AV556" si="10200">R556/R560</f>
        <v>0</v>
      </c>
      <c r="AW556" s="129">
        <f t="shared" ref="AW556" si="10201">S556/S560</f>
        <v>0</v>
      </c>
      <c r="AX556" s="126">
        <f t="shared" ref="AX556" si="10202">T556/T560</f>
        <v>0</v>
      </c>
      <c r="AY556" s="127">
        <f t="shared" ref="AY556" si="10203">U556/U560</f>
        <v>0</v>
      </c>
      <c r="AZ556" s="128">
        <f t="shared" ref="AZ556" si="10204">V556/V560</f>
        <v>0</v>
      </c>
      <c r="BA556" s="129">
        <f t="shared" ref="BA556" si="10205">W556/W560</f>
        <v>0</v>
      </c>
      <c r="BB556" s="126">
        <f t="shared" ref="BB556" si="10206">X556/X560</f>
        <v>0</v>
      </c>
      <c r="BC556" s="127">
        <f t="shared" ref="BC556" si="10207">Y556/Y560</f>
        <v>0</v>
      </c>
      <c r="BD556" s="128">
        <f t="shared" ref="BD556" si="10208">Z556/Z560</f>
        <v>0</v>
      </c>
      <c r="BE556" s="126">
        <f t="shared" ref="BE556" si="10209">AA556/AA560</f>
        <v>0</v>
      </c>
      <c r="BF556" s="132">
        <f t="shared" ref="BF556" si="10210">AB556/AB560</f>
        <v>0</v>
      </c>
      <c r="BG556" s="133">
        <f t="shared" ref="BG556" si="10211">AC556/AC560</f>
        <v>0</v>
      </c>
    </row>
    <row r="557" spans="1:59">
      <c r="A557" s="134" t="s">
        <v>39</v>
      </c>
      <c r="B557" s="58">
        <v>0</v>
      </c>
      <c r="C557" s="59">
        <v>0</v>
      </c>
      <c r="D557" s="136">
        <v>0</v>
      </c>
      <c r="E557" s="137">
        <v>0</v>
      </c>
      <c r="F557" s="135">
        <v>0</v>
      </c>
      <c r="G557" s="138">
        <v>0</v>
      </c>
      <c r="H557" s="136">
        <v>0</v>
      </c>
      <c r="I557" s="137">
        <v>0</v>
      </c>
      <c r="J557" s="135">
        <v>0</v>
      </c>
      <c r="K557" s="138">
        <v>0</v>
      </c>
      <c r="L557" s="136">
        <v>0</v>
      </c>
      <c r="M557" s="135">
        <v>0</v>
      </c>
      <c r="N557" s="139">
        <v>0</v>
      </c>
      <c r="O557" s="140">
        <v>0</v>
      </c>
      <c r="P557" s="135">
        <v>0</v>
      </c>
      <c r="Q557" s="138">
        <v>0</v>
      </c>
      <c r="R557" s="136">
        <v>0</v>
      </c>
      <c r="S557" s="137">
        <v>0</v>
      </c>
      <c r="T557" s="135">
        <v>0</v>
      </c>
      <c r="U557" s="138">
        <v>0</v>
      </c>
      <c r="V557" s="136">
        <v>0</v>
      </c>
      <c r="W557" s="137">
        <v>0</v>
      </c>
      <c r="X557" s="135">
        <v>0</v>
      </c>
      <c r="Y557" s="138">
        <v>0</v>
      </c>
      <c r="Z557" s="141">
        <v>0</v>
      </c>
      <c r="AA557" s="142">
        <v>0</v>
      </c>
      <c r="AB557" s="169">
        <f t="shared" ref="AB557" si="10212">B557+D557+F557+H557+J557+L557+N557+P557+R557+T557+V557+X557+Z557</f>
        <v>0</v>
      </c>
      <c r="AC557" s="170">
        <f t="shared" ref="AC557" si="10213">C557+E557+G557+I557+K557+M557+O557+Q557+S557+U557+W557+Y557+AA557</f>
        <v>0</v>
      </c>
      <c r="AE557" s="134" t="s">
        <v>39</v>
      </c>
      <c r="AF557" s="126">
        <f>B557/B560</f>
        <v>0</v>
      </c>
      <c r="AG557" s="127">
        <f t="shared" ref="AG557" si="10214">C557/C560</f>
        <v>0</v>
      </c>
      <c r="AH557" s="128">
        <f t="shared" ref="AH557" si="10215">D557/D560</f>
        <v>0</v>
      </c>
      <c r="AI557" s="129">
        <f t="shared" ref="AI557" si="10216">E557/E560</f>
        <v>0</v>
      </c>
      <c r="AJ557" s="126">
        <f t="shared" ref="AJ557" si="10217">F557/F560</f>
        <v>0</v>
      </c>
      <c r="AK557" s="127">
        <f t="shared" ref="AK557" si="10218">G557/G560</f>
        <v>0</v>
      </c>
      <c r="AL557" s="128">
        <f t="shared" ref="AL557" si="10219">H557/H560</f>
        <v>0</v>
      </c>
      <c r="AM557" s="129">
        <f t="shared" ref="AM557" si="10220">I557/I560</f>
        <v>0</v>
      </c>
      <c r="AN557" s="126">
        <f t="shared" ref="AN557" si="10221">J557/J560</f>
        <v>0</v>
      </c>
      <c r="AO557" s="127">
        <f t="shared" ref="AO557" si="10222">K557/K560</f>
        <v>0</v>
      </c>
      <c r="AP557" s="128">
        <f t="shared" ref="AP557" si="10223">L557/L560</f>
        <v>0</v>
      </c>
      <c r="AQ557" s="126">
        <f t="shared" ref="AQ557" si="10224">M557/M560</f>
        <v>0</v>
      </c>
      <c r="AR557" s="130">
        <f t="shared" ref="AR557" si="10225">N557/N560</f>
        <v>0</v>
      </c>
      <c r="AS557" s="131">
        <f t="shared" ref="AS557" si="10226">O557/O560</f>
        <v>0</v>
      </c>
      <c r="AT557" s="126">
        <f t="shared" ref="AT557" si="10227">P557/P560</f>
        <v>0</v>
      </c>
      <c r="AU557" s="127">
        <f t="shared" ref="AU557" si="10228">Q557/Q560</f>
        <v>0</v>
      </c>
      <c r="AV557" s="128">
        <f t="shared" ref="AV557" si="10229">R557/R560</f>
        <v>0</v>
      </c>
      <c r="AW557" s="129">
        <f t="shared" ref="AW557" si="10230">S557/S560</f>
        <v>0</v>
      </c>
      <c r="AX557" s="126">
        <f t="shared" ref="AX557" si="10231">T557/T560</f>
        <v>0</v>
      </c>
      <c r="AY557" s="127">
        <f t="shared" ref="AY557" si="10232">U557/U560</f>
        <v>0</v>
      </c>
      <c r="AZ557" s="128">
        <f t="shared" ref="AZ557" si="10233">V557/V560</f>
        <v>0</v>
      </c>
      <c r="BA557" s="129">
        <f t="shared" ref="BA557" si="10234">W557/W560</f>
        <v>0</v>
      </c>
      <c r="BB557" s="126">
        <f t="shared" ref="BB557" si="10235">X557/X560</f>
        <v>0</v>
      </c>
      <c r="BC557" s="127">
        <f t="shared" ref="BC557" si="10236">Y557/Y560</f>
        <v>0</v>
      </c>
      <c r="BD557" s="128">
        <f t="shared" ref="BD557" si="10237">Z557/Z560</f>
        <v>0</v>
      </c>
      <c r="BE557" s="126">
        <f t="shared" ref="BE557" si="10238">AA557/AA560</f>
        <v>0</v>
      </c>
      <c r="BF557" s="132">
        <f t="shared" ref="BF557" si="10239">AB557/AB560</f>
        <v>0</v>
      </c>
      <c r="BG557" s="133">
        <f t="shared" ref="BG557" si="10240">AC557/AC560</f>
        <v>0</v>
      </c>
    </row>
    <row r="558" spans="1:59">
      <c r="A558" s="143" t="s">
        <v>40</v>
      </c>
      <c r="B558" s="56"/>
      <c r="C558" s="57"/>
      <c r="D558" s="149"/>
      <c r="E558" s="146"/>
      <c r="F558" s="147"/>
      <c r="G558" s="148"/>
      <c r="H558" s="149"/>
      <c r="I558" s="146"/>
      <c r="J558" s="147"/>
      <c r="K558" s="148"/>
      <c r="L558" s="149"/>
      <c r="M558" s="147"/>
      <c r="N558" s="151"/>
      <c r="O558" s="150"/>
      <c r="P558" s="147"/>
      <c r="Q558" s="148"/>
      <c r="R558" s="149"/>
      <c r="S558" s="146"/>
      <c r="T558" s="147"/>
      <c r="U558" s="148"/>
      <c r="V558" s="149"/>
      <c r="W558" s="146"/>
      <c r="X558" s="147"/>
      <c r="Y558" s="148"/>
      <c r="Z558" s="145"/>
      <c r="AA558" s="144"/>
      <c r="AB558" s="169"/>
      <c r="AC558" s="170"/>
      <c r="AE558" s="143" t="s">
        <v>40</v>
      </c>
      <c r="AF558" s="126">
        <f>B558/B560</f>
        <v>0</v>
      </c>
      <c r="AG558" s="127">
        <f t="shared" ref="AG558" si="10241">C558/C560</f>
        <v>0</v>
      </c>
      <c r="AH558" s="128">
        <f t="shared" ref="AH558" si="10242">D558/D560</f>
        <v>0</v>
      </c>
      <c r="AI558" s="129">
        <f t="shared" ref="AI558" si="10243">E558/E560</f>
        <v>0</v>
      </c>
      <c r="AJ558" s="126">
        <f t="shared" ref="AJ558" si="10244">F558/F560</f>
        <v>0</v>
      </c>
      <c r="AK558" s="127">
        <f t="shared" ref="AK558" si="10245">G558/G560</f>
        <v>0</v>
      </c>
      <c r="AL558" s="128">
        <f t="shared" ref="AL558" si="10246">H558/H560</f>
        <v>0</v>
      </c>
      <c r="AM558" s="129">
        <f t="shared" ref="AM558" si="10247">I558/I560</f>
        <v>0</v>
      </c>
      <c r="AN558" s="126">
        <f t="shared" ref="AN558" si="10248">J558/J560</f>
        <v>0</v>
      </c>
      <c r="AO558" s="127">
        <f t="shared" ref="AO558" si="10249">K558/K560</f>
        <v>0</v>
      </c>
      <c r="AP558" s="128">
        <f t="shared" ref="AP558" si="10250">L558/L560</f>
        <v>0</v>
      </c>
      <c r="AQ558" s="126">
        <f t="shared" ref="AQ558" si="10251">M558/M560</f>
        <v>0</v>
      </c>
      <c r="AR558" s="130">
        <f t="shared" ref="AR558" si="10252">N558/N560</f>
        <v>0</v>
      </c>
      <c r="AS558" s="131">
        <f t="shared" ref="AS558" si="10253">O558/O560</f>
        <v>0</v>
      </c>
      <c r="AT558" s="126">
        <f t="shared" ref="AT558" si="10254">P558/P560</f>
        <v>0</v>
      </c>
      <c r="AU558" s="127">
        <f t="shared" ref="AU558" si="10255">Q558/Q560</f>
        <v>0</v>
      </c>
      <c r="AV558" s="128">
        <f t="shared" ref="AV558" si="10256">R558/R560</f>
        <v>0</v>
      </c>
      <c r="AW558" s="129">
        <f t="shared" ref="AW558" si="10257">S558/S560</f>
        <v>0</v>
      </c>
      <c r="AX558" s="126">
        <f t="shared" ref="AX558" si="10258">T558/T560</f>
        <v>0</v>
      </c>
      <c r="AY558" s="127">
        <f t="shared" ref="AY558" si="10259">U558/U560</f>
        <v>0</v>
      </c>
      <c r="AZ558" s="128">
        <f t="shared" ref="AZ558" si="10260">V558/V560</f>
        <v>0</v>
      </c>
      <c r="BA558" s="129">
        <f t="shared" ref="BA558" si="10261">W558/W560</f>
        <v>0</v>
      </c>
      <c r="BB558" s="126">
        <f t="shared" ref="BB558" si="10262">X558/X560</f>
        <v>0</v>
      </c>
      <c r="BC558" s="127">
        <f t="shared" ref="BC558" si="10263">Y558/Y560</f>
        <v>0</v>
      </c>
      <c r="BD558" s="128">
        <f t="shared" ref="BD558" si="10264">Z558/Z560</f>
        <v>0</v>
      </c>
      <c r="BE558" s="126">
        <f t="shared" ref="BE558" si="10265">AA558/AA560</f>
        <v>0</v>
      </c>
      <c r="BF558" s="132">
        <f t="shared" ref="BF558" si="10266">AB558/AB560</f>
        <v>0</v>
      </c>
      <c r="BG558" s="133">
        <f t="shared" ref="BG558" si="10267">AC558/AC560</f>
        <v>0</v>
      </c>
    </row>
    <row r="559" spans="1:59" ht="14.1" thickBot="1">
      <c r="A559" s="134" t="s">
        <v>41</v>
      </c>
      <c r="B559" s="58"/>
      <c r="C559" s="59"/>
      <c r="D559" s="136"/>
      <c r="E559" s="137"/>
      <c r="F559" s="135"/>
      <c r="G559" s="138"/>
      <c r="H559" s="136"/>
      <c r="I559" s="137"/>
      <c r="J559" s="135"/>
      <c r="K559" s="138"/>
      <c r="L559" s="136"/>
      <c r="M559" s="135"/>
      <c r="N559" s="139"/>
      <c r="O559" s="140"/>
      <c r="P559" s="135"/>
      <c r="Q559" s="138"/>
      <c r="R559" s="136"/>
      <c r="S559" s="137"/>
      <c r="T559" s="135"/>
      <c r="U559" s="138"/>
      <c r="V559" s="136"/>
      <c r="W559" s="137"/>
      <c r="X559" s="135"/>
      <c r="Y559" s="138"/>
      <c r="Z559" s="141"/>
      <c r="AA559" s="142"/>
      <c r="AB559" s="169"/>
      <c r="AC559" s="170"/>
      <c r="AE559" s="134" t="s">
        <v>41</v>
      </c>
      <c r="AF559" s="126">
        <f>B559/B560</f>
        <v>0</v>
      </c>
      <c r="AG559" s="127">
        <f t="shared" ref="AG559" si="10268">C559/C560</f>
        <v>0</v>
      </c>
      <c r="AH559" s="128">
        <f t="shared" ref="AH559" si="10269">D559/D560</f>
        <v>0</v>
      </c>
      <c r="AI559" s="129">
        <f t="shared" ref="AI559" si="10270">E559/E560</f>
        <v>0</v>
      </c>
      <c r="AJ559" s="126">
        <f t="shared" ref="AJ559" si="10271">F559/F560</f>
        <v>0</v>
      </c>
      <c r="AK559" s="127">
        <f t="shared" ref="AK559" si="10272">G559/G560</f>
        <v>0</v>
      </c>
      <c r="AL559" s="128">
        <f t="shared" ref="AL559" si="10273">H559/H560</f>
        <v>0</v>
      </c>
      <c r="AM559" s="129">
        <f t="shared" ref="AM559" si="10274">I559/I560</f>
        <v>0</v>
      </c>
      <c r="AN559" s="126">
        <f t="shared" ref="AN559" si="10275">J559/J560</f>
        <v>0</v>
      </c>
      <c r="AO559" s="127">
        <f t="shared" ref="AO559" si="10276">K559/K560</f>
        <v>0</v>
      </c>
      <c r="AP559" s="128">
        <f t="shared" ref="AP559" si="10277">L559/L560</f>
        <v>0</v>
      </c>
      <c r="AQ559" s="126">
        <f t="shared" ref="AQ559" si="10278">M559/M560</f>
        <v>0</v>
      </c>
      <c r="AR559" s="130">
        <f t="shared" ref="AR559" si="10279">N559/N560</f>
        <v>0</v>
      </c>
      <c r="AS559" s="131">
        <f t="shared" ref="AS559" si="10280">O559/O560</f>
        <v>0</v>
      </c>
      <c r="AT559" s="126">
        <f t="shared" ref="AT559" si="10281">P559/P560</f>
        <v>0</v>
      </c>
      <c r="AU559" s="127">
        <f t="shared" ref="AU559" si="10282">Q559/Q560</f>
        <v>0</v>
      </c>
      <c r="AV559" s="128">
        <f t="shared" ref="AV559" si="10283">R559/R560</f>
        <v>0</v>
      </c>
      <c r="AW559" s="129">
        <f t="shared" ref="AW559" si="10284">S559/S560</f>
        <v>0</v>
      </c>
      <c r="AX559" s="126">
        <f t="shared" ref="AX559" si="10285">T559/T560</f>
        <v>0</v>
      </c>
      <c r="AY559" s="127">
        <f t="shared" ref="AY559" si="10286">U559/U560</f>
        <v>0</v>
      </c>
      <c r="AZ559" s="128">
        <f t="shared" ref="AZ559" si="10287">V559/V560</f>
        <v>0</v>
      </c>
      <c r="BA559" s="129">
        <f t="shared" ref="BA559" si="10288">W559/W560</f>
        <v>0</v>
      </c>
      <c r="BB559" s="126">
        <f t="shared" ref="BB559" si="10289">X559/X560</f>
        <v>0</v>
      </c>
      <c r="BC559" s="127">
        <f t="shared" ref="BC559" si="10290">Y559/Y560</f>
        <v>0</v>
      </c>
      <c r="BD559" s="128">
        <f t="shared" ref="BD559" si="10291">Z559/Z560</f>
        <v>0</v>
      </c>
      <c r="BE559" s="126">
        <f t="shared" ref="BE559" si="10292">AA559/AA560</f>
        <v>0</v>
      </c>
      <c r="BF559" s="132">
        <f t="shared" ref="BF559" si="10293">AB559/AB560</f>
        <v>0</v>
      </c>
      <c r="BG559" s="133">
        <f t="shared" ref="BG559" si="10294">AC559/AC560</f>
        <v>0</v>
      </c>
    </row>
    <row r="560" spans="1:59" ht="15" thickTop="1" thickBot="1">
      <c r="A560" s="241" t="s">
        <v>42</v>
      </c>
      <c r="B560" s="18">
        <f t="shared" ref="B560:AA560" si="10295">SUM(B537:B559)</f>
        <v>30151</v>
      </c>
      <c r="C560" s="19">
        <f t="shared" si="10295"/>
        <v>17948</v>
      </c>
      <c r="D560" s="18">
        <f t="shared" si="10295"/>
        <v>9481</v>
      </c>
      <c r="E560" s="19">
        <f t="shared" si="10295"/>
        <v>7192</v>
      </c>
      <c r="F560" s="18">
        <f t="shared" si="10295"/>
        <v>3746</v>
      </c>
      <c r="G560" s="19">
        <f t="shared" si="10295"/>
        <v>2815</v>
      </c>
      <c r="H560" s="18">
        <f t="shared" si="10295"/>
        <v>20854</v>
      </c>
      <c r="I560" s="19">
        <f t="shared" si="10295"/>
        <v>22507</v>
      </c>
      <c r="J560" s="18">
        <f t="shared" si="10295"/>
        <v>1870</v>
      </c>
      <c r="K560" s="19">
        <f t="shared" si="10295"/>
        <v>2675</v>
      </c>
      <c r="L560" s="18">
        <f t="shared" si="10295"/>
        <v>3557</v>
      </c>
      <c r="M560" s="19">
        <f t="shared" si="10295"/>
        <v>9007</v>
      </c>
      <c r="N560" s="18">
        <f t="shared" si="10295"/>
        <v>13535</v>
      </c>
      <c r="O560" s="19">
        <f t="shared" si="10295"/>
        <v>17796</v>
      </c>
      <c r="P560" s="18">
        <f t="shared" si="10295"/>
        <v>8124</v>
      </c>
      <c r="Q560" s="19">
        <f t="shared" si="10295"/>
        <v>9507</v>
      </c>
      <c r="R560" s="18">
        <f t="shared" si="10295"/>
        <v>12564</v>
      </c>
      <c r="S560" s="19">
        <f t="shared" si="10295"/>
        <v>14249</v>
      </c>
      <c r="T560" s="18">
        <f t="shared" si="10295"/>
        <v>1754</v>
      </c>
      <c r="U560" s="19">
        <f t="shared" si="10295"/>
        <v>2467</v>
      </c>
      <c r="V560" s="18">
        <f t="shared" si="10295"/>
        <v>10453</v>
      </c>
      <c r="W560" s="19">
        <f t="shared" si="10295"/>
        <v>13088</v>
      </c>
      <c r="X560" s="18">
        <f t="shared" si="10295"/>
        <v>7756</v>
      </c>
      <c r="Y560" s="19">
        <f t="shared" si="10295"/>
        <v>5869</v>
      </c>
      <c r="Z560" s="18">
        <f t="shared" si="10295"/>
        <v>29501</v>
      </c>
      <c r="AA560" s="19">
        <f t="shared" si="10295"/>
        <v>27989</v>
      </c>
      <c r="AB560" s="171">
        <f t="shared" ref="AB560:AC560" si="10296">SUM(AB536:AB559)</f>
        <v>153346</v>
      </c>
      <c r="AC560" s="172">
        <f t="shared" si="10296"/>
        <v>153109</v>
      </c>
      <c r="AE560" s="241" t="s">
        <v>42</v>
      </c>
      <c r="AF560" s="152">
        <f>SUM(AF536:AF559)</f>
        <v>1</v>
      </c>
      <c r="AG560" s="153">
        <f t="shared" ref="AG560:BG560" si="10297">SUM(AG536:AG559)</f>
        <v>1</v>
      </c>
      <c r="AH560" s="152">
        <f t="shared" si="10297"/>
        <v>0.99999999999999978</v>
      </c>
      <c r="AI560" s="153">
        <f t="shared" si="10297"/>
        <v>1</v>
      </c>
      <c r="AJ560" s="152">
        <f t="shared" si="10297"/>
        <v>1</v>
      </c>
      <c r="AK560" s="153">
        <f t="shared" si="10297"/>
        <v>0.99999999999999989</v>
      </c>
      <c r="AL560" s="152">
        <f t="shared" si="10297"/>
        <v>0.99999999999999989</v>
      </c>
      <c r="AM560" s="153">
        <f t="shared" si="10297"/>
        <v>1.0000000000000002</v>
      </c>
      <c r="AN560" s="152">
        <f t="shared" si="10297"/>
        <v>0.99999999999999989</v>
      </c>
      <c r="AO560" s="153">
        <f t="shared" si="10297"/>
        <v>1</v>
      </c>
      <c r="AP560" s="152">
        <f t="shared" si="10297"/>
        <v>0.99999999999999978</v>
      </c>
      <c r="AQ560" s="153">
        <f t="shared" si="10297"/>
        <v>1</v>
      </c>
      <c r="AR560" s="152">
        <f t="shared" si="10297"/>
        <v>1</v>
      </c>
      <c r="AS560" s="153">
        <f t="shared" si="10297"/>
        <v>1</v>
      </c>
      <c r="AT560" s="152">
        <f t="shared" si="10297"/>
        <v>1</v>
      </c>
      <c r="AU560" s="153">
        <f t="shared" si="10297"/>
        <v>1</v>
      </c>
      <c r="AV560" s="152">
        <f t="shared" si="10297"/>
        <v>1</v>
      </c>
      <c r="AW560" s="153">
        <f t="shared" si="10297"/>
        <v>1</v>
      </c>
      <c r="AX560" s="152">
        <f t="shared" si="10297"/>
        <v>1.0000000000000002</v>
      </c>
      <c r="AY560" s="153">
        <f t="shared" si="10297"/>
        <v>1.0000000000000002</v>
      </c>
      <c r="AZ560" s="152">
        <f t="shared" si="10297"/>
        <v>1</v>
      </c>
      <c r="BA560" s="153">
        <f t="shared" si="10297"/>
        <v>1</v>
      </c>
      <c r="BB560" s="152">
        <f t="shared" si="10297"/>
        <v>1.0000000000000002</v>
      </c>
      <c r="BC560" s="153">
        <f t="shared" si="10297"/>
        <v>1</v>
      </c>
      <c r="BD560" s="152">
        <f t="shared" si="10297"/>
        <v>1.0000000000000002</v>
      </c>
      <c r="BE560" s="153">
        <f t="shared" si="10297"/>
        <v>1</v>
      </c>
      <c r="BF560" s="152">
        <f t="shared" si="10297"/>
        <v>0.99999999999999989</v>
      </c>
      <c r="BG560" s="153">
        <f t="shared" si="10297"/>
        <v>1</v>
      </c>
    </row>
    <row r="561" spans="1:59" ht="14.1" thickTop="1">
      <c r="A561" s="184"/>
    </row>
    <row r="563" spans="1:59">
      <c r="A563" s="252">
        <f>+A532+1</f>
        <v>43696</v>
      </c>
      <c r="B563" s="252"/>
      <c r="C563" s="252"/>
      <c r="D563" s="252"/>
      <c r="AE563" s="249">
        <f>+AE501+2</f>
        <v>43696</v>
      </c>
      <c r="AF563" s="249"/>
      <c r="AG563" s="249"/>
      <c r="AH563" s="249"/>
    </row>
    <row r="564" spans="1:59" ht="14.1" thickBot="1"/>
    <row r="565" spans="1:59" ht="15" thickTop="1" thickBot="1">
      <c r="A565" s="247" t="s">
        <v>1</v>
      </c>
      <c r="B565" s="243" t="s">
        <v>2</v>
      </c>
      <c r="C565" s="244"/>
      <c r="D565" s="243" t="s">
        <v>3</v>
      </c>
      <c r="E565" s="244"/>
      <c r="F565" s="243" t="s">
        <v>4</v>
      </c>
      <c r="G565" s="244"/>
      <c r="H565" s="243" t="s">
        <v>5</v>
      </c>
      <c r="I565" s="244"/>
      <c r="J565" s="243" t="s">
        <v>6</v>
      </c>
      <c r="K565" s="244"/>
      <c r="L565" s="243" t="s">
        <v>7</v>
      </c>
      <c r="M565" s="244"/>
      <c r="N565" s="243" t="s">
        <v>8</v>
      </c>
      <c r="O565" s="244"/>
      <c r="P565" s="243" t="s">
        <v>9</v>
      </c>
      <c r="Q565" s="244"/>
      <c r="R565" s="243" t="s">
        <v>10</v>
      </c>
      <c r="S565" s="244"/>
      <c r="T565" s="243" t="s">
        <v>11</v>
      </c>
      <c r="U565" s="244"/>
      <c r="V565" s="243" t="s">
        <v>12</v>
      </c>
      <c r="W565" s="244"/>
      <c r="X565" s="243" t="s">
        <v>13</v>
      </c>
      <c r="Y565" s="244"/>
      <c r="Z565" s="245" t="s">
        <v>14</v>
      </c>
      <c r="AA565" s="246"/>
      <c r="AB565" s="250" t="s">
        <v>15</v>
      </c>
      <c r="AC565" s="251"/>
      <c r="AE565" s="247" t="s">
        <v>1</v>
      </c>
      <c r="AF565" s="243" t="s">
        <v>2</v>
      </c>
      <c r="AG565" s="244"/>
      <c r="AH565" s="243" t="s">
        <v>3</v>
      </c>
      <c r="AI565" s="244"/>
      <c r="AJ565" s="243" t="s">
        <v>4</v>
      </c>
      <c r="AK565" s="244"/>
      <c r="AL565" s="243" t="s">
        <v>5</v>
      </c>
      <c r="AM565" s="244"/>
      <c r="AN565" s="243" t="s">
        <v>6</v>
      </c>
      <c r="AO565" s="244"/>
      <c r="AP565" s="243" t="s">
        <v>7</v>
      </c>
      <c r="AQ565" s="244"/>
      <c r="AR565" s="243" t="s">
        <v>8</v>
      </c>
      <c r="AS565" s="244"/>
      <c r="AT565" s="243" t="s">
        <v>9</v>
      </c>
      <c r="AU565" s="244"/>
      <c r="AV565" s="243" t="s">
        <v>10</v>
      </c>
      <c r="AW565" s="244"/>
      <c r="AX565" s="243" t="s">
        <v>11</v>
      </c>
      <c r="AY565" s="244"/>
      <c r="AZ565" s="243" t="s">
        <v>12</v>
      </c>
      <c r="BA565" s="244"/>
      <c r="BB565" s="243" t="s">
        <v>13</v>
      </c>
      <c r="BC565" s="244"/>
      <c r="BD565" s="245" t="s">
        <v>14</v>
      </c>
      <c r="BE565" s="246"/>
      <c r="BF565" s="243" t="s">
        <v>15</v>
      </c>
      <c r="BG565" s="244"/>
    </row>
    <row r="566" spans="1:59" ht="15" thickTop="1" thickBot="1">
      <c r="A566" s="248"/>
      <c r="B566" s="113" t="s">
        <v>16</v>
      </c>
      <c r="C566" s="114" t="s">
        <v>17</v>
      </c>
      <c r="D566" s="115" t="s">
        <v>16</v>
      </c>
      <c r="E566" s="116" t="s">
        <v>17</v>
      </c>
      <c r="F566" s="113" t="s">
        <v>16</v>
      </c>
      <c r="G566" s="114" t="s">
        <v>17</v>
      </c>
      <c r="H566" s="115" t="s">
        <v>16</v>
      </c>
      <c r="I566" s="116" t="s">
        <v>17</v>
      </c>
      <c r="J566" s="113" t="s">
        <v>16</v>
      </c>
      <c r="K566" s="114" t="s">
        <v>17</v>
      </c>
      <c r="L566" s="115" t="s">
        <v>16</v>
      </c>
      <c r="M566" s="113" t="s">
        <v>17</v>
      </c>
      <c r="N566" s="117" t="s">
        <v>16</v>
      </c>
      <c r="O566" s="118" t="s">
        <v>17</v>
      </c>
      <c r="P566" s="113" t="s">
        <v>16</v>
      </c>
      <c r="Q566" s="114" t="s">
        <v>17</v>
      </c>
      <c r="R566" s="115" t="s">
        <v>16</v>
      </c>
      <c r="S566" s="116" t="s">
        <v>17</v>
      </c>
      <c r="T566" s="113" t="s">
        <v>16</v>
      </c>
      <c r="U566" s="114" t="s">
        <v>17</v>
      </c>
      <c r="V566" s="115" t="s">
        <v>16</v>
      </c>
      <c r="W566" s="116" t="s">
        <v>17</v>
      </c>
      <c r="X566" s="113" t="s">
        <v>16</v>
      </c>
      <c r="Y566" s="114" t="s">
        <v>17</v>
      </c>
      <c r="Z566" s="26" t="s">
        <v>16</v>
      </c>
      <c r="AA566" s="119" t="s">
        <v>17</v>
      </c>
      <c r="AB566" s="173" t="s">
        <v>16</v>
      </c>
      <c r="AC566" s="174" t="s">
        <v>17</v>
      </c>
      <c r="AE566" s="248"/>
      <c r="AF566" s="113" t="s">
        <v>16</v>
      </c>
      <c r="AG566" s="114" t="s">
        <v>17</v>
      </c>
      <c r="AH566" s="115" t="s">
        <v>16</v>
      </c>
      <c r="AI566" s="116" t="s">
        <v>17</v>
      </c>
      <c r="AJ566" s="113" t="s">
        <v>16</v>
      </c>
      <c r="AK566" s="114" t="s">
        <v>17</v>
      </c>
      <c r="AL566" s="115" t="s">
        <v>16</v>
      </c>
      <c r="AM566" s="116" t="s">
        <v>17</v>
      </c>
      <c r="AN566" s="113" t="s">
        <v>16</v>
      </c>
      <c r="AO566" s="114" t="s">
        <v>17</v>
      </c>
      <c r="AP566" s="115" t="s">
        <v>16</v>
      </c>
      <c r="AQ566" s="113" t="s">
        <v>17</v>
      </c>
      <c r="AR566" s="117" t="s">
        <v>16</v>
      </c>
      <c r="AS566" s="118" t="s">
        <v>17</v>
      </c>
      <c r="AT566" s="113" t="s">
        <v>16</v>
      </c>
      <c r="AU566" s="114" t="s">
        <v>17</v>
      </c>
      <c r="AV566" s="115" t="s">
        <v>16</v>
      </c>
      <c r="AW566" s="116" t="s">
        <v>17</v>
      </c>
      <c r="AX566" s="113" t="s">
        <v>16</v>
      </c>
      <c r="AY566" s="114" t="s">
        <v>17</v>
      </c>
      <c r="AZ566" s="115" t="s">
        <v>16</v>
      </c>
      <c r="BA566" s="116" t="s">
        <v>17</v>
      </c>
      <c r="BB566" s="113" t="s">
        <v>16</v>
      </c>
      <c r="BC566" s="114" t="s">
        <v>17</v>
      </c>
      <c r="BD566" s="26" t="s">
        <v>16</v>
      </c>
      <c r="BE566" s="119" t="s">
        <v>17</v>
      </c>
      <c r="BF566" s="117" t="s">
        <v>16</v>
      </c>
      <c r="BG566" s="118" t="s">
        <v>17</v>
      </c>
    </row>
    <row r="567" spans="1:59" ht="14.1" thickTop="1">
      <c r="A567" s="122" t="s">
        <v>18</v>
      </c>
      <c r="B567" s="123"/>
      <c r="C567" s="183"/>
      <c r="D567" s="124"/>
      <c r="E567" s="177"/>
      <c r="F567" s="123"/>
      <c r="G567" s="125"/>
      <c r="H567" s="124"/>
      <c r="I567" s="177"/>
      <c r="J567" s="123"/>
      <c r="K567" s="125"/>
      <c r="L567" s="124"/>
      <c r="M567" s="123"/>
      <c r="N567" s="176"/>
      <c r="O567" s="178"/>
      <c r="P567" s="123"/>
      <c r="Q567" s="125"/>
      <c r="R567" s="124"/>
      <c r="S567" s="177"/>
      <c r="T567" s="123"/>
      <c r="U567" s="125"/>
      <c r="V567" s="124"/>
      <c r="W567" s="177"/>
      <c r="X567" s="123"/>
      <c r="Y567" s="125"/>
      <c r="Z567" s="181"/>
      <c r="AA567" s="182"/>
      <c r="AB567" s="167">
        <f>B567+D567+F567+H567+J567+L567+N567+P567+R567+T567+V567+X567+Z567</f>
        <v>0</v>
      </c>
      <c r="AC567" s="168">
        <f>C567+E567+G567+I567+K567+M567+O567+Q567+S567+U567+W567+Y567+AA567</f>
        <v>0</v>
      </c>
      <c r="AD567" s="228"/>
      <c r="AE567" s="122" t="s">
        <v>18</v>
      </c>
      <c r="AF567" s="126">
        <f>B567/B591</f>
        <v>0</v>
      </c>
      <c r="AG567" s="127">
        <f t="shared" ref="AG567" si="10298">C567/C591</f>
        <v>0</v>
      </c>
      <c r="AH567" s="128">
        <f t="shared" ref="AH567" si="10299">D567/D591</f>
        <v>0</v>
      </c>
      <c r="AI567" s="129">
        <f t="shared" ref="AI567" si="10300">E567/E591</f>
        <v>0</v>
      </c>
      <c r="AJ567" s="126">
        <f t="shared" ref="AJ567" si="10301">F567/F591</f>
        <v>0</v>
      </c>
      <c r="AK567" s="127">
        <f t="shared" ref="AK567" si="10302">G567/G591</f>
        <v>0</v>
      </c>
      <c r="AL567" s="128">
        <f t="shared" ref="AL567" si="10303">H567/H591</f>
        <v>0</v>
      </c>
      <c r="AM567" s="129">
        <f t="shared" ref="AM567" si="10304">I567/I591</f>
        <v>0</v>
      </c>
      <c r="AN567" s="126">
        <f t="shared" ref="AN567" si="10305">J567/J591</f>
        <v>0</v>
      </c>
      <c r="AO567" s="127">
        <f t="shared" ref="AO567" si="10306">K567/K591</f>
        <v>0</v>
      </c>
      <c r="AP567" s="128">
        <f t="shared" ref="AP567" si="10307">L567/L591</f>
        <v>0</v>
      </c>
      <c r="AQ567" s="126">
        <f t="shared" ref="AQ567" si="10308">M567/M591</f>
        <v>0</v>
      </c>
      <c r="AR567" s="130">
        <f t="shared" ref="AR567" si="10309">N567/N591</f>
        <v>0</v>
      </c>
      <c r="AS567" s="131">
        <f t="shared" ref="AS567" si="10310">O567/O591</f>
        <v>0</v>
      </c>
      <c r="AT567" s="126">
        <f t="shared" ref="AT567" si="10311">P567/P591</f>
        <v>0</v>
      </c>
      <c r="AU567" s="127">
        <f t="shared" ref="AU567" si="10312">Q567/Q591</f>
        <v>0</v>
      </c>
      <c r="AV567" s="128">
        <f t="shared" ref="AV567" si="10313">R567/R591</f>
        <v>0</v>
      </c>
      <c r="AW567" s="129">
        <f t="shared" ref="AW567" si="10314">S567/S591</f>
        <v>0</v>
      </c>
      <c r="AX567" s="126">
        <f t="shared" ref="AX567" si="10315">T567/T591</f>
        <v>0</v>
      </c>
      <c r="AY567" s="127">
        <f t="shared" ref="AY567" si="10316">U567/U591</f>
        <v>0</v>
      </c>
      <c r="AZ567" s="128">
        <f t="shared" ref="AZ567" si="10317">V567/V591</f>
        <v>0</v>
      </c>
      <c r="BA567" s="129">
        <f t="shared" ref="BA567" si="10318">W567/W591</f>
        <v>0</v>
      </c>
      <c r="BB567" s="126">
        <f t="shared" ref="BB567" si="10319">X567/X591</f>
        <v>0</v>
      </c>
      <c r="BC567" s="127">
        <f t="shared" ref="BC567" si="10320">Y567/Y591</f>
        <v>0</v>
      </c>
      <c r="BD567" s="128">
        <f t="shared" ref="BD567" si="10321">Z567/Z591</f>
        <v>0</v>
      </c>
      <c r="BE567" s="126">
        <f t="shared" ref="BE567" si="10322">AA567/AA591</f>
        <v>0</v>
      </c>
      <c r="BF567" s="132">
        <f t="shared" ref="BF567" si="10323">AB567/AB591</f>
        <v>0</v>
      </c>
      <c r="BG567" s="133">
        <f t="shared" ref="BG567" si="10324">AC567/AC591</f>
        <v>0</v>
      </c>
    </row>
    <row r="568" spans="1:59">
      <c r="A568" s="134" t="s">
        <v>19</v>
      </c>
      <c r="B568" s="186">
        <v>965</v>
      </c>
      <c r="C568" s="187">
        <v>0</v>
      </c>
      <c r="D568" s="188">
        <v>190</v>
      </c>
      <c r="E568" s="189">
        <v>0</v>
      </c>
      <c r="F568" s="186">
        <v>69</v>
      </c>
      <c r="G568" s="190">
        <v>1</v>
      </c>
      <c r="H568" s="188">
        <v>337</v>
      </c>
      <c r="I568" s="189">
        <v>8</v>
      </c>
      <c r="J568" s="186">
        <v>7</v>
      </c>
      <c r="K568" s="190">
        <v>1</v>
      </c>
      <c r="L568" s="188">
        <v>5</v>
      </c>
      <c r="M568" s="186">
        <v>0</v>
      </c>
      <c r="N568" s="191">
        <v>37</v>
      </c>
      <c r="O568" s="192">
        <v>0</v>
      </c>
      <c r="P568" s="186">
        <v>17</v>
      </c>
      <c r="Q568" s="190">
        <v>0</v>
      </c>
      <c r="R568" s="188">
        <v>0</v>
      </c>
      <c r="S568" s="189">
        <v>0</v>
      </c>
      <c r="T568" s="186">
        <v>0</v>
      </c>
      <c r="U568" s="190">
        <v>0</v>
      </c>
      <c r="V568" s="188">
        <v>0</v>
      </c>
      <c r="W568" s="189">
        <v>0</v>
      </c>
      <c r="X568" s="186">
        <v>0</v>
      </c>
      <c r="Y568" s="190">
        <v>0</v>
      </c>
      <c r="Z568" s="188">
        <v>0</v>
      </c>
      <c r="AA568" s="186">
        <v>0</v>
      </c>
      <c r="AB568" s="169">
        <f t="shared" ref="AB568:AB569" si="10325">B568+D568+F568+H568+J568+L568+N568+P568+R568+T568+V568+X568+Z568</f>
        <v>1627</v>
      </c>
      <c r="AC568" s="170">
        <f t="shared" ref="AC568:AC587" si="10326">C568+E568+G568+I568+K568+M568+O568+Q568+S568+U568+W568+Y568+AA568</f>
        <v>10</v>
      </c>
      <c r="AE568" s="134" t="s">
        <v>19</v>
      </c>
      <c r="AF568" s="126">
        <f>B568/B591</f>
        <v>1.7527608253414706E-2</v>
      </c>
      <c r="AG568" s="127">
        <f t="shared" ref="AG568" si="10327">C568/C591</f>
        <v>0</v>
      </c>
      <c r="AH568" s="128">
        <f t="shared" ref="AH568" si="10328">D568/D591</f>
        <v>1.0195867990340756E-2</v>
      </c>
      <c r="AI568" s="129">
        <f t="shared" ref="AI568" si="10329">E568/E591</f>
        <v>0</v>
      </c>
      <c r="AJ568" s="126">
        <f t="shared" ref="AJ568" si="10330">F568/F591</f>
        <v>5.8808488877524932E-3</v>
      </c>
      <c r="AK568" s="127">
        <f t="shared" ref="AK568" si="10331">G568/G591</f>
        <v>1.9007793195210037E-4</v>
      </c>
      <c r="AL568" s="128">
        <f t="shared" ref="AL568" si="10332">H568/H591</f>
        <v>1.5246109301483894E-2</v>
      </c>
      <c r="AM568" s="129">
        <f t="shared" ref="AM568" si="10333">I568/I591</f>
        <v>2.3929169657812874E-4</v>
      </c>
      <c r="AN568" s="126">
        <f t="shared" ref="AN568" si="10334">J568/J591</f>
        <v>1.1794439764111204E-3</v>
      </c>
      <c r="AO568" s="127">
        <f t="shared" ref="AO568" si="10335">K568/K591</f>
        <v>1.5253203172666259E-4</v>
      </c>
      <c r="AP568" s="128">
        <f t="shared" ref="AP568" si="10336">L568/L591</f>
        <v>4.5175280086736535E-4</v>
      </c>
      <c r="AQ568" s="126">
        <f t="shared" ref="AQ568" si="10337">M568/M591</f>
        <v>0</v>
      </c>
      <c r="AR568" s="130">
        <f t="shared" ref="AR568" si="10338">N568/N591</f>
        <v>1.5617745135283441E-3</v>
      </c>
      <c r="AS568" s="131">
        <f t="shared" ref="AS568" si="10339">O568/O591</f>
        <v>0</v>
      </c>
      <c r="AT568" s="126">
        <f t="shared" ref="AT568" si="10340">P568/P591</f>
        <v>1.0795021590043179E-3</v>
      </c>
      <c r="AU568" s="127">
        <f t="shared" ref="AU568" si="10341">Q568/Q591</f>
        <v>0</v>
      </c>
      <c r="AV568" s="128">
        <f t="shared" ref="AV568" si="10342">R568/R591</f>
        <v>0</v>
      </c>
      <c r="AW568" s="129">
        <f t="shared" ref="AW568" si="10343">S568/S591</f>
        <v>0</v>
      </c>
      <c r="AX568" s="126">
        <f t="shared" ref="AX568" si="10344">T568/T591</f>
        <v>0</v>
      </c>
      <c r="AY568" s="127">
        <f t="shared" ref="AY568" si="10345">U568/U591</f>
        <v>0</v>
      </c>
      <c r="AZ568" s="128">
        <f t="shared" ref="AZ568" si="10346">V568/V591</f>
        <v>0</v>
      </c>
      <c r="BA568" s="129">
        <f t="shared" ref="BA568" si="10347">W568/W591</f>
        <v>0</v>
      </c>
      <c r="BB568" s="126">
        <f t="shared" ref="BB568" si="10348">X568/X591</f>
        <v>0</v>
      </c>
      <c r="BC568" s="127">
        <f t="shared" ref="BC568" si="10349">Y568/Y591</f>
        <v>0</v>
      </c>
      <c r="BD568" s="128">
        <f t="shared" ref="BD568" si="10350">Z568/Z591</f>
        <v>0</v>
      </c>
      <c r="BE568" s="126">
        <f t="shared" ref="BE568" si="10351">AA568/AA591</f>
        <v>0</v>
      </c>
      <c r="BF568" s="132">
        <f t="shared" ref="BF568" si="10352">AB568/AB591</f>
        <v>5.6977562677069946E-3</v>
      </c>
      <c r="BG568" s="133">
        <f t="shared" ref="BG568" si="10353">AC568/AC591</f>
        <v>3.5102745736771533E-5</v>
      </c>
    </row>
    <row r="569" spans="1:59">
      <c r="A569" s="143" t="s">
        <v>20</v>
      </c>
      <c r="B569" s="193">
        <v>3587</v>
      </c>
      <c r="C569" s="194">
        <v>6</v>
      </c>
      <c r="D569" s="195">
        <v>1417</v>
      </c>
      <c r="E569" s="196">
        <v>3</v>
      </c>
      <c r="F569" s="193">
        <v>455</v>
      </c>
      <c r="G569" s="197">
        <v>2</v>
      </c>
      <c r="H569" s="195">
        <v>1432</v>
      </c>
      <c r="I569" s="196">
        <v>87</v>
      </c>
      <c r="J569" s="193">
        <v>87</v>
      </c>
      <c r="K569" s="197">
        <v>49</v>
      </c>
      <c r="L569" s="195">
        <v>83</v>
      </c>
      <c r="M569" s="193">
        <v>375</v>
      </c>
      <c r="N569" s="198">
        <v>523</v>
      </c>
      <c r="O569" s="199">
        <v>551</v>
      </c>
      <c r="P569" s="193">
        <v>255</v>
      </c>
      <c r="Q569" s="197">
        <v>319</v>
      </c>
      <c r="R569" s="195">
        <v>399</v>
      </c>
      <c r="S569" s="196">
        <v>452</v>
      </c>
      <c r="T569" s="193">
        <v>48</v>
      </c>
      <c r="U569" s="197">
        <v>212</v>
      </c>
      <c r="V569" s="195">
        <v>101</v>
      </c>
      <c r="W569" s="196">
        <v>590</v>
      </c>
      <c r="X569" s="193">
        <v>343</v>
      </c>
      <c r="Y569" s="197">
        <v>452</v>
      </c>
      <c r="Z569" s="195">
        <v>1222</v>
      </c>
      <c r="AA569" s="193">
        <v>681</v>
      </c>
      <c r="AB569" s="169">
        <f t="shared" si="10325"/>
        <v>9952</v>
      </c>
      <c r="AC569" s="170">
        <f t="shared" si="10326"/>
        <v>3779</v>
      </c>
      <c r="AE569" s="143" t="s">
        <v>20</v>
      </c>
      <c r="AF569" s="126">
        <f>B569/B591</f>
        <v>6.5151845393780883E-2</v>
      </c>
      <c r="AG569" s="127">
        <f t="shared" ref="AG569" si="10354">C569/C591</f>
        <v>2.0658311527337831E-4</v>
      </c>
      <c r="AH569" s="128">
        <f t="shared" ref="AH569" si="10355">D569/D591</f>
        <v>7.6039710222699217E-2</v>
      </c>
      <c r="AI569" s="129">
        <f t="shared" ref="AI569" si="10356">E569/E591</f>
        <v>2.0014677430115418E-4</v>
      </c>
      <c r="AJ569" s="126">
        <f t="shared" ref="AJ569" si="10357">F569/F591</f>
        <v>3.8779510781556295E-2</v>
      </c>
      <c r="AK569" s="127">
        <f t="shared" ref="AK569" si="10358">G569/G591</f>
        <v>3.8015586390420075E-4</v>
      </c>
      <c r="AL569" s="128">
        <f t="shared" ref="AL569" si="10359">H569/H591</f>
        <v>6.4784654361201593E-2</v>
      </c>
      <c r="AM569" s="129">
        <f t="shared" ref="AM569" si="10360">I569/I591</f>
        <v>2.6022972002871501E-3</v>
      </c>
      <c r="AN569" s="126">
        <f t="shared" ref="AN569" si="10361">J569/J591</f>
        <v>1.4658803706823926E-2</v>
      </c>
      <c r="AO569" s="127">
        <f t="shared" ref="AO569" si="10362">K569/K591</f>
        <v>7.4740695546064674E-3</v>
      </c>
      <c r="AP569" s="128">
        <f t="shared" ref="AP569" si="10363">L569/L591</f>
        <v>7.4990964943982656E-3</v>
      </c>
      <c r="AQ569" s="126">
        <f t="shared" ref="AQ569" si="10364">M569/M591</f>
        <v>1.7395741522475298E-2</v>
      </c>
      <c r="AR569" s="130">
        <f t="shared" ref="AR569" si="10365">N569/N591</f>
        <v>2.2075893799333082E-2</v>
      </c>
      <c r="AS569" s="131">
        <f t="shared" ref="AS569" si="10366">O569/O591</f>
        <v>1.5967311927668947E-2</v>
      </c>
      <c r="AT569" s="126">
        <f t="shared" ref="AT569" si="10367">P569/P591</f>
        <v>1.6192532385064771E-2</v>
      </c>
      <c r="AU569" s="127">
        <f t="shared" ref="AU569" si="10368">Q569/Q591</f>
        <v>1.623327057147219E-2</v>
      </c>
      <c r="AV569" s="128">
        <f t="shared" ref="AV569" si="10369">R569/R591</f>
        <v>2.2049071618037135E-2</v>
      </c>
      <c r="AW569" s="129">
        <f t="shared" ref="AW569" si="10370">S569/S591</f>
        <v>2.0351193156235931E-2</v>
      </c>
      <c r="AX569" s="126">
        <f t="shared" ref="AX569" si="10371">T569/T591</f>
        <v>6.1310512198237323E-3</v>
      </c>
      <c r="AY569" s="127">
        <f t="shared" ref="AY569" si="10372">U569/U591</f>
        <v>1.7990495587236931E-2</v>
      </c>
      <c r="AZ569" s="128">
        <f t="shared" ref="AZ569" si="10373">V569/V591</f>
        <v>4.9653409370237454E-3</v>
      </c>
      <c r="BA569" s="129">
        <f t="shared" ref="BA569" si="10374">W569/W591</f>
        <v>2.0677086983948972E-2</v>
      </c>
      <c r="BB569" s="126">
        <f t="shared" ref="BB569" si="10375">X569/X591</f>
        <v>1.5856139053254437E-2</v>
      </c>
      <c r="BC569" s="127">
        <f t="shared" ref="BC569" si="10376">Y569/Y591</f>
        <v>2.9259451061626099E-2</v>
      </c>
      <c r="BD569" s="128">
        <f t="shared" ref="BD569" si="10377">Z569/Z591</f>
        <v>2.2763258387198927E-2</v>
      </c>
      <c r="BE569" s="126">
        <f t="shared" ref="BE569" si="10378">AA569/AA591</f>
        <v>1.6251431844215351E-2</v>
      </c>
      <c r="BF569" s="132">
        <f t="shared" ref="BF569" si="10379">AB569/AB591</f>
        <v>3.4851917871063315E-2</v>
      </c>
      <c r="BG569" s="133">
        <f t="shared" ref="BG569" si="10380">AC569/AC591</f>
        <v>1.3265327613925961E-2</v>
      </c>
    </row>
    <row r="570" spans="1:59">
      <c r="A570" s="134" t="s">
        <v>21</v>
      </c>
      <c r="B570" s="186">
        <v>4994</v>
      </c>
      <c r="C570" s="187">
        <v>286</v>
      </c>
      <c r="D570" s="188">
        <v>1487</v>
      </c>
      <c r="E570" s="189">
        <v>255</v>
      </c>
      <c r="F570" s="186">
        <v>1007</v>
      </c>
      <c r="G570" s="190">
        <v>131</v>
      </c>
      <c r="H570" s="188">
        <v>605</v>
      </c>
      <c r="I570" s="189">
        <v>750</v>
      </c>
      <c r="J570" s="186">
        <v>313</v>
      </c>
      <c r="K570" s="190">
        <v>266</v>
      </c>
      <c r="L570" s="188">
        <v>255</v>
      </c>
      <c r="M570" s="186">
        <v>925</v>
      </c>
      <c r="N570" s="191">
        <v>907</v>
      </c>
      <c r="O570" s="192">
        <v>1530</v>
      </c>
      <c r="P570" s="186">
        <v>849</v>
      </c>
      <c r="Q570" s="190">
        <v>747</v>
      </c>
      <c r="R570" s="188">
        <v>945</v>
      </c>
      <c r="S570" s="189">
        <v>975</v>
      </c>
      <c r="T570" s="186">
        <v>159</v>
      </c>
      <c r="U570" s="190">
        <v>819</v>
      </c>
      <c r="V570" s="188">
        <v>346</v>
      </c>
      <c r="W570" s="189">
        <v>1824</v>
      </c>
      <c r="X570" s="186">
        <v>872</v>
      </c>
      <c r="Y570" s="190">
        <v>1116</v>
      </c>
      <c r="Z570" s="188">
        <v>2844</v>
      </c>
      <c r="AA570" s="186">
        <v>1320</v>
      </c>
      <c r="AB570" s="169">
        <f>B570+D570+F570+H570+J570+L570+N570+P570+R570+T570+V570+X570+Z570</f>
        <v>15583</v>
      </c>
      <c r="AC570" s="170">
        <f t="shared" si="10326"/>
        <v>10944</v>
      </c>
      <c r="AE570" s="134" t="s">
        <v>21</v>
      </c>
      <c r="AF570" s="126">
        <f>B570/B591</f>
        <v>9.0707643126997972E-2</v>
      </c>
      <c r="AG570" s="127">
        <f t="shared" ref="AG570" si="10381">C570/C591</f>
        <v>9.8471284946976996E-3</v>
      </c>
      <c r="AH570" s="128">
        <f t="shared" ref="AH570" si="10382">D570/D591</f>
        <v>7.9796082640193181E-2</v>
      </c>
      <c r="AI570" s="129">
        <f t="shared" ref="AI570" si="10383">E570/E591</f>
        <v>1.7012475815598106E-2</v>
      </c>
      <c r="AJ570" s="126">
        <f t="shared" ref="AJ570" si="10384">F570/F591</f>
        <v>8.5826301883576234E-2</v>
      </c>
      <c r="AK570" s="127">
        <f t="shared" ref="AK570" si="10385">G570/G591</f>
        <v>2.4900209085725149E-2</v>
      </c>
      <c r="AL570" s="128">
        <f t="shared" ref="AL570" si="10386">H570/H591</f>
        <v>2.7370611653999274E-2</v>
      </c>
      <c r="AM570" s="129">
        <f t="shared" ref="AM570" si="10387">I570/I591</f>
        <v>2.2433596554199568E-2</v>
      </c>
      <c r="AN570" s="126">
        <f t="shared" ref="AN570" si="10388">J570/J591</f>
        <v>5.2737994945240098E-2</v>
      </c>
      <c r="AO570" s="127">
        <f t="shared" ref="AO570" si="10389">K570/K591</f>
        <v>4.057352043929225E-2</v>
      </c>
      <c r="AP570" s="128">
        <f t="shared" ref="AP570" si="10390">L570/L591</f>
        <v>2.3039392844235635E-2</v>
      </c>
      <c r="AQ570" s="126">
        <f t="shared" ref="AQ570" si="10391">M570/M591</f>
        <v>4.2909495755439071E-2</v>
      </c>
      <c r="AR570" s="130">
        <f t="shared" ref="AR570" si="10392">N570/N591</f>
        <v>3.828458064243806E-2</v>
      </c>
      <c r="AS570" s="131">
        <f t="shared" ref="AS570" si="10393">O570/O591</f>
        <v>4.4337544917120671E-2</v>
      </c>
      <c r="AT570" s="126">
        <f t="shared" ref="AT570" si="10394">P570/P591</f>
        <v>5.3911607823215649E-2</v>
      </c>
      <c r="AU570" s="127">
        <f t="shared" ref="AU570" si="10395">Q570/Q591</f>
        <v>3.8013332654826724E-2</v>
      </c>
      <c r="AV570" s="128">
        <f t="shared" ref="AV570" si="10396">R570/R591</f>
        <v>5.2221485411140585E-2</v>
      </c>
      <c r="AW570" s="129">
        <f t="shared" ref="AW570" si="10397">S570/S591</f>
        <v>4.3899144529491223E-2</v>
      </c>
      <c r="AX570" s="126">
        <f t="shared" ref="AX570" si="10398">T570/T591</f>
        <v>2.0309107165666113E-2</v>
      </c>
      <c r="AY570" s="127">
        <f t="shared" ref="AY570" si="10399">U570/U591</f>
        <v>6.9501018329938893E-2</v>
      </c>
      <c r="AZ570" s="128">
        <f t="shared" ref="AZ570" si="10400">V570/V591</f>
        <v>1.7009979843665504E-2</v>
      </c>
      <c r="BA570" s="129">
        <f t="shared" ref="BA570" si="10401">W570/W591</f>
        <v>6.3923740099530391E-2</v>
      </c>
      <c r="BB570" s="126">
        <f t="shared" ref="BB570" si="10402">X570/X591</f>
        <v>4.0310650887573962E-2</v>
      </c>
      <c r="BC570" s="127">
        <f t="shared" ref="BC570" si="10403">Y570/Y591</f>
        <v>7.2242361470740549E-2</v>
      </c>
      <c r="BD570" s="128">
        <f t="shared" ref="BD570" si="10404">Z570/Z591</f>
        <v>5.2977665182646273E-2</v>
      </c>
      <c r="BE570" s="126">
        <f t="shared" ref="BE570" si="10405">AA570/AA591</f>
        <v>3.1500572737686139E-2</v>
      </c>
      <c r="BF570" s="132">
        <f t="shared" ref="BF570" si="10406">AB570/AB591</f>
        <v>5.4571687719531713E-2</v>
      </c>
      <c r="BG570" s="133">
        <f t="shared" ref="BG570" si="10407">AC570/AC591</f>
        <v>3.8416444934322766E-2</v>
      </c>
    </row>
    <row r="571" spans="1:59">
      <c r="A571" s="143" t="s">
        <v>22</v>
      </c>
      <c r="B571" s="193">
        <v>6085</v>
      </c>
      <c r="C571" s="194">
        <v>659</v>
      </c>
      <c r="D571" s="195">
        <v>1093</v>
      </c>
      <c r="E571" s="196">
        <v>537</v>
      </c>
      <c r="F571" s="193">
        <v>779</v>
      </c>
      <c r="G571" s="197">
        <v>287</v>
      </c>
      <c r="H571" s="195">
        <v>343</v>
      </c>
      <c r="I571" s="196">
        <v>841</v>
      </c>
      <c r="J571" s="193">
        <v>526</v>
      </c>
      <c r="K571" s="197">
        <v>609</v>
      </c>
      <c r="L571" s="195">
        <v>354</v>
      </c>
      <c r="M571" s="193">
        <v>1570</v>
      </c>
      <c r="N571" s="198">
        <v>1229</v>
      </c>
      <c r="O571" s="199">
        <v>2591</v>
      </c>
      <c r="P571" s="193">
        <v>1372</v>
      </c>
      <c r="Q571" s="197">
        <v>1359</v>
      </c>
      <c r="R571" s="195">
        <v>1303</v>
      </c>
      <c r="S571" s="196">
        <v>1462</v>
      </c>
      <c r="T571" s="193">
        <v>209</v>
      </c>
      <c r="U571" s="197">
        <v>1629</v>
      </c>
      <c r="V571" s="195">
        <v>480</v>
      </c>
      <c r="W571" s="196">
        <v>2442</v>
      </c>
      <c r="X571" s="193">
        <v>1025</v>
      </c>
      <c r="Y571" s="197">
        <v>1565</v>
      </c>
      <c r="Z571" s="195">
        <v>4039</v>
      </c>
      <c r="AA571" s="193">
        <v>2056</v>
      </c>
      <c r="AB571" s="169">
        <f t="shared" ref="AB571:AB587" si="10408">B571+D571+F571+H571+J571+L571+N571+P571+R571+T571+V571+X571+Z571</f>
        <v>18837</v>
      </c>
      <c r="AC571" s="170">
        <f t="shared" si="10326"/>
        <v>17607</v>
      </c>
      <c r="AE571" s="143" t="s">
        <v>22</v>
      </c>
      <c r="AF571" s="126">
        <f>B571/B591</f>
        <v>0.1105238302818948</v>
      </c>
      <c r="AG571" s="127">
        <f t="shared" ref="AG571" si="10409">C571/C591</f>
        <v>2.2689712160859386E-2</v>
      </c>
      <c r="AH571" s="128">
        <f t="shared" ref="AH571" si="10410">D571/D591</f>
        <v>5.8653072176012878E-2</v>
      </c>
      <c r="AI571" s="129">
        <f t="shared" ref="AI571" si="10411">E571/E591</f>
        <v>3.5826272599906596E-2</v>
      </c>
      <c r="AJ571" s="126">
        <f t="shared" ref="AJ571" si="10412">F571/F591</f>
        <v>6.6393931645785387E-2</v>
      </c>
      <c r="AK571" s="127">
        <f t="shared" ref="AK571" si="10413">G571/G591</f>
        <v>5.4552366470252807E-2</v>
      </c>
      <c r="AL571" s="128">
        <f t="shared" ref="AL571" si="10414">H571/H591</f>
        <v>1.5517553384002895E-2</v>
      </c>
      <c r="AM571" s="129">
        <f t="shared" ref="AM571" si="10415">I571/I591</f>
        <v>2.5155539602775785E-2</v>
      </c>
      <c r="AN571" s="126">
        <f t="shared" ref="AN571" si="10416">J571/J591</f>
        <v>8.8626790227464197E-2</v>
      </c>
      <c r="AO571" s="127">
        <f t="shared" ref="AO571" si="10417">K571/K591</f>
        <v>9.2892007321537517E-2</v>
      </c>
      <c r="AP571" s="128">
        <f t="shared" ref="AP571" si="10418">L571/L591</f>
        <v>3.1984098301409469E-2</v>
      </c>
      <c r="AQ571" s="126">
        <f t="shared" ref="AQ571" si="10419">M571/M591</f>
        <v>7.2830171174096583E-2</v>
      </c>
      <c r="AR571" s="130">
        <f t="shared" ref="AR571" si="10420">N571/N591</f>
        <v>5.1876239922333374E-2</v>
      </c>
      <c r="AS571" s="131">
        <f t="shared" ref="AS571" si="10421">O571/O591</f>
        <v>7.5084038483829843E-2</v>
      </c>
      <c r="AT571" s="126">
        <f t="shared" ref="AT571" si="10422">P571/P591</f>
        <v>8.7122174244348483E-2</v>
      </c>
      <c r="AU571" s="127">
        <f t="shared" ref="AU571" si="10423">Q571/Q591</f>
        <v>6.9156785914202837E-2</v>
      </c>
      <c r="AV571" s="128">
        <f t="shared" ref="AV571" si="10424">R571/R591</f>
        <v>7.2004862953138821E-2</v>
      </c>
      <c r="AW571" s="129">
        <f t="shared" ref="AW571" si="10425">S571/S591</f>
        <v>6.5826204412426828E-2</v>
      </c>
      <c r="AX571" s="126">
        <f t="shared" ref="AX571" si="10426">T571/T591</f>
        <v>2.6695618852982501E-2</v>
      </c>
      <c r="AY571" s="127">
        <f t="shared" ref="AY571" si="10427">U571/U591</f>
        <v>0.13823828920570264</v>
      </c>
      <c r="AZ571" s="128">
        <f t="shared" ref="AZ571" si="10428">V571/V591</f>
        <v>2.3597659898726711E-2</v>
      </c>
      <c r="BA571" s="129">
        <f t="shared" ref="BA571" si="10429">W571/W591</f>
        <v>8.5582112567463384E-2</v>
      </c>
      <c r="BB571" s="126">
        <f t="shared" ref="BB571" si="10430">X571/X591</f>
        <v>4.7383505917159764E-2</v>
      </c>
      <c r="BC571" s="127">
        <f t="shared" ref="BC571" si="10431">Y571/Y591</f>
        <v>0.10130761263593993</v>
      </c>
      <c r="BD571" s="128">
        <f t="shared" ref="BD571" si="10432">Z571/Z591</f>
        <v>7.5237971052288438E-2</v>
      </c>
      <c r="BE571" s="126">
        <f t="shared" ref="BE571" si="10433">AA571/AA591</f>
        <v>4.9064528445971742E-2</v>
      </c>
      <c r="BF571" s="132">
        <f t="shared" ref="BF571" si="10434">AB571/AB591</f>
        <v>6.5967200254945707E-2</v>
      </c>
      <c r="BG571" s="133">
        <f t="shared" ref="BG571" si="10435">AC571/AC591</f>
        <v>6.1805404418733632E-2</v>
      </c>
    </row>
    <row r="572" spans="1:59">
      <c r="A572" s="134" t="s">
        <v>23</v>
      </c>
      <c r="B572" s="186">
        <v>5083</v>
      </c>
      <c r="C572" s="187">
        <v>726</v>
      </c>
      <c r="D572" s="188">
        <v>1363</v>
      </c>
      <c r="E572" s="189">
        <v>547</v>
      </c>
      <c r="F572" s="186">
        <v>1101</v>
      </c>
      <c r="G572" s="190">
        <v>223</v>
      </c>
      <c r="H572" s="188">
        <v>896</v>
      </c>
      <c r="I572" s="189">
        <v>1229</v>
      </c>
      <c r="J572" s="186">
        <v>504</v>
      </c>
      <c r="K572" s="190">
        <v>762</v>
      </c>
      <c r="L572" s="188">
        <v>492</v>
      </c>
      <c r="M572" s="186">
        <v>2531</v>
      </c>
      <c r="N572" s="191">
        <v>1227</v>
      </c>
      <c r="O572" s="192">
        <v>3438</v>
      </c>
      <c r="P572" s="186">
        <v>1271</v>
      </c>
      <c r="Q572" s="190">
        <v>1606</v>
      </c>
      <c r="R572" s="188">
        <v>1444</v>
      </c>
      <c r="S572" s="189">
        <v>1451</v>
      </c>
      <c r="T572" s="186">
        <v>207</v>
      </c>
      <c r="U572" s="190">
        <v>1721</v>
      </c>
      <c r="V572" s="188">
        <v>494</v>
      </c>
      <c r="W572" s="189">
        <v>2968</v>
      </c>
      <c r="X572" s="186">
        <v>905</v>
      </c>
      <c r="Y572" s="190">
        <v>1742</v>
      </c>
      <c r="Z572" s="188">
        <v>4412</v>
      </c>
      <c r="AA572" s="186">
        <v>1754</v>
      </c>
      <c r="AB572" s="169">
        <f t="shared" si="10408"/>
        <v>19399</v>
      </c>
      <c r="AC572" s="170">
        <f t="shared" si="10326"/>
        <v>20698</v>
      </c>
      <c r="AE572" s="134" t="s">
        <v>23</v>
      </c>
      <c r="AF572" s="126">
        <f>B572/B591</f>
        <v>9.2324179017727409E-2</v>
      </c>
      <c r="AG572" s="127">
        <f t="shared" ref="AG572" si="10436">C572/C591</f>
        <v>2.4996556948078778E-2</v>
      </c>
      <c r="AH572" s="128">
        <f t="shared" ref="AH572" si="10437">D572/D591</f>
        <v>7.3141937214918171E-2</v>
      </c>
      <c r="AI572" s="129">
        <f t="shared" ref="AI572" si="10438">E572/E591</f>
        <v>3.6493428514243781E-2</v>
      </c>
      <c r="AJ572" s="126">
        <f t="shared" ref="AJ572" si="10439">F572/F591</f>
        <v>9.3837893121963695E-2</v>
      </c>
      <c r="AK572" s="127">
        <f t="shared" ref="AK572" si="10440">G572/G591</f>
        <v>4.2387378825318379E-2</v>
      </c>
      <c r="AL572" s="128">
        <f t="shared" ref="AL572" si="10441">H572/H591</f>
        <v>4.0535649656170826E-2</v>
      </c>
      <c r="AM572" s="129">
        <f t="shared" ref="AM572" si="10442">I572/I591</f>
        <v>3.6761186886815025E-2</v>
      </c>
      <c r="AN572" s="126">
        <f t="shared" ref="AN572" si="10443">J572/J591</f>
        <v>8.4919966301600674E-2</v>
      </c>
      <c r="AO572" s="127">
        <f t="shared" ref="AO572" si="10444">K572/K591</f>
        <v>0.11622940817571691</v>
      </c>
      <c r="AP572" s="128">
        <f t="shared" ref="AP572" si="10445">L572/L591</f>
        <v>4.4452475605348755E-2</v>
      </c>
      <c r="AQ572" s="126">
        <f t="shared" ref="AQ572" si="10446">M572/M591</f>
        <v>0.11740965811569327</v>
      </c>
      <c r="AR572" s="130">
        <f t="shared" ref="AR572" si="10447">N572/N591</f>
        <v>5.1791819678358872E-2</v>
      </c>
      <c r="AS572" s="131">
        <f t="shared" ref="AS572" si="10448">O572/O591</f>
        <v>9.9629071519647616E-2</v>
      </c>
      <c r="AT572" s="126">
        <f t="shared" ref="AT572" si="10449">P572/P591</f>
        <v>8.070866141732283E-2</v>
      </c>
      <c r="AU572" s="127">
        <f t="shared" ref="AU572" si="10450">Q572/Q591</f>
        <v>8.1726120808101363E-2</v>
      </c>
      <c r="AV572" s="128">
        <f t="shared" ref="AV572" si="10451">R572/R591</f>
        <v>7.9796640141467728E-2</v>
      </c>
      <c r="AW572" s="129">
        <f t="shared" ref="AW572" si="10452">S572/S591</f>
        <v>6.5330932012606938E-2</v>
      </c>
      <c r="AX572" s="126">
        <f t="shared" ref="AX572" si="10453">T572/T591</f>
        <v>2.6440158385489847E-2</v>
      </c>
      <c r="AY572" s="127">
        <f t="shared" ref="AY572" si="10454">U572/U591</f>
        <v>0.14604548540393755</v>
      </c>
      <c r="AZ572" s="128">
        <f t="shared" ref="AZ572" si="10455">V572/V591</f>
        <v>2.4285924979106237E-2</v>
      </c>
      <c r="BA572" s="129">
        <f t="shared" ref="BA572" si="10456">W572/W591</f>
        <v>0.10401626130230603</v>
      </c>
      <c r="BB572" s="126">
        <f t="shared" ref="BB572" si="10457">X572/X591</f>
        <v>4.1836168639053255E-2</v>
      </c>
      <c r="BC572" s="127">
        <f t="shared" ref="BC572" si="10458">Y572/Y591</f>
        <v>0.11276540652511652</v>
      </c>
      <c r="BD572" s="128">
        <f t="shared" ref="BD572" si="10459">Z572/Z591</f>
        <v>8.2186166942980088E-2</v>
      </c>
      <c r="BE572" s="126">
        <f t="shared" ref="BE572" si="10460">AA572/AA591</f>
        <v>4.1857579228713249E-2</v>
      </c>
      <c r="BF572" s="132">
        <f t="shared" ref="BF572" si="10461">AB572/AB591</f>
        <v>6.7935325038259359E-2</v>
      </c>
      <c r="BG572" s="133">
        <f t="shared" ref="BG572" si="10462">AC572/AC591</f>
        <v>7.2655663125969716E-2</v>
      </c>
    </row>
    <row r="573" spans="1:59">
      <c r="A573" s="143" t="s">
        <v>24</v>
      </c>
      <c r="B573" s="193">
        <v>3782</v>
      </c>
      <c r="C573" s="194">
        <v>981</v>
      </c>
      <c r="D573" s="195">
        <v>1298</v>
      </c>
      <c r="E573" s="196">
        <v>586</v>
      </c>
      <c r="F573" s="193">
        <v>847</v>
      </c>
      <c r="G573" s="197">
        <v>300</v>
      </c>
      <c r="H573" s="195">
        <v>1799</v>
      </c>
      <c r="I573" s="196">
        <v>1389</v>
      </c>
      <c r="J573" s="193">
        <v>622</v>
      </c>
      <c r="K573" s="197">
        <v>810</v>
      </c>
      <c r="L573" s="195">
        <v>601</v>
      </c>
      <c r="M573" s="193">
        <v>2086</v>
      </c>
      <c r="N573" s="198">
        <v>1127</v>
      </c>
      <c r="O573" s="199">
        <v>2879</v>
      </c>
      <c r="P573" s="193">
        <v>916</v>
      </c>
      <c r="Q573" s="197">
        <v>1482</v>
      </c>
      <c r="R573" s="195">
        <v>1329</v>
      </c>
      <c r="S573" s="196">
        <v>1252</v>
      </c>
      <c r="T573" s="193">
        <v>223</v>
      </c>
      <c r="U573" s="197">
        <v>1244</v>
      </c>
      <c r="V573" s="195">
        <v>489</v>
      </c>
      <c r="W573" s="196">
        <v>2544</v>
      </c>
      <c r="X573" s="193">
        <v>956</v>
      </c>
      <c r="Y573" s="197">
        <v>1511</v>
      </c>
      <c r="Z573" s="195">
        <v>4040</v>
      </c>
      <c r="AA573" s="193">
        <v>2184</v>
      </c>
      <c r="AB573" s="169">
        <f t="shared" si="10408"/>
        <v>18029</v>
      </c>
      <c r="AC573" s="170">
        <f t="shared" si="10326"/>
        <v>19248</v>
      </c>
      <c r="AE573" s="143" t="s">
        <v>24</v>
      </c>
      <c r="AF573" s="126">
        <f>B573/B591</f>
        <v>6.86936936936937E-2</v>
      </c>
      <c r="AG573" s="127">
        <f t="shared" ref="AG573" si="10463">C573/C591</f>
        <v>3.3776339347197357E-2</v>
      </c>
      <c r="AH573" s="128">
        <f t="shared" ref="AH573" si="10464">D573/D591</f>
        <v>6.9653877112959478E-2</v>
      </c>
      <c r="AI573" s="129">
        <f t="shared" ref="AI573" si="10465">E573/E591</f>
        <v>3.9095336580158783E-2</v>
      </c>
      <c r="AJ573" s="126">
        <f t="shared" ref="AJ573" si="10466">F573/F591</f>
        <v>7.2189550839512492E-2</v>
      </c>
      <c r="AK573" s="127">
        <f t="shared" ref="AK573" si="10467">G573/G591</f>
        <v>5.7023379585630106E-2</v>
      </c>
      <c r="AL573" s="128">
        <f t="shared" ref="AL573" si="10468">H573/H591</f>
        <v>8.1387984075280487E-2</v>
      </c>
      <c r="AM573" s="129">
        <f t="shared" ref="AM573" si="10469">I573/I591</f>
        <v>4.1547020818377606E-2</v>
      </c>
      <c r="AN573" s="126">
        <f t="shared" ref="AN573" si="10470">J573/J591</f>
        <v>0.10480202190395956</v>
      </c>
      <c r="AO573" s="127">
        <f t="shared" ref="AO573" si="10471">K573/K591</f>
        <v>0.1235509456985967</v>
      </c>
      <c r="AP573" s="128">
        <f t="shared" ref="AP573" si="10472">L573/L591</f>
        <v>5.4300686664257317E-2</v>
      </c>
      <c r="AQ573" s="126">
        <f t="shared" ref="AQ573" si="10473">M573/M591</f>
        <v>9.6766711509022593E-2</v>
      </c>
      <c r="AR573" s="130">
        <f t="shared" ref="AR573" si="10474">N573/N591</f>
        <v>4.7570807479633617E-2</v>
      </c>
      <c r="AS573" s="131">
        <f t="shared" ref="AS573" si="10475">O573/O591</f>
        <v>8.3429929291758437E-2</v>
      </c>
      <c r="AT573" s="126">
        <f t="shared" ref="AT573" si="10476">P573/P591</f>
        <v>5.8166116332232662E-2</v>
      </c>
      <c r="AU573" s="127">
        <f t="shared" ref="AU573" si="10477">Q573/Q591</f>
        <v>7.541600936339117E-2</v>
      </c>
      <c r="AV573" s="128">
        <f t="shared" ref="AV573" si="10478">R573/R591</f>
        <v>7.3441644562334221E-2</v>
      </c>
      <c r="AW573" s="129">
        <f t="shared" ref="AW573" si="10479">S573/S591</f>
        <v>5.6371004052228724E-2</v>
      </c>
      <c r="AX573" s="126">
        <f t="shared" ref="AX573" si="10480">T573/T591</f>
        <v>2.8483842125431088E-2</v>
      </c>
      <c r="AY573" s="127">
        <f t="shared" ref="AY573" si="10481">U573/U591</f>
        <v>0.10556687033265445</v>
      </c>
      <c r="AZ573" s="128">
        <f t="shared" ref="AZ573" si="10482">V573/V591</f>
        <v>2.4040116021827835E-2</v>
      </c>
      <c r="BA573" s="129">
        <f t="shared" ref="BA573" si="10483">W573/W591</f>
        <v>8.9156795401976588E-2</v>
      </c>
      <c r="BB573" s="126">
        <f t="shared" ref="BB573" si="10484">X573/X591</f>
        <v>4.4193786982248517E-2</v>
      </c>
      <c r="BC573" s="127">
        <f t="shared" ref="BC573" si="10485">Y573/Y591</f>
        <v>9.7812014500258934E-2</v>
      </c>
      <c r="BD573" s="128">
        <f t="shared" ref="BD573" si="10486">Z573/Z591</f>
        <v>7.5256598923309048E-2</v>
      </c>
      <c r="BE573" s="126">
        <f t="shared" ref="BE573" si="10487">AA573/AA591</f>
        <v>5.211912943871707E-2</v>
      </c>
      <c r="BF573" s="132">
        <f t="shared" ref="BF573" si="10488">AB573/AB591</f>
        <v>6.3137583128758085E-2</v>
      </c>
      <c r="BG573" s="133">
        <f t="shared" ref="BG573" si="10489">AC573/AC591</f>
        <v>6.7565764994137842E-2</v>
      </c>
    </row>
    <row r="574" spans="1:59">
      <c r="A574" s="134" t="s">
        <v>25</v>
      </c>
      <c r="B574" s="186">
        <v>4010</v>
      </c>
      <c r="C574" s="187">
        <v>989</v>
      </c>
      <c r="D574" s="188">
        <v>1728</v>
      </c>
      <c r="E574" s="189">
        <v>591</v>
      </c>
      <c r="F574" s="186">
        <v>1356</v>
      </c>
      <c r="G574" s="190">
        <v>275</v>
      </c>
      <c r="H574" s="188">
        <v>1379</v>
      </c>
      <c r="I574" s="189">
        <v>1568</v>
      </c>
      <c r="J574" s="186">
        <v>568</v>
      </c>
      <c r="K574" s="190">
        <v>675</v>
      </c>
      <c r="L574" s="188">
        <v>567</v>
      </c>
      <c r="M574" s="186">
        <v>1989</v>
      </c>
      <c r="N574" s="191">
        <v>1270</v>
      </c>
      <c r="O574" s="192">
        <v>2842</v>
      </c>
      <c r="P574" s="186">
        <v>961</v>
      </c>
      <c r="Q574" s="190">
        <v>1245</v>
      </c>
      <c r="R574" s="188">
        <v>1082</v>
      </c>
      <c r="S574" s="189">
        <v>1622</v>
      </c>
      <c r="T574" s="186">
        <v>298</v>
      </c>
      <c r="U574" s="190">
        <v>949</v>
      </c>
      <c r="V574" s="188">
        <v>538</v>
      </c>
      <c r="W574" s="189">
        <v>2509</v>
      </c>
      <c r="X574" s="186">
        <v>867</v>
      </c>
      <c r="Y574" s="190">
        <v>1203</v>
      </c>
      <c r="Z574" s="188">
        <v>3343</v>
      </c>
      <c r="AA574" s="186">
        <v>2315</v>
      </c>
      <c r="AB574" s="169">
        <f t="shared" si="10408"/>
        <v>17967</v>
      </c>
      <c r="AC574" s="170">
        <f t="shared" si="10326"/>
        <v>18772</v>
      </c>
      <c r="AE574" s="134" t="s">
        <v>25</v>
      </c>
      <c r="AF574" s="126">
        <f>B574/B591</f>
        <v>7.2834931705899442E-2</v>
      </c>
      <c r="AG574" s="127">
        <f t="shared" ref="AG574" si="10490">C574/C591</f>
        <v>3.4051783500895196E-2</v>
      </c>
      <c r="AH574" s="128">
        <f t="shared" ref="AH574" si="10491">D574/D591</f>
        <v>9.2728736248993832E-2</v>
      </c>
      <c r="AI574" s="129">
        <f t="shared" ref="AI574" si="10492">E574/E591</f>
        <v>3.9428914537327373E-2</v>
      </c>
      <c r="AJ574" s="126">
        <f t="shared" ref="AJ574" si="10493">F574/F591</f>
        <v>0.1155714650984403</v>
      </c>
      <c r="AK574" s="127">
        <f t="shared" ref="AK574" si="10494">G574/G591</f>
        <v>5.2271431286827597E-2</v>
      </c>
      <c r="AL574" s="128">
        <f t="shared" ref="AL574" si="10495">H574/H591</f>
        <v>6.2386898298950416E-2</v>
      </c>
      <c r="AM574" s="129">
        <f t="shared" ref="AM574" si="10496">I574/I591</f>
        <v>4.690117252931323E-2</v>
      </c>
      <c r="AN574" s="126">
        <f t="shared" ref="AN574" si="10497">J574/J591</f>
        <v>9.5703454085930922E-2</v>
      </c>
      <c r="AO574" s="127">
        <f t="shared" ref="AO574" si="10498">K574/K591</f>
        <v>0.10295912141549725</v>
      </c>
      <c r="AP574" s="128">
        <f t="shared" ref="AP574" si="10499">L574/L591</f>
        <v>5.1228767618359233E-2</v>
      </c>
      <c r="AQ574" s="126">
        <f t="shared" ref="AQ574" si="10500">M574/M591</f>
        <v>9.2267013035208983E-2</v>
      </c>
      <c r="AR574" s="130">
        <f t="shared" ref="AR574" si="10501">N574/N591</f>
        <v>5.3606854923810732E-2</v>
      </c>
      <c r="AS574" s="131">
        <f t="shared" ref="AS574" si="10502">O574/O591</f>
        <v>8.2357714153239822E-2</v>
      </c>
      <c r="AT574" s="126">
        <f t="shared" ref="AT574" si="10503">P574/P591</f>
        <v>6.1023622047244097E-2</v>
      </c>
      <c r="AU574" s="127">
        <f t="shared" ref="AU574" si="10504">Q574/Q591</f>
        <v>6.3355554424711205E-2</v>
      </c>
      <c r="AV574" s="128">
        <f t="shared" ref="AV574" si="10505">R574/R591</f>
        <v>5.9792219274977895E-2</v>
      </c>
      <c r="AW574" s="129">
        <f t="shared" ref="AW574" si="10506">S574/S591</f>
        <v>7.3030166591625395E-2</v>
      </c>
      <c r="AX574" s="126">
        <f t="shared" ref="AX574" si="10507">T574/T591</f>
        <v>3.8063609656405671E-2</v>
      </c>
      <c r="AY574" s="127">
        <f t="shared" ref="AY574" si="10508">U574/U591</f>
        <v>8.053292600135778E-2</v>
      </c>
      <c r="AZ574" s="128">
        <f t="shared" ref="AZ574" si="10509">V574/V591</f>
        <v>2.6449043803156186E-2</v>
      </c>
      <c r="BA574" s="129">
        <f t="shared" ref="BA574" si="10510">W574/W591</f>
        <v>8.7930188546996566E-2</v>
      </c>
      <c r="BB574" s="126">
        <f t="shared" ref="BB574" si="10511">X574/X591</f>
        <v>4.0079511834319528E-2</v>
      </c>
      <c r="BC574" s="127">
        <f t="shared" ref="BC574" si="10512">Y574/Y591</f>
        <v>7.7874158467115484E-2</v>
      </c>
      <c r="BD574" s="128">
        <f t="shared" ref="BD574" si="10513">Z574/Z591</f>
        <v>6.2272972821936182E-2</v>
      </c>
      <c r="BE574" s="126">
        <f t="shared" ref="BE574" si="10514">AA574/AA591</f>
        <v>5.5245322642229859E-2</v>
      </c>
      <c r="BF574" s="132">
        <f t="shared" ref="BF574" si="10515">AB574/AB591</f>
        <v>6.2920459042342697E-2</v>
      </c>
      <c r="BG574" s="133">
        <f t="shared" ref="BG574" si="10516">AC574/AC591</f>
        <v>6.5894874297067516E-2</v>
      </c>
    </row>
    <row r="575" spans="1:59">
      <c r="A575" s="143" t="s">
        <v>26</v>
      </c>
      <c r="B575" s="200">
        <v>4031</v>
      </c>
      <c r="C575" s="194">
        <v>977</v>
      </c>
      <c r="D575" s="195">
        <v>1647</v>
      </c>
      <c r="E575" s="196">
        <v>557</v>
      </c>
      <c r="F575" s="193">
        <v>1454</v>
      </c>
      <c r="G575" s="197">
        <v>242</v>
      </c>
      <c r="H575" s="195">
        <v>1300</v>
      </c>
      <c r="I575" s="196">
        <v>1780</v>
      </c>
      <c r="J575" s="193">
        <v>282</v>
      </c>
      <c r="K575" s="197">
        <v>569</v>
      </c>
      <c r="L575" s="195">
        <v>473</v>
      </c>
      <c r="M575" s="193">
        <v>1980</v>
      </c>
      <c r="N575" s="198">
        <v>1358</v>
      </c>
      <c r="O575" s="201">
        <v>2319</v>
      </c>
      <c r="P575" s="193">
        <v>764</v>
      </c>
      <c r="Q575" s="197">
        <v>1299</v>
      </c>
      <c r="R575" s="195">
        <v>1162</v>
      </c>
      <c r="S575" s="196">
        <v>1318</v>
      </c>
      <c r="T575" s="193">
        <v>368</v>
      </c>
      <c r="U575" s="197">
        <v>821</v>
      </c>
      <c r="V575" s="195">
        <v>679</v>
      </c>
      <c r="W575" s="202">
        <v>2070</v>
      </c>
      <c r="X575" s="193">
        <v>968</v>
      </c>
      <c r="Y575" s="197">
        <v>825</v>
      </c>
      <c r="Z575" s="195">
        <v>3122</v>
      </c>
      <c r="AA575" s="193">
        <v>2490</v>
      </c>
      <c r="AB575" s="169">
        <f t="shared" si="10408"/>
        <v>17608</v>
      </c>
      <c r="AC575" s="170">
        <f t="shared" si="10326"/>
        <v>17247</v>
      </c>
      <c r="AE575" s="143" t="s">
        <v>26</v>
      </c>
      <c r="AF575" s="126">
        <f>B575/B591</f>
        <v>7.3216361522813134E-2</v>
      </c>
      <c r="AG575" s="127">
        <f t="shared" ref="AG575" si="10517">C575/C591</f>
        <v>3.3638617270348434E-2</v>
      </c>
      <c r="AH575" s="128">
        <f t="shared" ref="AH575" si="10518">D575/D591</f>
        <v>8.8382076737322249E-2</v>
      </c>
      <c r="AI575" s="129">
        <f t="shared" ref="AI575" si="10519">E575/E591</f>
        <v>3.7160584428580959E-2</v>
      </c>
      <c r="AJ575" s="126">
        <f t="shared" ref="AJ575" si="10520">F575/F591</f>
        <v>0.12392397511292934</v>
      </c>
      <c r="AK575" s="127">
        <f t="shared" ref="AK575" si="10521">G575/G591</f>
        <v>4.5998859532408287E-2</v>
      </c>
      <c r="AL575" s="128">
        <f t="shared" ref="AL575" si="10522">H575/H591</f>
        <v>5.8812884545783567E-2</v>
      </c>
      <c r="AM575" s="129">
        <f t="shared" ref="AM575" si="10523">I575/I591</f>
        <v>5.3242402488633642E-2</v>
      </c>
      <c r="AN575" s="126">
        <f t="shared" ref="AN575" si="10524">J575/J591</f>
        <v>4.7514743049705141E-2</v>
      </c>
      <c r="AO575" s="127">
        <f t="shared" ref="AO575" si="10525">K575/K591</f>
        <v>8.6790726052471012E-2</v>
      </c>
      <c r="AP575" s="128">
        <f t="shared" ref="AP575" si="10526">L575/L591</f>
        <v>4.2735814962052768E-2</v>
      </c>
      <c r="AQ575" s="126">
        <f t="shared" ref="AQ575" si="10527">M575/M591</f>
        <v>9.1849515238669577E-2</v>
      </c>
      <c r="AR575" s="130">
        <f t="shared" ref="AR575" si="10528">N575/N591</f>
        <v>5.7321345658688953E-2</v>
      </c>
      <c r="AS575" s="131">
        <f t="shared" ref="AS575" si="10529">O575/O591</f>
        <v>6.7201808276341715E-2</v>
      </c>
      <c r="AT575" s="126">
        <f t="shared" ref="AT575" si="10530">P575/P591</f>
        <v>4.8514097028194057E-2</v>
      </c>
      <c r="AU575" s="127">
        <f t="shared" ref="AU575" si="10531">Q575/Q591</f>
        <v>6.6103506182891458E-2</v>
      </c>
      <c r="AV575" s="128">
        <f t="shared" ref="AV575" si="10532">R575/R591</f>
        <v>6.4213085764809899E-2</v>
      </c>
      <c r="AW575" s="129">
        <f t="shared" ref="AW575" si="10533">S575/S591</f>
        <v>5.9342638451148129E-2</v>
      </c>
      <c r="AX575" s="126">
        <f t="shared" ref="AX575" si="10534">T575/T591</f>
        <v>4.7004726018648614E-2</v>
      </c>
      <c r="AY575" s="127">
        <f t="shared" ref="AY575" si="10535">U575/U591</f>
        <v>6.9670739986422273E-2</v>
      </c>
      <c r="AZ575" s="128">
        <f t="shared" ref="AZ575" si="10536">V575/V591</f>
        <v>3.3380856398407155E-2</v>
      </c>
      <c r="BA575" s="129">
        <f t="shared" ref="BA575" si="10537">W575/W591</f>
        <v>7.254503399453284E-2</v>
      </c>
      <c r="BB575" s="126">
        <f t="shared" ref="BB575" si="10538">X575/X591</f>
        <v>4.4748520710059171E-2</v>
      </c>
      <c r="BC575" s="127">
        <f t="shared" ref="BC575" si="10539">Y575/Y591</f>
        <v>5.3404971517348521E-2</v>
      </c>
      <c r="BD575" s="128">
        <f t="shared" ref="BD575" si="10540">Z575/Z591</f>
        <v>5.8156213326378929E-2</v>
      </c>
      <c r="BE575" s="126">
        <f t="shared" ref="BE575" si="10541">AA575/AA591</f>
        <v>5.9421534936998852E-2</v>
      </c>
      <c r="BF575" s="132">
        <f t="shared" ref="BF575" si="10542">AB575/AB591</f>
        <v>6.1663240541969734E-2</v>
      </c>
      <c r="BG575" s="133">
        <f t="shared" ref="BG575" si="10543">AC575/AC591</f>
        <v>6.0541705572209857E-2</v>
      </c>
    </row>
    <row r="576" spans="1:59">
      <c r="A576" s="134" t="s">
        <v>27</v>
      </c>
      <c r="B576" s="203">
        <v>4007</v>
      </c>
      <c r="C576" s="187">
        <v>1159</v>
      </c>
      <c r="D576" s="188">
        <v>1642</v>
      </c>
      <c r="E576" s="189">
        <v>565</v>
      </c>
      <c r="F576" s="186">
        <v>1493</v>
      </c>
      <c r="G576" s="190">
        <v>290</v>
      </c>
      <c r="H576" s="188">
        <v>1423</v>
      </c>
      <c r="I576" s="189">
        <v>1993</v>
      </c>
      <c r="J576" s="186">
        <v>307</v>
      </c>
      <c r="K576" s="187">
        <v>521</v>
      </c>
      <c r="L576" s="188">
        <v>545</v>
      </c>
      <c r="M576" s="186">
        <v>1987</v>
      </c>
      <c r="N576" s="191">
        <v>1344</v>
      </c>
      <c r="O576" s="204">
        <v>2472</v>
      </c>
      <c r="P576" s="186">
        <v>779</v>
      </c>
      <c r="Q576" s="187">
        <v>1175</v>
      </c>
      <c r="R576" s="188">
        <v>1013</v>
      </c>
      <c r="S576" s="189">
        <v>1327</v>
      </c>
      <c r="T576" s="195">
        <v>405</v>
      </c>
      <c r="U576" s="186">
        <v>740</v>
      </c>
      <c r="V576" s="188">
        <v>847</v>
      </c>
      <c r="W576" s="205">
        <v>2025</v>
      </c>
      <c r="X576" s="186">
        <v>878</v>
      </c>
      <c r="Y576" s="190">
        <v>982</v>
      </c>
      <c r="Z576" s="188">
        <v>3063</v>
      </c>
      <c r="AA576" s="186">
        <v>2725</v>
      </c>
      <c r="AB576" s="169">
        <f t="shared" si="10408"/>
        <v>17746</v>
      </c>
      <c r="AC576" s="170">
        <f t="shared" si="10326"/>
        <v>17961</v>
      </c>
      <c r="AE576" s="134" t="s">
        <v>27</v>
      </c>
      <c r="AF576" s="126">
        <f>B576/B591</f>
        <v>7.278044173205464E-2</v>
      </c>
      <c r="AG576" s="127">
        <f t="shared" ref="AG576" si="10544">C576/C591</f>
        <v>3.9904971766974245E-2</v>
      </c>
      <c r="AH576" s="128">
        <f t="shared" ref="AH576" si="10545">D576/D591</f>
        <v>8.8113764421786964E-2</v>
      </c>
      <c r="AI576" s="129">
        <f t="shared" ref="AI576" si="10546">E576/E591</f>
        <v>3.7694309160050704E-2</v>
      </c>
      <c r="AJ576" s="126">
        <f t="shared" ref="AJ576" si="10547">F576/F591</f>
        <v>0.12724793317991989</v>
      </c>
      <c r="AK576" s="127">
        <f t="shared" ref="AK576" si="10548">G576/G591</f>
        <v>5.5122600266109108E-2</v>
      </c>
      <c r="AL576" s="128">
        <f t="shared" ref="AL576" si="10549">H576/H591</f>
        <v>6.4377488237423092E-2</v>
      </c>
      <c r="AM576" s="129">
        <f t="shared" ref="AM576" si="10550">I576/I591</f>
        <v>5.9613543910026323E-2</v>
      </c>
      <c r="AN576" s="126">
        <f t="shared" ref="AN576" si="10551">J576/J591</f>
        <v>5.1727042965459144E-2</v>
      </c>
      <c r="AO576" s="127">
        <f t="shared" ref="AO576" si="10552">K576/K591</f>
        <v>7.9469188529591214E-2</v>
      </c>
      <c r="AP576" s="128">
        <f t="shared" ref="AP576" si="10553">L576/L591</f>
        <v>4.9241055294542826E-2</v>
      </c>
      <c r="AQ576" s="126">
        <f t="shared" ref="AQ576" si="10554">M576/M591</f>
        <v>9.2174235747089106E-2</v>
      </c>
      <c r="AR576" s="130">
        <f t="shared" ref="AR576" si="10555">N576/N591</f>
        <v>5.6730403950867418E-2</v>
      </c>
      <c r="AS576" s="131">
        <f t="shared" ref="AS576" si="10556">O576/O591</f>
        <v>7.1635562768053787E-2</v>
      </c>
      <c r="AT576" s="126">
        <f t="shared" ref="AT576" si="10557">P576/P591</f>
        <v>4.9466598933197867E-2</v>
      </c>
      <c r="AU576" s="127">
        <f t="shared" ref="AU576" si="10558">Q576/Q591</f>
        <v>5.9793394738181266E-2</v>
      </c>
      <c r="AV576" s="128">
        <f t="shared" ref="AV576" si="10559">R576/R591</f>
        <v>5.597922192749779E-2</v>
      </c>
      <c r="AW576" s="129">
        <f t="shared" ref="AW576" si="10560">S576/S591</f>
        <v>5.9747861323728051E-2</v>
      </c>
      <c r="AX576" s="126">
        <f t="shared" ref="AX576" si="10561">T576/T591</f>
        <v>5.173074466726274E-2</v>
      </c>
      <c r="AY576" s="127">
        <f t="shared" ref="AY576" si="10562">U576/U591</f>
        <v>6.2797012898845886E-2</v>
      </c>
      <c r="AZ576" s="128">
        <f t="shared" ref="AZ576" si="10563">V576/V591</f>
        <v>4.1640037362961506E-2</v>
      </c>
      <c r="BA576" s="129">
        <f t="shared" ref="BA576" si="10564">W576/W591</f>
        <v>7.096796803812995E-2</v>
      </c>
      <c r="BB576" s="126">
        <f t="shared" ref="BB576" si="10565">X576/X591</f>
        <v>4.0588017751479293E-2</v>
      </c>
      <c r="BC576" s="127">
        <f t="shared" ref="BC576" si="10566">Y576/Y591</f>
        <v>6.3568099430346969E-2</v>
      </c>
      <c r="BD576" s="128">
        <f t="shared" ref="BD576" si="10567">Z576/Z591</f>
        <v>5.7057168936162285E-2</v>
      </c>
      <c r="BE576" s="126">
        <f t="shared" ref="BE576" si="10568">AA576/AA591</f>
        <v>6.5029591447117216E-2</v>
      </c>
      <c r="BF576" s="132">
        <f t="shared" ref="BF576" si="10569">AB576/AB591</f>
        <v>6.2146516734313657E-2</v>
      </c>
      <c r="BG576" s="133">
        <f t="shared" ref="BG576" si="10570">AC576/AC591</f>
        <v>6.304804161781534E-2</v>
      </c>
    </row>
    <row r="577" spans="1:59">
      <c r="A577" s="143" t="s">
        <v>28</v>
      </c>
      <c r="B577" s="200">
        <v>3096</v>
      </c>
      <c r="C577" s="194">
        <v>1467</v>
      </c>
      <c r="D577" s="195">
        <v>1355</v>
      </c>
      <c r="E577" s="196">
        <v>605</v>
      </c>
      <c r="F577" s="193">
        <v>927</v>
      </c>
      <c r="G577" s="197">
        <v>241</v>
      </c>
      <c r="H577" s="195">
        <v>2061</v>
      </c>
      <c r="I577" s="196">
        <v>1943</v>
      </c>
      <c r="J577" s="193">
        <v>229</v>
      </c>
      <c r="K577" s="194">
        <v>379</v>
      </c>
      <c r="L577" s="195">
        <v>534</v>
      </c>
      <c r="M577" s="193">
        <v>1640</v>
      </c>
      <c r="N577" s="198">
        <v>1357</v>
      </c>
      <c r="O577" s="201">
        <v>2283</v>
      </c>
      <c r="P577" s="193">
        <v>789</v>
      </c>
      <c r="Q577" s="194">
        <v>1189</v>
      </c>
      <c r="R577" s="195">
        <v>1049</v>
      </c>
      <c r="S577" s="196">
        <v>1486</v>
      </c>
      <c r="T577" s="193">
        <v>449</v>
      </c>
      <c r="U577" s="197">
        <v>724</v>
      </c>
      <c r="V577" s="195">
        <v>938</v>
      </c>
      <c r="W577" s="202">
        <v>2039</v>
      </c>
      <c r="X577" s="193">
        <v>911</v>
      </c>
      <c r="Y577" s="197">
        <v>834</v>
      </c>
      <c r="Z577" s="195">
        <v>2957</v>
      </c>
      <c r="AA577" s="193">
        <v>2582</v>
      </c>
      <c r="AB577" s="169">
        <f t="shared" si="10408"/>
        <v>16652</v>
      </c>
      <c r="AC577" s="170">
        <f t="shared" si="10326"/>
        <v>17412</v>
      </c>
      <c r="AE577" s="143" t="s">
        <v>28</v>
      </c>
      <c r="AF577" s="126">
        <f>B577/B591</f>
        <v>5.6233653007846558E-2</v>
      </c>
      <c r="AG577" s="127">
        <f t="shared" ref="AG577" si="10571">C577/C591</f>
        <v>5.0509571684340997E-2</v>
      </c>
      <c r="AH577" s="128">
        <f t="shared" ref="AH577" si="10572">D577/D591</f>
        <v>7.2712637510061712E-2</v>
      </c>
      <c r="AI577" s="129">
        <f t="shared" ref="AI577" si="10573">E577/E591</f>
        <v>4.0362932817399423E-2</v>
      </c>
      <c r="AJ577" s="126">
        <f t="shared" ref="AJ577" si="10574">F577/F591</f>
        <v>7.9007926361544356E-2</v>
      </c>
      <c r="AK577" s="127">
        <f t="shared" ref="AK577" si="10575">G577/G591</f>
        <v>4.5808781600456185E-2</v>
      </c>
      <c r="AL577" s="128">
        <f t="shared" ref="AL577" si="10576">H577/H591</f>
        <v>9.3241042345276873E-2</v>
      </c>
      <c r="AM577" s="129">
        <f t="shared" ref="AM577" si="10577">I577/I591</f>
        <v>5.8117970806413018E-2</v>
      </c>
      <c r="AN577" s="126">
        <f t="shared" ref="AN577" si="10578">J577/J591</f>
        <v>3.8584667228306654E-2</v>
      </c>
      <c r="AO577" s="127">
        <f t="shared" ref="AO577" si="10579">K577/K591</f>
        <v>5.7809640024405126E-2</v>
      </c>
      <c r="AP577" s="128">
        <f t="shared" ref="AP577" si="10580">L577/L591</f>
        <v>4.8247199132634623E-2</v>
      </c>
      <c r="AQ577" s="126">
        <f t="shared" ref="AQ577" si="10581">M577/M591</f>
        <v>7.6077376258291973E-2</v>
      </c>
      <c r="AR577" s="130">
        <f t="shared" ref="AR577" si="10582">N577/N591</f>
        <v>5.7279135536701699E-2</v>
      </c>
      <c r="AS577" s="131">
        <f t="shared" ref="AS577" si="10583">O577/O591</f>
        <v>6.6158571925350643E-2</v>
      </c>
      <c r="AT577" s="126">
        <f t="shared" ref="AT577" si="10584">P577/P591</f>
        <v>5.0101600203200404E-2</v>
      </c>
      <c r="AU577" s="127">
        <f t="shared" ref="AU577" si="10585">Q577/Q591</f>
        <v>6.0505826675487255E-2</v>
      </c>
      <c r="AV577" s="128">
        <f t="shared" ref="AV577" si="10586">R577/R591</f>
        <v>5.7968611847922194E-2</v>
      </c>
      <c r="AW577" s="129">
        <f t="shared" ref="AW577" si="10587">S577/S591</f>
        <v>6.6906798739306619E-2</v>
      </c>
      <c r="AX577" s="126">
        <f t="shared" ref="AX577" si="10588">T577/T591</f>
        <v>5.7350874952101165E-2</v>
      </c>
      <c r="AY577" s="127">
        <f t="shared" ref="AY577" si="10589">U577/U591</f>
        <v>6.1439239646978956E-2</v>
      </c>
      <c r="AZ577" s="128">
        <f t="shared" ref="AZ577" si="10590">V577/V591</f>
        <v>4.6113760385428443E-2</v>
      </c>
      <c r="BA577" s="129">
        <f t="shared" ref="BA577" si="10591">W577/W591</f>
        <v>7.1458610780121959E-2</v>
      </c>
      <c r="BB577" s="126">
        <f t="shared" ref="BB577" si="10592">X577/X591</f>
        <v>4.2113535502958578E-2</v>
      </c>
      <c r="BC577" s="127">
        <f t="shared" ref="BC577" si="10593">Y577/Y591</f>
        <v>5.3987571206628691E-2</v>
      </c>
      <c r="BD577" s="128">
        <f t="shared" ref="BD577" si="10594">Z577/Z591</f>
        <v>5.5082614607976456E-2</v>
      </c>
      <c r="BE577" s="126">
        <f t="shared" ref="BE577" si="10595">AA577/AA591</f>
        <v>6.1617029400534554E-2</v>
      </c>
      <c r="BF577" s="132">
        <f t="shared" ref="BF577" si="10596">AB577/AB591</f>
        <v>5.831532720950023E-2</v>
      </c>
      <c r="BG577" s="133">
        <f t="shared" ref="BG577" si="10597">AC577/AC591</f>
        <v>6.1120900876866585E-2</v>
      </c>
    </row>
    <row r="578" spans="1:59">
      <c r="A578" s="134" t="s">
        <v>29</v>
      </c>
      <c r="B578" s="203">
        <v>2504</v>
      </c>
      <c r="C578" s="187">
        <v>1285</v>
      </c>
      <c r="D578" s="188">
        <v>904</v>
      </c>
      <c r="E578" s="189">
        <v>646</v>
      </c>
      <c r="F578" s="186">
        <v>375</v>
      </c>
      <c r="G578" s="190">
        <v>272</v>
      </c>
      <c r="H578" s="188">
        <v>1692</v>
      </c>
      <c r="I578" s="189">
        <v>1438</v>
      </c>
      <c r="J578" s="186">
        <v>258</v>
      </c>
      <c r="K578" s="187">
        <v>277</v>
      </c>
      <c r="L578" s="188">
        <v>624</v>
      </c>
      <c r="M578" s="186">
        <v>1012</v>
      </c>
      <c r="N578" s="191">
        <v>1422</v>
      </c>
      <c r="O578" s="204">
        <v>1979</v>
      </c>
      <c r="P578" s="186">
        <v>856</v>
      </c>
      <c r="Q578" s="187">
        <v>1114</v>
      </c>
      <c r="R578" s="188">
        <v>1051</v>
      </c>
      <c r="S578" s="189">
        <v>1353</v>
      </c>
      <c r="T578" s="186">
        <v>567</v>
      </c>
      <c r="U578" s="190">
        <v>548</v>
      </c>
      <c r="V578" s="188">
        <v>1275</v>
      </c>
      <c r="W578" s="205">
        <v>1368</v>
      </c>
      <c r="X578" s="186">
        <v>987</v>
      </c>
      <c r="Y578" s="190">
        <v>642</v>
      </c>
      <c r="Z578" s="188">
        <v>2852</v>
      </c>
      <c r="AA578" s="186">
        <v>2707</v>
      </c>
      <c r="AB578" s="169">
        <f t="shared" si="10408"/>
        <v>15367</v>
      </c>
      <c r="AC578" s="170">
        <f t="shared" si="10326"/>
        <v>14641</v>
      </c>
      <c r="AE578" s="134" t="s">
        <v>29</v>
      </c>
      <c r="AF578" s="126">
        <f>B578/B591</f>
        <v>4.5480964835803543E-2</v>
      </c>
      <c r="AG578" s="127">
        <f t="shared" ref="AG578" si="10598">C578/C591</f>
        <v>4.4243217187715192E-2</v>
      </c>
      <c r="AH578" s="128">
        <f t="shared" ref="AH578" si="10599">D578/D591</f>
        <v>4.8510866648779176E-2</v>
      </c>
      <c r="AI578" s="129">
        <f t="shared" ref="AI578" si="10600">E578/E591</f>
        <v>4.3098272066181866E-2</v>
      </c>
      <c r="AJ578" s="126">
        <f t="shared" ref="AJ578" si="10601">F578/F591</f>
        <v>3.1961135259524417E-2</v>
      </c>
      <c r="AK578" s="127">
        <f t="shared" ref="AK578" si="10602">G578/G591</f>
        <v>5.1701197490971296E-2</v>
      </c>
      <c r="AL578" s="128">
        <f t="shared" ref="AL578" si="10603">H578/H591</f>
        <v>7.6547231270358312E-2</v>
      </c>
      <c r="AM578" s="129">
        <f t="shared" ref="AM578" si="10604">I578/I591</f>
        <v>4.3012682459918641E-2</v>
      </c>
      <c r="AN578" s="126">
        <f t="shared" ref="AN578" si="10605">J578/J591</f>
        <v>4.3470935130581298E-2</v>
      </c>
      <c r="AO578" s="127">
        <f t="shared" ref="AO578" si="10606">K578/K591</f>
        <v>4.2251372788285543E-2</v>
      </c>
      <c r="AP578" s="128">
        <f t="shared" ref="AP578" si="10607">L578/L591</f>
        <v>5.6378749548247196E-2</v>
      </c>
      <c r="AQ578" s="126">
        <f t="shared" ref="AQ578" si="10608">M578/M591</f>
        <v>4.6945307788653336E-2</v>
      </c>
      <c r="AR578" s="130">
        <f t="shared" ref="AR578" si="10609">N578/N591</f>
        <v>6.0022793465873116E-2</v>
      </c>
      <c r="AS578" s="131">
        <f t="shared" ref="AS578" si="10610">O578/O591</f>
        <v>5.7349020516981569E-2</v>
      </c>
      <c r="AT578" s="126">
        <f t="shared" ref="AT578" si="10611">P578/P591</f>
        <v>5.4356108712217424E-2</v>
      </c>
      <c r="AU578" s="127">
        <f t="shared" ref="AU578" si="10612">Q578/Q591</f>
        <v>5.6689227011348022E-2</v>
      </c>
      <c r="AV578" s="128">
        <f t="shared" ref="AV578" si="10613">R578/R591</f>
        <v>5.8079133510167996E-2</v>
      </c>
      <c r="AW578" s="129">
        <f t="shared" ref="AW578" si="10614">S578/S591</f>
        <v>6.0918505177847818E-2</v>
      </c>
      <c r="AX578" s="126">
        <f t="shared" ref="AX578" si="10615">T578/T591</f>
        <v>7.2423042534167842E-2</v>
      </c>
      <c r="AY578" s="127">
        <f t="shared" ref="AY578" si="10616">U578/U591</f>
        <v>4.6503733876442632E-2</v>
      </c>
      <c r="AZ578" s="128">
        <f t="shared" ref="AZ578" si="10617">V578/V591</f>
        <v>6.2681284105992816E-2</v>
      </c>
      <c r="BA578" s="129">
        <f t="shared" ref="BA578" si="10618">W578/W591</f>
        <v>4.7942805074647786E-2</v>
      </c>
      <c r="BB578" s="126">
        <f t="shared" ref="BB578" si="10619">X578/X591</f>
        <v>4.5626849112426038E-2</v>
      </c>
      <c r="BC578" s="127">
        <f t="shared" ref="BC578" si="10620">Y578/Y591</f>
        <v>4.1558777835318486E-2</v>
      </c>
      <c r="BD578" s="128">
        <f t="shared" ref="BD578" si="10621">Z578/Z591</f>
        <v>5.3126688150811244E-2</v>
      </c>
      <c r="BE578" s="126">
        <f t="shared" ref="BE578" si="10622">AA578/AA591</f>
        <v>6.4600038182512406E-2</v>
      </c>
      <c r="BF578" s="132">
        <f t="shared" ref="BF578" si="10623">AB578/AB591</f>
        <v>5.3815255418471659E-2</v>
      </c>
      <c r="BG578" s="133">
        <f t="shared" ref="BG578" si="10624">AC578/AC591</f>
        <v>5.1393930033207198E-2</v>
      </c>
    </row>
    <row r="579" spans="1:59">
      <c r="A579" s="143" t="s">
        <v>30</v>
      </c>
      <c r="B579" s="200">
        <v>1785</v>
      </c>
      <c r="C579" s="194">
        <v>2174</v>
      </c>
      <c r="D579" s="195">
        <v>768</v>
      </c>
      <c r="E579" s="196">
        <v>1212</v>
      </c>
      <c r="F579" s="193">
        <v>295</v>
      </c>
      <c r="G579" s="197">
        <v>377</v>
      </c>
      <c r="H579" s="195">
        <v>1452</v>
      </c>
      <c r="I579" s="196">
        <v>2746</v>
      </c>
      <c r="J579" s="193">
        <v>230</v>
      </c>
      <c r="K579" s="194">
        <v>270</v>
      </c>
      <c r="L579" s="195">
        <v>794</v>
      </c>
      <c r="M579" s="193">
        <v>831</v>
      </c>
      <c r="N579" s="198">
        <v>1692</v>
      </c>
      <c r="O579" s="201">
        <v>1162</v>
      </c>
      <c r="P579" s="193">
        <v>840</v>
      </c>
      <c r="Q579" s="194">
        <v>910</v>
      </c>
      <c r="R579" s="195">
        <v>1035</v>
      </c>
      <c r="S579" s="196">
        <v>1017</v>
      </c>
      <c r="T579" s="193">
        <v>670</v>
      </c>
      <c r="U579" s="197">
        <v>354</v>
      </c>
      <c r="V579" s="195">
        <v>1762</v>
      </c>
      <c r="W579" s="202">
        <v>1303</v>
      </c>
      <c r="X579" s="193">
        <v>1392</v>
      </c>
      <c r="Y579" s="197">
        <v>525</v>
      </c>
      <c r="Z579" s="195">
        <v>3077</v>
      </c>
      <c r="AA579" s="193">
        <v>2449</v>
      </c>
      <c r="AB579" s="169">
        <f t="shared" si="10408"/>
        <v>15792</v>
      </c>
      <c r="AC579" s="170">
        <f t="shared" si="10326"/>
        <v>15330</v>
      </c>
      <c r="AE579" s="143" t="s">
        <v>30</v>
      </c>
      <c r="AF579" s="126">
        <f>B579/B591</f>
        <v>3.242153443766347E-2</v>
      </c>
      <c r="AG579" s="127">
        <f t="shared" ref="AG579" si="10625">C579/C591</f>
        <v>7.4851948767387419E-2</v>
      </c>
      <c r="AH579" s="128">
        <f t="shared" ref="AH579" si="10626">D579/D591</f>
        <v>4.1212771666219478E-2</v>
      </c>
      <c r="AI579" s="129">
        <f t="shared" ref="AI579" si="10627">E579/E591</f>
        <v>8.0859296817666293E-2</v>
      </c>
      <c r="AJ579" s="126">
        <f t="shared" ref="AJ579" si="10628">F579/F591</f>
        <v>2.5142759737492543E-2</v>
      </c>
      <c r="AK579" s="127">
        <f t="shared" ref="AK579" si="10629">G579/G591</f>
        <v>7.1659380345941839E-2</v>
      </c>
      <c r="AL579" s="128">
        <f t="shared" ref="AL579" si="10630">H579/H591</f>
        <v>6.5689467969598264E-2</v>
      </c>
      <c r="AM579" s="129">
        <f t="shared" ref="AM579" si="10631">I579/I591</f>
        <v>8.2136874850442687E-2</v>
      </c>
      <c r="AN579" s="126">
        <f t="shared" ref="AN579" si="10632">J579/J591</f>
        <v>3.8753159224936815E-2</v>
      </c>
      <c r="AO579" s="127">
        <f t="shared" ref="AO579" si="10633">K579/K591</f>
        <v>4.1183648566198904E-2</v>
      </c>
      <c r="AP579" s="128">
        <f t="shared" ref="AP579" si="10634">L579/L591</f>
        <v>7.173834477773762E-2</v>
      </c>
      <c r="AQ579" s="126">
        <f t="shared" ref="AQ579" si="10635">M579/M591</f>
        <v>3.8548963213805264E-2</v>
      </c>
      <c r="AR579" s="130">
        <f t="shared" ref="AR579" si="10636">N579/N591</f>
        <v>7.1419526402431308E-2</v>
      </c>
      <c r="AS579" s="131">
        <f t="shared" ref="AS579" si="10637">O579/O591</f>
        <v>3.3673351106989685E-2</v>
      </c>
      <c r="AT579" s="126">
        <f t="shared" ref="AT579" si="10638">P579/P591</f>
        <v>5.3340106680213363E-2</v>
      </c>
      <c r="AU579" s="127">
        <f t="shared" ref="AU579" si="10639">Q579/Q591</f>
        <v>4.6308075924889322E-2</v>
      </c>
      <c r="AV579" s="128">
        <f t="shared" ref="AV579" si="10640">R579/R591</f>
        <v>5.7194960212201593E-2</v>
      </c>
      <c r="AW579" s="129">
        <f t="shared" ref="AW579" si="10641">S579/S591</f>
        <v>4.5790184601530844E-2</v>
      </c>
      <c r="AX579" s="126">
        <f t="shared" ref="AX579" si="10642">T579/T591</f>
        <v>8.5579256610039595E-2</v>
      </c>
      <c r="AY579" s="127">
        <f t="shared" ref="AY579" si="10643">U579/U591</f>
        <v>3.004073319755601E-2</v>
      </c>
      <c r="AZ579" s="128">
        <f t="shared" ref="AZ579" si="10644">V579/V591</f>
        <v>8.6623076544909292E-2</v>
      </c>
      <c r="BA579" s="129">
        <f t="shared" ref="BA579" si="10645">W579/W591</f>
        <v>4.5664820915399175E-2</v>
      </c>
      <c r="BB579" s="126">
        <f t="shared" ref="BB579" si="10646">X579/X591</f>
        <v>6.4349112426035499E-2</v>
      </c>
      <c r="BC579" s="127">
        <f t="shared" ref="BC579" si="10647">Y579/Y591</f>
        <v>3.3984981874676336E-2</v>
      </c>
      <c r="BD579" s="128">
        <f t="shared" ref="BD579" si="10648">Z579/Z591</f>
        <v>5.7317959130450978E-2</v>
      </c>
      <c r="BE579" s="126">
        <f t="shared" ref="BE579" si="10649">AA579/AA591</f>
        <v>5.8443108056510117E-2</v>
      </c>
      <c r="BF579" s="132">
        <f t="shared" ref="BF579" si="10650">AB579/AB591</f>
        <v>5.5303606010835192E-2</v>
      </c>
      <c r="BG579" s="133">
        <f t="shared" ref="BG579" si="10651">AC579/AC591</f>
        <v>5.3812509214470755E-2</v>
      </c>
    </row>
    <row r="580" spans="1:59">
      <c r="A580" s="134" t="s">
        <v>31</v>
      </c>
      <c r="B580" s="203">
        <v>2101</v>
      </c>
      <c r="C580" s="187">
        <v>2232</v>
      </c>
      <c r="D580" s="188">
        <v>870</v>
      </c>
      <c r="E580" s="189">
        <v>1026</v>
      </c>
      <c r="F580" s="186">
        <v>426</v>
      </c>
      <c r="G580" s="190">
        <v>341</v>
      </c>
      <c r="H580" s="188">
        <v>1579</v>
      </c>
      <c r="I580" s="189">
        <v>2418</v>
      </c>
      <c r="J580" s="186">
        <v>319</v>
      </c>
      <c r="K580" s="187">
        <v>217</v>
      </c>
      <c r="L580" s="188">
        <v>1041</v>
      </c>
      <c r="M580" s="186">
        <v>927</v>
      </c>
      <c r="N580" s="191">
        <v>1899</v>
      </c>
      <c r="O580" s="204">
        <v>1812</v>
      </c>
      <c r="P580" s="186">
        <v>982</v>
      </c>
      <c r="Q580" s="187">
        <v>1079</v>
      </c>
      <c r="R580" s="188">
        <v>1104</v>
      </c>
      <c r="S580" s="189">
        <v>1585</v>
      </c>
      <c r="T580" s="186">
        <v>767</v>
      </c>
      <c r="U580" s="190">
        <v>320</v>
      </c>
      <c r="V580" s="188">
        <v>2149</v>
      </c>
      <c r="W580" s="205">
        <v>1174</v>
      </c>
      <c r="X580" s="186">
        <v>1846</v>
      </c>
      <c r="Y580" s="190">
        <v>669</v>
      </c>
      <c r="Z580" s="188">
        <v>3592</v>
      </c>
      <c r="AA580" s="186">
        <v>2831</v>
      </c>
      <c r="AB580" s="169">
        <f t="shared" si="10408"/>
        <v>18675</v>
      </c>
      <c r="AC580" s="170">
        <f t="shared" si="10326"/>
        <v>16631</v>
      </c>
      <c r="AE580" s="134" t="s">
        <v>31</v>
      </c>
      <c r="AF580" s="126">
        <f>B580/B591</f>
        <v>3.8161145015983729E-2</v>
      </c>
      <c r="AG580" s="127">
        <f t="shared" ref="AG580" si="10652">C580/C591</f>
        <v>7.6848918881696732E-2</v>
      </c>
      <c r="AH580" s="128">
        <f t="shared" ref="AH580" si="10653">D580/D591</f>
        <v>4.6686342903139257E-2</v>
      </c>
      <c r="AI580" s="129">
        <f t="shared" ref="AI580" si="10654">E580/E591</f>
        <v>6.8450196810994735E-2</v>
      </c>
      <c r="AJ580" s="126">
        <f t="shared" ref="AJ580" si="10655">F580/F591</f>
        <v>3.6307849654819736E-2</v>
      </c>
      <c r="AK580" s="127">
        <f t="shared" ref="AK580" si="10656">G580/G591</f>
        <v>6.4816574795666229E-2</v>
      </c>
      <c r="AL580" s="128">
        <f t="shared" ref="AL580" si="10657">H580/H591</f>
        <v>7.1435034382917123E-2</v>
      </c>
      <c r="AM580" s="129">
        <f t="shared" ref="AM580" si="10658">I580/I591</f>
        <v>7.2325915290739409E-2</v>
      </c>
      <c r="AN580" s="126">
        <f t="shared" ref="AN580" si="10659">J580/J591</f>
        <v>5.3748946925021059E-2</v>
      </c>
      <c r="AO580" s="127">
        <f t="shared" ref="AO580" si="10660">K580/K591</f>
        <v>3.3099450884685785E-2</v>
      </c>
      <c r="AP580" s="128">
        <f t="shared" ref="AP580" si="10661">L580/L591</f>
        <v>9.4054933140585467E-2</v>
      </c>
      <c r="AQ580" s="126">
        <f t="shared" ref="AQ580" si="10662">M580/M591</f>
        <v>4.3002273043558935E-2</v>
      </c>
      <c r="AR580" s="130">
        <f t="shared" ref="AR580" si="10663">N580/N591</f>
        <v>8.0157021653792584E-2</v>
      </c>
      <c r="AS580" s="131">
        <f t="shared" ref="AS580" si="10664">O580/O591</f>
        <v>5.2509562999884088E-2</v>
      </c>
      <c r="AT580" s="126">
        <f t="shared" ref="AT580" si="10665">P580/P591</f>
        <v>6.235712471424943E-2</v>
      </c>
      <c r="AU580" s="127">
        <f t="shared" ref="AU580" si="10666">Q580/Q591</f>
        <v>5.4908147168083052E-2</v>
      </c>
      <c r="AV580" s="128">
        <f t="shared" ref="AV580" si="10667">R580/R591</f>
        <v>6.1007957559681698E-2</v>
      </c>
      <c r="AW580" s="129">
        <f t="shared" ref="AW580" si="10668">S580/S591</f>
        <v>7.1364250337685731E-2</v>
      </c>
      <c r="AX580" s="126">
        <f t="shared" ref="AX580" si="10669">T580/T591</f>
        <v>9.7969089283433383E-2</v>
      </c>
      <c r="AY580" s="127">
        <f t="shared" ref="AY580" si="10670">U580/U591</f>
        <v>2.7155465037338764E-2</v>
      </c>
      <c r="AZ580" s="128">
        <f t="shared" ref="AZ580" si="10671">V580/V591</f>
        <v>0.1056486898382577</v>
      </c>
      <c r="BA580" s="129">
        <f t="shared" ref="BA580" si="10672">W580/W591</f>
        <v>4.1143898507044231E-2</v>
      </c>
      <c r="BB580" s="126">
        <f t="shared" ref="BB580" si="10673">X580/X591</f>
        <v>8.5336538461538464E-2</v>
      </c>
      <c r="BC580" s="127">
        <f t="shared" ref="BC580" si="10674">Y580/Y591</f>
        <v>4.3306576903158985E-2</v>
      </c>
      <c r="BD580" s="128">
        <f t="shared" ref="BD580" si="10675">Z580/Z591</f>
        <v>6.6911312706070827E-2</v>
      </c>
      <c r="BE580" s="126">
        <f t="shared" ref="BE580" si="10676">AA580/AA591</f>
        <v>6.7559182894234446E-2</v>
      </c>
      <c r="BF580" s="132">
        <f t="shared" ref="BF580" si="10677">AB580/AB591</f>
        <v>6.5399876029150664E-2</v>
      </c>
      <c r="BG580" s="133">
        <f t="shared" ref="BG580" si="10678">AC580/AC591</f>
        <v>5.8379376434824735E-2</v>
      </c>
    </row>
    <row r="581" spans="1:59">
      <c r="A581" s="143" t="s">
        <v>32</v>
      </c>
      <c r="B581" s="200">
        <v>2557</v>
      </c>
      <c r="C581" s="194">
        <v>3059</v>
      </c>
      <c r="D581" s="195">
        <v>943</v>
      </c>
      <c r="E581" s="196">
        <v>1533</v>
      </c>
      <c r="F581" s="193">
        <v>380</v>
      </c>
      <c r="G581" s="197">
        <v>470</v>
      </c>
      <c r="H581" s="195">
        <v>1654</v>
      </c>
      <c r="I581" s="196">
        <v>3831</v>
      </c>
      <c r="J581" s="193">
        <v>412</v>
      </c>
      <c r="K581" s="194">
        <v>320</v>
      </c>
      <c r="L581" s="195">
        <v>1246</v>
      </c>
      <c r="M581" s="193">
        <v>1044</v>
      </c>
      <c r="N581" s="198">
        <v>2018</v>
      </c>
      <c r="O581" s="201">
        <v>1950</v>
      </c>
      <c r="P581" s="193">
        <v>1355</v>
      </c>
      <c r="Q581" s="194">
        <v>994</v>
      </c>
      <c r="R581" s="195">
        <v>1310</v>
      </c>
      <c r="S581" s="196">
        <v>1554</v>
      </c>
      <c r="T581" s="193">
        <v>923</v>
      </c>
      <c r="U581" s="197">
        <v>346</v>
      </c>
      <c r="V581" s="195">
        <v>2471</v>
      </c>
      <c r="W581" s="202">
        <v>989</v>
      </c>
      <c r="X581" s="193">
        <v>2495</v>
      </c>
      <c r="Y581" s="197">
        <v>526</v>
      </c>
      <c r="Z581" s="195">
        <v>4256</v>
      </c>
      <c r="AA581" s="193">
        <v>3584</v>
      </c>
      <c r="AB581" s="169">
        <f t="shared" si="10408"/>
        <v>22020</v>
      </c>
      <c r="AC581" s="170">
        <f t="shared" si="10326"/>
        <v>20200</v>
      </c>
      <c r="AE581" s="143" t="s">
        <v>32</v>
      </c>
      <c r="AF581" s="126">
        <f>B581/B591</f>
        <v>4.6443621040395233E-2</v>
      </c>
      <c r="AG581" s="127">
        <f t="shared" ref="AG581" si="10679">C581/C591</f>
        <v>0.10532295827021071</v>
      </c>
      <c r="AH581" s="128">
        <f t="shared" ref="AH581" si="10680">D581/D591</f>
        <v>5.0603702709954387E-2</v>
      </c>
      <c r="AI581" s="129">
        <f t="shared" ref="AI581" si="10681">E581/E591</f>
        <v>0.10227500166788979</v>
      </c>
      <c r="AJ581" s="126">
        <f t="shared" ref="AJ581" si="10682">F581/F591</f>
        <v>3.2387283729651412E-2</v>
      </c>
      <c r="AK581" s="127">
        <f t="shared" ref="AK581" si="10683">G581/G591</f>
        <v>8.9336628017487166E-2</v>
      </c>
      <c r="AL581" s="128">
        <f t="shared" ref="AL581" si="10684">H581/H591</f>
        <v>7.4828085414404638E-2</v>
      </c>
      <c r="AM581" s="129">
        <f t="shared" ref="AM581" si="10685">I581/I591</f>
        <v>0.11459081119885139</v>
      </c>
      <c r="AN581" s="126">
        <f t="shared" ref="AN581" si="10686">J581/J591</f>
        <v>6.9418702611625943E-2</v>
      </c>
      <c r="AO581" s="127">
        <f t="shared" ref="AO581" si="10687">K581/K591</f>
        <v>4.8810250152532035E-2</v>
      </c>
      <c r="AP581" s="128">
        <f t="shared" ref="AP581" si="10688">L581/L591</f>
        <v>0.11257679797614745</v>
      </c>
      <c r="AQ581" s="126">
        <f t="shared" ref="AQ581" si="10689">M581/M591</f>
        <v>4.8429744398571228E-2</v>
      </c>
      <c r="AR581" s="130">
        <f t="shared" ref="AR581" si="10690">N581/N591</f>
        <v>8.5180026170275633E-2</v>
      </c>
      <c r="AS581" s="131">
        <f t="shared" ref="AS581" si="10691">O581/O591</f>
        <v>5.6508635678683201E-2</v>
      </c>
      <c r="AT581" s="126">
        <f t="shared" ref="AT581" si="10692">P581/P591</f>
        <v>8.6042672085344177E-2</v>
      </c>
      <c r="AU581" s="127">
        <f t="shared" ref="AU581" si="10693">Q581/Q591</f>
        <v>5.0582667548725258E-2</v>
      </c>
      <c r="AV581" s="128">
        <f t="shared" ref="AV581" si="10694">R581/R591</f>
        <v>7.2391688770999121E-2</v>
      </c>
      <c r="AW581" s="129">
        <f t="shared" ref="AW581" si="10695">S581/S591</f>
        <v>6.9968482665466E-2</v>
      </c>
      <c r="AX581" s="126">
        <f t="shared" ref="AX581" si="10696">T581/T591</f>
        <v>0.11789500574786052</v>
      </c>
      <c r="AY581" s="127">
        <f t="shared" ref="AY581" si="10697">U581/U591</f>
        <v>2.9361846571622538E-2</v>
      </c>
      <c r="AZ581" s="128">
        <f t="shared" ref="AZ581" si="10698">V581/V591</f>
        <v>0.12147878668698688</v>
      </c>
      <c r="BA581" s="129">
        <f t="shared" ref="BA581" si="10699">W581/W591</f>
        <v>3.4660405130721245E-2</v>
      </c>
      <c r="BB581" s="126">
        <f t="shared" ref="BB581" si="10700">X581/X591</f>
        <v>0.1153383875739645</v>
      </c>
      <c r="BC581" s="127">
        <f t="shared" ref="BC581" si="10701">Y581/Y591</f>
        <v>3.4049715173485241E-2</v>
      </c>
      <c r="BD581" s="128">
        <f t="shared" ref="BD581" si="10702">Z581/Z591</f>
        <v>7.9280219063763202E-2</v>
      </c>
      <c r="BE581" s="126">
        <f t="shared" ref="BE581" si="10703">AA581/AA591</f>
        <v>8.5528827796869031E-2</v>
      </c>
      <c r="BF581" s="132">
        <f t="shared" ref="BF581" si="10704">AB581/AB591</f>
        <v>7.7114070691400138E-2</v>
      </c>
      <c r="BG581" s="133">
        <f t="shared" ref="BG581" si="10705">AC581/AC591</f>
        <v>7.0907546388278495E-2</v>
      </c>
    </row>
    <row r="582" spans="1:59">
      <c r="A582" s="134" t="s">
        <v>33</v>
      </c>
      <c r="B582" s="203">
        <v>2601</v>
      </c>
      <c r="C582" s="187">
        <v>3124</v>
      </c>
      <c r="D582" s="188">
        <v>767</v>
      </c>
      <c r="E582" s="189">
        <v>1175</v>
      </c>
      <c r="F582" s="186">
        <v>273</v>
      </c>
      <c r="G582" s="190">
        <v>376</v>
      </c>
      <c r="H582" s="188">
        <v>1513</v>
      </c>
      <c r="I582" s="189">
        <v>2404</v>
      </c>
      <c r="J582" s="186">
        <v>542</v>
      </c>
      <c r="K582" s="187">
        <v>200</v>
      </c>
      <c r="L582" s="188">
        <v>1436</v>
      </c>
      <c r="M582" s="186">
        <v>697</v>
      </c>
      <c r="N582" s="191">
        <v>2224</v>
      </c>
      <c r="O582" s="204">
        <v>1746</v>
      </c>
      <c r="P582" s="186">
        <v>1272</v>
      </c>
      <c r="Q582" s="187">
        <v>1375</v>
      </c>
      <c r="R582" s="188">
        <v>1143</v>
      </c>
      <c r="S582" s="189">
        <v>1559</v>
      </c>
      <c r="T582" s="186">
        <v>572</v>
      </c>
      <c r="U582" s="190">
        <v>347</v>
      </c>
      <c r="V582" s="188">
        <v>2259</v>
      </c>
      <c r="W582" s="205">
        <v>1458</v>
      </c>
      <c r="X582" s="186">
        <v>2499</v>
      </c>
      <c r="Y582" s="190">
        <v>751</v>
      </c>
      <c r="Z582" s="188">
        <v>3810</v>
      </c>
      <c r="AA582" s="186">
        <v>3829</v>
      </c>
      <c r="AB582" s="169">
        <f t="shared" si="10408"/>
        <v>20911</v>
      </c>
      <c r="AC582" s="170">
        <f t="shared" si="10326"/>
        <v>19041</v>
      </c>
      <c r="AE582" s="134" t="s">
        <v>33</v>
      </c>
      <c r="AF582" s="126">
        <f>B582/B591</f>
        <v>4.7242807323452485E-2</v>
      </c>
      <c r="AG582" s="127">
        <f t="shared" ref="AG582" si="10706">C582/C591</f>
        <v>0.10756094201900565</v>
      </c>
      <c r="AH582" s="128">
        <f t="shared" ref="AH582" si="10707">D582/D591</f>
        <v>4.1159109203112422E-2</v>
      </c>
      <c r="AI582" s="129">
        <f t="shared" ref="AI582" si="10708">E582/E591</f>
        <v>7.8390819934618716E-2</v>
      </c>
      <c r="AJ582" s="126">
        <f t="shared" ref="AJ582" si="10709">F582/F591</f>
        <v>2.3267706468933776E-2</v>
      </c>
      <c r="AK582" s="127">
        <f t="shared" ref="AK582" si="10710">G582/G591</f>
        <v>7.146930241398973E-2</v>
      </c>
      <c r="AL582" s="128">
        <f t="shared" ref="AL582" si="10711">H582/H591</f>
        <v>6.844914947520811E-2</v>
      </c>
      <c r="AM582" s="129">
        <f t="shared" ref="AM582" si="10712">I582/I591</f>
        <v>7.1907154821727687E-2</v>
      </c>
      <c r="AN582" s="126">
        <f t="shared" ref="AN582" si="10713">J582/J591</f>
        <v>9.1322662173546759E-2</v>
      </c>
      <c r="AO582" s="127">
        <f t="shared" ref="AO582" si="10714">K582/K591</f>
        <v>3.0506406345332519E-2</v>
      </c>
      <c r="AP582" s="128">
        <f t="shared" ref="AP582" si="10715">L582/L591</f>
        <v>0.12974340440910734</v>
      </c>
      <c r="AQ582" s="126">
        <f t="shared" ref="AQ582" si="10716">M582/M591</f>
        <v>3.2332884909774089E-2</v>
      </c>
      <c r="AR582" s="130">
        <f t="shared" ref="AR582" si="10717">N582/N591</f>
        <v>9.3875311299649655E-2</v>
      </c>
      <c r="AS582" s="131">
        <f t="shared" ref="AS582" si="10718">O582/O591</f>
        <v>5.0596963023067112E-2</v>
      </c>
      <c r="AT582" s="126">
        <f t="shared" ref="AT582" si="10719">P582/P591</f>
        <v>8.0772161544323096E-2</v>
      </c>
      <c r="AU582" s="127">
        <f t="shared" ref="AU582" si="10720">Q582/Q591</f>
        <v>6.9970993842552537E-2</v>
      </c>
      <c r="AV582" s="128">
        <f t="shared" ref="AV582" si="10721">R582/R591</f>
        <v>6.3163129973474799E-2</v>
      </c>
      <c r="AW582" s="129">
        <f t="shared" ref="AW582" si="10722">S582/S591</f>
        <v>7.0193606483565957E-2</v>
      </c>
      <c r="AX582" s="126">
        <f t="shared" ref="AX582" si="10723">T582/T591</f>
        <v>7.3061693702899472E-2</v>
      </c>
      <c r="AY582" s="127">
        <f t="shared" ref="AY582" si="10724">U582/U591</f>
        <v>2.9446707399864224E-2</v>
      </c>
      <c r="AZ582" s="128">
        <f t="shared" ref="AZ582" si="10725">V582/V591</f>
        <v>0.11105648689838257</v>
      </c>
      <c r="BA582" s="129">
        <f t="shared" ref="BA582" si="10726">W582/W591</f>
        <v>5.1096936987453566E-2</v>
      </c>
      <c r="BB582" s="126">
        <f t="shared" ref="BB582" si="10727">X582/X591</f>
        <v>0.11552329881656805</v>
      </c>
      <c r="BC582" s="127">
        <f t="shared" ref="BC582" si="10728">Y582/Y591</f>
        <v>4.8614707405489385E-2</v>
      </c>
      <c r="BD582" s="128">
        <f t="shared" ref="BD582" si="10729">Z582/Z591</f>
        <v>7.0972188588566215E-2</v>
      </c>
      <c r="BE582" s="126">
        <f t="shared" ref="BE582" si="10730">AA582/AA591</f>
        <v>9.1375525009545627E-2</v>
      </c>
      <c r="BF582" s="132">
        <f t="shared" ref="BF582" si="10731">AB582/AB591</f>
        <v>7.3230351145679759E-2</v>
      </c>
      <c r="BG582" s="133">
        <f t="shared" ref="BG582" si="10732">AC582/AC591</f>
        <v>6.6839138157386666E-2</v>
      </c>
    </row>
    <row r="583" spans="1:59">
      <c r="A583" s="143" t="s">
        <v>34</v>
      </c>
      <c r="B583" s="200">
        <v>2259</v>
      </c>
      <c r="C583" s="194">
        <v>1820</v>
      </c>
      <c r="D583" s="195">
        <v>653</v>
      </c>
      <c r="E583" s="196">
        <v>855</v>
      </c>
      <c r="F583" s="193">
        <v>254</v>
      </c>
      <c r="G583" s="197">
        <v>180</v>
      </c>
      <c r="H583" s="195">
        <v>1290</v>
      </c>
      <c r="I583" s="196">
        <v>2187</v>
      </c>
      <c r="J583" s="193">
        <v>348</v>
      </c>
      <c r="K583" s="194">
        <v>150</v>
      </c>
      <c r="L583" s="195">
        <v>964</v>
      </c>
      <c r="M583" s="193">
        <v>662</v>
      </c>
      <c r="N583" s="198">
        <v>1694</v>
      </c>
      <c r="O583" s="201">
        <v>1464</v>
      </c>
      <c r="P583" s="193">
        <v>1119</v>
      </c>
      <c r="Q583" s="194">
        <v>1272</v>
      </c>
      <c r="R583" s="195">
        <v>1122</v>
      </c>
      <c r="S583" s="196">
        <v>1620</v>
      </c>
      <c r="T583" s="193">
        <v>837</v>
      </c>
      <c r="U583" s="197">
        <v>351</v>
      </c>
      <c r="V583" s="195">
        <v>2145</v>
      </c>
      <c r="W583" s="202">
        <v>1258</v>
      </c>
      <c r="X583" s="193">
        <v>1994</v>
      </c>
      <c r="Y583" s="197">
        <v>738</v>
      </c>
      <c r="Z583" s="195">
        <v>3187</v>
      </c>
      <c r="AA583" s="193">
        <v>3219</v>
      </c>
      <c r="AB583" s="169">
        <f t="shared" si="10408"/>
        <v>17866</v>
      </c>
      <c r="AC583" s="170">
        <f t="shared" si="10326"/>
        <v>15776</v>
      </c>
      <c r="AE583" s="143" t="s">
        <v>34</v>
      </c>
      <c r="AF583" s="126">
        <f>B583/B591</f>
        <v>4.1030950305143851E-2</v>
      </c>
      <c r="AG583" s="127">
        <f t="shared" ref="AG583" si="10733">C583/C591</f>
        <v>6.2663544966258089E-2</v>
      </c>
      <c r="AH583" s="128">
        <f t="shared" ref="AH583" si="10734">D583/D591</f>
        <v>3.5041588408907968E-2</v>
      </c>
      <c r="AI583" s="129">
        <f t="shared" ref="AI583" si="10735">E583/E591</f>
        <v>5.7041830675828943E-2</v>
      </c>
      <c r="AJ583" s="126">
        <f t="shared" ref="AJ583" si="10736">F583/F591</f>
        <v>2.1648342282451206E-2</v>
      </c>
      <c r="AK583" s="127">
        <f t="shared" ref="AK583" si="10737">G583/G591</f>
        <v>3.4214027751378065E-2</v>
      </c>
      <c r="AL583" s="128">
        <f t="shared" ref="AL583" si="10738">H583/H591</f>
        <v>5.8360477741585232E-2</v>
      </c>
      <c r="AM583" s="129">
        <f t="shared" ref="AM583" si="10739">I583/I591</f>
        <v>6.541636755204594E-2</v>
      </c>
      <c r="AN583" s="126">
        <f t="shared" ref="AN583" si="10740">J583/J591</f>
        <v>5.8635214827295702E-2</v>
      </c>
      <c r="AO583" s="127">
        <f t="shared" ref="AO583" si="10741">K583/K591</f>
        <v>2.2879804758999391E-2</v>
      </c>
      <c r="AP583" s="128">
        <f t="shared" ref="AP583" si="10742">L583/L591</f>
        <v>8.709794000722805E-2</v>
      </c>
      <c r="AQ583" s="126">
        <f t="shared" ref="AQ583" si="10743">M583/M591</f>
        <v>3.0709282367676394E-2</v>
      </c>
      <c r="AR583" s="130">
        <f t="shared" ref="AR583" si="10744">N583/N591</f>
        <v>7.1503946646405803E-2</v>
      </c>
      <c r="AS583" s="131">
        <f t="shared" ref="AS583" si="10745">O583/O591</f>
        <v>4.2424944940303695E-2</v>
      </c>
      <c r="AT583" s="126">
        <f t="shared" ref="AT583" si="10746">P583/P591</f>
        <v>7.1056642113284232E-2</v>
      </c>
      <c r="AU583" s="127">
        <f t="shared" ref="AU583" si="10747">Q583/Q591</f>
        <v>6.4729530303801339E-2</v>
      </c>
      <c r="AV583" s="128">
        <f t="shared" ref="AV583" si="10748">R583/R591</f>
        <v>6.2002652519893897E-2</v>
      </c>
      <c r="AW583" s="129">
        <f t="shared" ref="AW583" si="10749">S583/S591</f>
        <v>7.2940117064385412E-2</v>
      </c>
      <c r="AX583" s="126">
        <f t="shared" ref="AX583" si="10750">T583/T591</f>
        <v>0.10691020564567633</v>
      </c>
      <c r="AY583" s="127">
        <f t="shared" ref="AY583" si="10751">U583/U591</f>
        <v>2.9786150712830958E-2</v>
      </c>
      <c r="AZ583" s="128">
        <f t="shared" ref="AZ583" si="10752">V583/V591</f>
        <v>0.10545204267243498</v>
      </c>
      <c r="BA583" s="129">
        <f t="shared" ref="BA583" si="10753">W583/W591</f>
        <v>4.4087754958996285E-2</v>
      </c>
      <c r="BB583" s="126">
        <f t="shared" ref="BB583" si="10754">X583/X591</f>
        <v>9.2178254437869825E-2</v>
      </c>
      <c r="BC583" s="127">
        <f t="shared" ref="BC583" si="10755">Y583/Y591</f>
        <v>4.7773174520973592E-2</v>
      </c>
      <c r="BD583" s="128">
        <f t="shared" ref="BD583" si="10756">Z583/Z591</f>
        <v>5.9367024942719296E-2</v>
      </c>
      <c r="BE583" s="126">
        <f t="shared" ref="BE583" si="10757">AA583/AA591</f>
        <v>7.6818442153493705E-2</v>
      </c>
      <c r="BF583" s="132">
        <f t="shared" ref="BF583" si="10758">AB583/AB591</f>
        <v>6.2566756901569251E-2</v>
      </c>
      <c r="BG583" s="133">
        <f t="shared" ref="BG583" si="10759">AC583/AC591</f>
        <v>5.5378091674330769E-2</v>
      </c>
    </row>
    <row r="584" spans="1:59">
      <c r="A584" s="134" t="s">
        <v>35</v>
      </c>
      <c r="B584" s="203">
        <v>1353</v>
      </c>
      <c r="C584" s="187">
        <v>4376</v>
      </c>
      <c r="D584" s="188">
        <v>426</v>
      </c>
      <c r="E584" s="189">
        <v>2511</v>
      </c>
      <c r="F584" s="186">
        <v>190</v>
      </c>
      <c r="G584" s="190">
        <v>685</v>
      </c>
      <c r="H584" s="188">
        <v>939</v>
      </c>
      <c r="I584" s="189">
        <v>3540</v>
      </c>
      <c r="J584" s="186">
        <v>215</v>
      </c>
      <c r="K584" s="187">
        <v>241</v>
      </c>
      <c r="L584" s="188">
        <v>691</v>
      </c>
      <c r="M584" s="186">
        <v>708</v>
      </c>
      <c r="N584" s="191">
        <v>1262</v>
      </c>
      <c r="O584" s="204">
        <v>1563</v>
      </c>
      <c r="P584" s="186">
        <v>700</v>
      </c>
      <c r="Q584" s="187">
        <v>1052</v>
      </c>
      <c r="R584" s="188">
        <v>947</v>
      </c>
      <c r="S584" s="189">
        <v>917</v>
      </c>
      <c r="T584" s="186">
        <v>577</v>
      </c>
      <c r="U584" s="190">
        <v>321</v>
      </c>
      <c r="V584" s="188">
        <v>953</v>
      </c>
      <c r="W584" s="205">
        <v>937</v>
      </c>
      <c r="X584" s="186">
        <v>1541</v>
      </c>
      <c r="Y584" s="190">
        <v>654</v>
      </c>
      <c r="Z584" s="188">
        <v>2329</v>
      </c>
      <c r="AA584" s="186">
        <v>2749</v>
      </c>
      <c r="AB584" s="169">
        <f t="shared" si="10408"/>
        <v>12123</v>
      </c>
      <c r="AC584" s="170">
        <f t="shared" si="10326"/>
        <v>20254</v>
      </c>
      <c r="AE584" s="134" t="s">
        <v>35</v>
      </c>
      <c r="AF584" s="126">
        <f>B584/B591</f>
        <v>2.4574978204010462E-2</v>
      </c>
      <c r="AG584" s="127">
        <f t="shared" ref="AG584" si="10760">C584/C591</f>
        <v>0.15066795207271724</v>
      </c>
      <c r="AH584" s="128">
        <f t="shared" ref="AH584" si="10761">D584/D591</f>
        <v>2.2860209283606117E-2</v>
      </c>
      <c r="AI584" s="129">
        <f t="shared" ref="AI584" si="10762">E584/E591</f>
        <v>0.16752285009006604</v>
      </c>
      <c r="AJ584" s="126">
        <f t="shared" ref="AJ584" si="10763">F584/F591</f>
        <v>1.6193641864825706E-2</v>
      </c>
      <c r="AK584" s="127">
        <f t="shared" ref="AK584" si="10764">G584/G591</f>
        <v>0.13020338338718876</v>
      </c>
      <c r="AL584" s="128">
        <f t="shared" ref="AL584" si="10765">H584/H591</f>
        <v>4.2480998914223668E-2</v>
      </c>
      <c r="AM584" s="129">
        <f t="shared" ref="AM584" si="10766">I584/I591</f>
        <v>0.10588657573582197</v>
      </c>
      <c r="AN584" s="126">
        <f t="shared" ref="AN584" si="10767">J584/J591</f>
        <v>3.6225779275484413E-2</v>
      </c>
      <c r="AO584" s="127">
        <f t="shared" ref="AO584" si="10768">K584/K591</f>
        <v>3.6760219646125684E-2</v>
      </c>
      <c r="AP584" s="128">
        <f t="shared" ref="AP584" si="10769">L584/L591</f>
        <v>6.2432237079869897E-2</v>
      </c>
      <c r="AQ584" s="126">
        <f t="shared" ref="AQ584" si="10770">M584/M591</f>
        <v>3.2843159994433366E-2</v>
      </c>
      <c r="AR584" s="130">
        <f t="shared" ref="AR584" si="10771">N584/N591</f>
        <v>5.326917394791271E-2</v>
      </c>
      <c r="AS584" s="131">
        <f t="shared" ref="AS584" si="10772">O584/O591</f>
        <v>4.5293844905529151E-2</v>
      </c>
      <c r="AT584" s="126">
        <f t="shared" ref="AT584" si="10773">P584/P591</f>
        <v>4.4450088900177799E-2</v>
      </c>
      <c r="AU584" s="127">
        <f t="shared" ref="AU584" si="10774">Q584/Q591</f>
        <v>5.3534171288992925E-2</v>
      </c>
      <c r="AV584" s="128">
        <f t="shared" ref="AV584" si="10775">R584/R591</f>
        <v>5.2332007073386387E-2</v>
      </c>
      <c r="AW584" s="129">
        <f t="shared" ref="AW584" si="10776">S584/S591</f>
        <v>4.1287708239531741E-2</v>
      </c>
      <c r="AX584" s="126">
        <f t="shared" ref="AX584" si="10777">T584/T591</f>
        <v>7.3700344871631115E-2</v>
      </c>
      <c r="AY584" s="127">
        <f t="shared" ref="AY584" si="10778">U584/U591</f>
        <v>2.7240325865580447E-2</v>
      </c>
      <c r="AZ584" s="128">
        <f t="shared" ref="AZ584" si="10779">V584/V591</f>
        <v>4.6851187257263657E-2</v>
      </c>
      <c r="BA584" s="129">
        <f t="shared" ref="BA584" si="10780">W584/W591</f>
        <v>3.283801780332235E-2</v>
      </c>
      <c r="BB584" s="126">
        <f t="shared" ref="BB584" si="10781">X584/X591</f>
        <v>7.1237056213017749E-2</v>
      </c>
      <c r="BC584" s="127">
        <f t="shared" ref="BC584" si="10782">Y584/Y591</f>
        <v>4.2335577421025374E-2</v>
      </c>
      <c r="BD584" s="128">
        <f t="shared" ref="BD584" si="10783">Z584/Z591</f>
        <v>4.3384311607026431E-2</v>
      </c>
      <c r="BE584" s="126">
        <f t="shared" ref="BE584" si="10784">AA584/AA591</f>
        <v>6.5602329133256962E-2</v>
      </c>
      <c r="BF584" s="132">
        <f t="shared" ref="BF584" si="10785">AB584/AB591</f>
        <v>4.2454762896995631E-2</v>
      </c>
      <c r="BG584" s="133">
        <f t="shared" ref="BG584" si="10786">AC584/AC591</f>
        <v>7.1097101215257058E-2</v>
      </c>
    </row>
    <row r="585" spans="1:59">
      <c r="A585" s="143" t="s">
        <v>36</v>
      </c>
      <c r="B585" s="200">
        <v>256</v>
      </c>
      <c r="C585" s="194">
        <v>1719</v>
      </c>
      <c r="D585" s="195">
        <v>78</v>
      </c>
      <c r="E585" s="196">
        <v>903</v>
      </c>
      <c r="F585" s="193">
        <v>49</v>
      </c>
      <c r="G585" s="197">
        <v>273</v>
      </c>
      <c r="H585" s="195">
        <v>396</v>
      </c>
      <c r="I585" s="196">
        <v>1739</v>
      </c>
      <c r="J585" s="193">
        <v>137</v>
      </c>
      <c r="K585" s="194">
        <v>111</v>
      </c>
      <c r="L585" s="195">
        <v>293</v>
      </c>
      <c r="M585" s="193">
        <v>402</v>
      </c>
      <c r="N585" s="198">
        <v>993</v>
      </c>
      <c r="O585" s="201">
        <v>1456</v>
      </c>
      <c r="P585" s="193">
        <v>528</v>
      </c>
      <c r="Q585" s="194">
        <v>1119</v>
      </c>
      <c r="R585" s="195">
        <v>554</v>
      </c>
      <c r="S585" s="196">
        <v>1137</v>
      </c>
      <c r="T585" s="193">
        <v>440</v>
      </c>
      <c r="U585" s="197">
        <v>326</v>
      </c>
      <c r="V585" s="195">
        <v>2283</v>
      </c>
      <c r="W585" s="202">
        <v>993</v>
      </c>
      <c r="X585" s="193">
        <v>1016</v>
      </c>
      <c r="Y585" s="197">
        <v>686</v>
      </c>
      <c r="Z585" s="195">
        <v>1486</v>
      </c>
      <c r="AA585" s="193">
        <v>2121</v>
      </c>
      <c r="AB585" s="169">
        <f t="shared" si="10408"/>
        <v>8509</v>
      </c>
      <c r="AC585" s="170">
        <f t="shared" si="10326"/>
        <v>12985</v>
      </c>
      <c r="AE585" s="143" t="s">
        <v>36</v>
      </c>
      <c r="AF585" s="126">
        <f>B585/B591</f>
        <v>4.6498111014240048E-3</v>
      </c>
      <c r="AG585" s="127">
        <f t="shared" ref="AG585" si="10787">C585/C591</f>
        <v>5.918606252582289E-2</v>
      </c>
      <c r="AH585" s="128">
        <f t="shared" ref="AH585" si="10788">D585/D591</f>
        <v>4.1856721223504159E-3</v>
      </c>
      <c r="AI585" s="129">
        <f t="shared" ref="AI585" si="10789">E585/E591</f>
        <v>6.0244179064647407E-2</v>
      </c>
      <c r="AJ585" s="126">
        <f t="shared" ref="AJ585" si="10790">F585/F591</f>
        <v>4.1762550072445238E-3</v>
      </c>
      <c r="AK585" s="127">
        <f t="shared" ref="AK585" si="10791">G585/G591</f>
        <v>5.1891275422923398E-2</v>
      </c>
      <c r="AL585" s="128">
        <f t="shared" ref="AL585" si="10792">H585/H591</f>
        <v>1.7915309446254073E-2</v>
      </c>
      <c r="AM585" s="129">
        <f t="shared" ref="AM585" si="10793">I585/I591</f>
        <v>5.2016032543670737E-2</v>
      </c>
      <c r="AN585" s="126">
        <f t="shared" ref="AN585" si="10794">J585/J591</f>
        <v>2.308340353833193E-2</v>
      </c>
      <c r="AO585" s="127">
        <f t="shared" ref="AO585" si="10795">K585/K591</f>
        <v>1.6931055521659549E-2</v>
      </c>
      <c r="AP585" s="128">
        <f t="shared" ref="AP585" si="10796">L585/L591</f>
        <v>2.6472714130827611E-2</v>
      </c>
      <c r="AQ585" s="126">
        <f t="shared" ref="AQ585" si="10797">M585/M591</f>
        <v>1.8648234912093518E-2</v>
      </c>
      <c r="AR585" s="130">
        <f t="shared" ref="AR585" si="10798">N585/N591</f>
        <v>4.1914651133341772E-2</v>
      </c>
      <c r="AS585" s="131">
        <f t="shared" ref="AS585" si="10799">O585/O591</f>
        <v>4.2193114640083462E-2</v>
      </c>
      <c r="AT585" s="126">
        <f t="shared" ref="AT585" si="10800">P585/P591</f>
        <v>3.3528067056134113E-2</v>
      </c>
      <c r="AU585" s="127">
        <f t="shared" ref="AU585" si="10801">Q585/Q591</f>
        <v>5.6943666988957302E-2</v>
      </c>
      <c r="AV585" s="128">
        <f t="shared" ref="AV585" si="10802">R585/R591</f>
        <v>3.0614500442086648E-2</v>
      </c>
      <c r="AW585" s="129">
        <f t="shared" ref="AW585" si="10803">S585/S591</f>
        <v>5.1193156235929758E-2</v>
      </c>
      <c r="AX585" s="126">
        <f t="shared" ref="AX585" si="10804">T585/T591</f>
        <v>5.6201302848384212E-2</v>
      </c>
      <c r="AY585" s="127">
        <f t="shared" ref="AY585" si="10805">U585/U591</f>
        <v>2.7664630006788867E-2</v>
      </c>
      <c r="AZ585" s="128">
        <f t="shared" ref="AZ585" si="10806">V585/V591</f>
        <v>0.11223636989331891</v>
      </c>
      <c r="BA585" s="129">
        <f t="shared" ref="BA585" si="10807">W585/W591</f>
        <v>3.4800588771290393E-2</v>
      </c>
      <c r="BB585" s="126">
        <f t="shared" ref="BB585" si="10808">X585/X591</f>
        <v>4.6967455621301772E-2</v>
      </c>
      <c r="BC585" s="127">
        <f t="shared" ref="BC585" si="10809">Y585/Y591</f>
        <v>4.4407042982910407E-2</v>
      </c>
      <c r="BD585" s="128">
        <f t="shared" ref="BD585" si="10810">Z585/Z591</f>
        <v>2.7681016336642886E-2</v>
      </c>
      <c r="BE585" s="126">
        <f t="shared" ref="BE585" si="10811">AA585/AA591</f>
        <v>5.061569301260023E-2</v>
      </c>
      <c r="BF585" s="132">
        <f t="shared" ref="BF585" si="10812">AB585/AB591</f>
        <v>2.9798529859814883E-2</v>
      </c>
      <c r="BG585" s="133">
        <f t="shared" ref="BG585" si="10813">AC585/AC591</f>
        <v>4.5580915339197829E-2</v>
      </c>
    </row>
    <row r="586" spans="1:59">
      <c r="A586" s="134" t="s">
        <v>37</v>
      </c>
      <c r="B586" s="203">
        <v>0</v>
      </c>
      <c r="C586" s="187">
        <v>1944</v>
      </c>
      <c r="D586" s="188">
        <v>6</v>
      </c>
      <c r="E586" s="189">
        <v>867</v>
      </c>
      <c r="F586" s="186">
        <v>3</v>
      </c>
      <c r="G586" s="190">
        <v>292</v>
      </c>
      <c r="H586" s="188">
        <v>14</v>
      </c>
      <c r="I586" s="189">
        <v>1541</v>
      </c>
      <c r="J586" s="186">
        <v>29</v>
      </c>
      <c r="K586" s="187">
        <v>129</v>
      </c>
      <c r="L586" s="188">
        <v>70</v>
      </c>
      <c r="M586" s="186">
        <v>191</v>
      </c>
      <c r="N586" s="191">
        <v>108</v>
      </c>
      <c r="O586" s="204">
        <v>471</v>
      </c>
      <c r="P586" s="186">
        <v>123</v>
      </c>
      <c r="Q586" s="187">
        <v>315</v>
      </c>
      <c r="R586" s="188">
        <v>104</v>
      </c>
      <c r="S586" s="189">
        <v>123</v>
      </c>
      <c r="T586" s="186">
        <v>110</v>
      </c>
      <c r="U586" s="190">
        <v>12</v>
      </c>
      <c r="V586" s="188">
        <v>132</v>
      </c>
      <c r="W586" s="205">
        <v>43</v>
      </c>
      <c r="X586" s="186">
        <v>137</v>
      </c>
      <c r="Y586" s="190">
        <v>27</v>
      </c>
      <c r="Z586" s="188">
        <v>52</v>
      </c>
      <c r="AA586" s="186">
        <v>308</v>
      </c>
      <c r="AB586" s="169">
        <f t="shared" si="10408"/>
        <v>888</v>
      </c>
      <c r="AC586" s="170">
        <f t="shared" si="10326"/>
        <v>6263</v>
      </c>
      <c r="AE586" s="134" t="s">
        <v>37</v>
      </c>
      <c r="AF586" s="126">
        <f>B586/B591</f>
        <v>0</v>
      </c>
      <c r="AG586" s="127">
        <f t="shared" ref="AG586" si="10814">C586/C591</f>
        <v>6.6932929348574574E-2</v>
      </c>
      <c r="AH586" s="128">
        <f t="shared" ref="AH586" si="10815">D586/D591</f>
        <v>3.2197477864233967E-4</v>
      </c>
      <c r="AI586" s="129">
        <f t="shared" ref="AI586" si="10816">E586/E591</f>
        <v>5.7842417773033561E-2</v>
      </c>
      <c r="AJ586" s="126">
        <f t="shared" ref="AJ586" si="10817">F586/F591</f>
        <v>2.5568908207619537E-4</v>
      </c>
      <c r="AK586" s="127">
        <f t="shared" ref="AK586" si="10818">G586/G591</f>
        <v>5.5502756130013306E-2</v>
      </c>
      <c r="AL586" s="128">
        <f t="shared" ref="AL586" si="10819">H586/H591</f>
        <v>6.3336952587766916E-4</v>
      </c>
      <c r="AM586" s="129">
        <f t="shared" ref="AM586" si="10820">I586/I591</f>
        <v>4.6093563053362048E-2</v>
      </c>
      <c r="AN586" s="126">
        <f t="shared" ref="AN586" si="10821">J586/J591</f>
        <v>4.8862679022746418E-3</v>
      </c>
      <c r="AO586" s="127">
        <f t="shared" ref="AO586" si="10822">K586/K591</f>
        <v>1.9676632092739475E-2</v>
      </c>
      <c r="AP586" s="128">
        <f t="shared" ref="AP586" si="10823">L586/L591</f>
        <v>6.3245392121431153E-3</v>
      </c>
      <c r="AQ586" s="126">
        <f t="shared" ref="AQ586" si="10824">M586/M591</f>
        <v>8.860231015447419E-3</v>
      </c>
      <c r="AR586" s="130">
        <f t="shared" ref="AR586" si="10825">N586/N591</f>
        <v>4.558693174623275E-3</v>
      </c>
      <c r="AS586" s="131">
        <f t="shared" ref="AS586" si="10826">O586/O591</f>
        <v>1.3649008925466558E-2</v>
      </c>
      <c r="AT586" s="126">
        <f t="shared" ref="AT586" si="10827">P586/P591</f>
        <v>7.8105156210312417E-3</v>
      </c>
      <c r="AU586" s="127">
        <f t="shared" ref="AU586" si="10828">Q586/Q591</f>
        <v>1.6029718589384765E-2</v>
      </c>
      <c r="AV586" s="128">
        <f t="shared" ref="AV586" si="10829">R586/R591</f>
        <v>5.7471264367816091E-3</v>
      </c>
      <c r="AW586" s="129">
        <f t="shared" ref="AW586" si="10830">S586/S591</f>
        <v>5.5380459252588922E-3</v>
      </c>
      <c r="AX586" s="126">
        <f t="shared" ref="AX586" si="10831">T586/T591</f>
        <v>1.4050325712096053E-2</v>
      </c>
      <c r="AY586" s="127">
        <f t="shared" ref="AY586" si="10832">U586/U591</f>
        <v>1.0183299389002036E-3</v>
      </c>
      <c r="AZ586" s="128">
        <f t="shared" ref="AZ586" si="10833">V586/V591</f>
        <v>6.4893564721498452E-3</v>
      </c>
      <c r="BA586" s="129">
        <f t="shared" ref="BA586" si="10834">W586/W591</f>
        <v>1.5069741361183151E-3</v>
      </c>
      <c r="BB586" s="126">
        <f t="shared" ref="BB586" si="10835">X586/X591</f>
        <v>6.3332100591715979E-3</v>
      </c>
      <c r="BC586" s="127">
        <f t="shared" ref="BC586" si="10836">Y586/Y591</f>
        <v>1.7477990678404971E-3</v>
      </c>
      <c r="BD586" s="128">
        <f t="shared" ref="BD586" si="10837">Z586/Z591</f>
        <v>9.6864929307229476E-4</v>
      </c>
      <c r="BE586" s="126">
        <f t="shared" ref="BE586" si="10838">AA586/AA591</f>
        <v>7.3501336387934322E-3</v>
      </c>
      <c r="BF586" s="132">
        <f t="shared" ref="BF586" si="10839">AB586/AB591</f>
        <v>3.1097772376913408E-3</v>
      </c>
      <c r="BG586" s="133">
        <f t="shared" ref="BG586" si="10840">AC586/AC591</f>
        <v>2.1984849654940009E-2</v>
      </c>
    </row>
    <row r="587" spans="1:59">
      <c r="A587" s="143" t="s">
        <v>38</v>
      </c>
      <c r="B587" s="200">
        <v>0</v>
      </c>
      <c r="C587" s="194">
        <v>61</v>
      </c>
      <c r="D587" s="195">
        <v>0</v>
      </c>
      <c r="E587" s="196">
        <v>15</v>
      </c>
      <c r="F587" s="193">
        <v>0</v>
      </c>
      <c r="G587" s="197">
        <v>3</v>
      </c>
      <c r="H587" s="195">
        <v>0</v>
      </c>
      <c r="I587" s="196">
        <v>0</v>
      </c>
      <c r="J587" s="193">
        <v>0</v>
      </c>
      <c r="K587" s="197">
        <v>0</v>
      </c>
      <c r="L587" s="195">
        <v>0</v>
      </c>
      <c r="M587" s="193">
        <v>0</v>
      </c>
      <c r="N587" s="198">
        <v>0</v>
      </c>
      <c r="O587" s="201">
        <v>0</v>
      </c>
      <c r="P587" s="193">
        <v>0</v>
      </c>
      <c r="Q587" s="197">
        <v>0</v>
      </c>
      <c r="R587" s="195">
        <v>0</v>
      </c>
      <c r="S587" s="196">
        <v>0</v>
      </c>
      <c r="T587" s="193">
        <v>0</v>
      </c>
      <c r="U587" s="197">
        <v>0</v>
      </c>
      <c r="V587" s="195">
        <v>0</v>
      </c>
      <c r="W587" s="196">
        <v>0</v>
      </c>
      <c r="X587" s="193">
        <v>0</v>
      </c>
      <c r="Y587" s="197">
        <v>0</v>
      </c>
      <c r="Z587" s="195">
        <v>0</v>
      </c>
      <c r="AA587" s="193">
        <v>0</v>
      </c>
      <c r="AB587" s="169">
        <f t="shared" si="10408"/>
        <v>0</v>
      </c>
      <c r="AC587" s="170">
        <f t="shared" si="10326"/>
        <v>79</v>
      </c>
      <c r="AE587" s="143" t="s">
        <v>38</v>
      </c>
      <c r="AF587" s="126">
        <f>B587/B591</f>
        <v>0</v>
      </c>
      <c r="AG587" s="127">
        <f t="shared" ref="AG587" si="10841">C587/C591</f>
        <v>2.1002616719460131E-3</v>
      </c>
      <c r="AH587" s="128">
        <f t="shared" ref="AH587" si="10842">D587/D591</f>
        <v>0</v>
      </c>
      <c r="AI587" s="129">
        <f t="shared" ref="AI587" si="10843">E587/E591</f>
        <v>1.0007338715057709E-3</v>
      </c>
      <c r="AJ587" s="126">
        <f t="shared" ref="AJ587" si="10844">F587/F591</f>
        <v>0</v>
      </c>
      <c r="AK587" s="127">
        <f t="shared" ref="AK587" si="10845">G587/G591</f>
        <v>5.7023379585630107E-4</v>
      </c>
      <c r="AL587" s="128">
        <f t="shared" ref="AL587" si="10846">H587/H591</f>
        <v>0</v>
      </c>
      <c r="AM587" s="129">
        <f t="shared" ref="AM587" si="10847">I587/I591</f>
        <v>0</v>
      </c>
      <c r="AN587" s="126">
        <f t="shared" ref="AN587" si="10848">J587/J591</f>
        <v>0</v>
      </c>
      <c r="AO587" s="127">
        <f t="shared" ref="AO587" si="10849">K587/K591</f>
        <v>0</v>
      </c>
      <c r="AP587" s="128">
        <f t="shared" ref="AP587" si="10850">L587/L591</f>
        <v>0</v>
      </c>
      <c r="AQ587" s="126">
        <f t="shared" ref="AQ587" si="10851">M587/M591</f>
        <v>0</v>
      </c>
      <c r="AR587" s="130">
        <f t="shared" ref="AR587" si="10852">N587/N591</f>
        <v>0</v>
      </c>
      <c r="AS587" s="131">
        <f t="shared" ref="AS587" si="10853">O587/O591</f>
        <v>0</v>
      </c>
      <c r="AT587" s="126">
        <f t="shared" ref="AT587" si="10854">P587/P591</f>
        <v>0</v>
      </c>
      <c r="AU587" s="127">
        <f t="shared" ref="AU587" si="10855">Q587/Q591</f>
        <v>0</v>
      </c>
      <c r="AV587" s="128">
        <f t="shared" ref="AV587" si="10856">R587/R591</f>
        <v>0</v>
      </c>
      <c r="AW587" s="129">
        <f t="shared" ref="AW587" si="10857">S587/S591</f>
        <v>0</v>
      </c>
      <c r="AX587" s="126">
        <f t="shared" ref="AX587" si="10858">T587/T591</f>
        <v>0</v>
      </c>
      <c r="AY587" s="127">
        <f t="shared" ref="AY587" si="10859">U587/U591</f>
        <v>0</v>
      </c>
      <c r="AZ587" s="128">
        <f t="shared" ref="AZ587" si="10860">V587/V591</f>
        <v>0</v>
      </c>
      <c r="BA587" s="129">
        <f t="shared" ref="BA587" si="10861">W587/W591</f>
        <v>0</v>
      </c>
      <c r="BB587" s="126">
        <f t="shared" ref="BB587" si="10862">X587/X591</f>
        <v>0</v>
      </c>
      <c r="BC587" s="127">
        <f t="shared" ref="BC587" si="10863">Y587/Y591</f>
        <v>0</v>
      </c>
      <c r="BD587" s="128">
        <f t="shared" ref="BD587" si="10864">Z587/Z591</f>
        <v>0</v>
      </c>
      <c r="BE587" s="126">
        <f t="shared" ref="BE587" si="10865">AA587/AA591</f>
        <v>0</v>
      </c>
      <c r="BF587" s="132">
        <f t="shared" ref="BF587" si="10866">AB587/AB591</f>
        <v>0</v>
      </c>
      <c r="BG587" s="133">
        <f t="shared" ref="BG587" si="10867">AC587/AC591</f>
        <v>2.7731169132049507E-4</v>
      </c>
    </row>
    <row r="588" spans="1:59">
      <c r="A588" s="134" t="s">
        <v>39</v>
      </c>
      <c r="B588" s="58">
        <v>0</v>
      </c>
      <c r="C588" s="59">
        <v>0</v>
      </c>
      <c r="D588" s="136">
        <v>0</v>
      </c>
      <c r="E588" s="137">
        <v>0</v>
      </c>
      <c r="F588" s="135">
        <v>0</v>
      </c>
      <c r="G588" s="138">
        <v>0</v>
      </c>
      <c r="H588" s="136">
        <v>0</v>
      </c>
      <c r="I588" s="137">
        <v>0</v>
      </c>
      <c r="J588" s="135">
        <v>0</v>
      </c>
      <c r="K588" s="138">
        <v>0</v>
      </c>
      <c r="L588" s="136">
        <v>0</v>
      </c>
      <c r="M588" s="135">
        <v>0</v>
      </c>
      <c r="N588" s="139">
        <v>0</v>
      </c>
      <c r="O588" s="140">
        <v>0</v>
      </c>
      <c r="P588" s="135">
        <v>0</v>
      </c>
      <c r="Q588" s="138">
        <v>0</v>
      </c>
      <c r="R588" s="136">
        <v>0</v>
      </c>
      <c r="S588" s="137">
        <v>0</v>
      </c>
      <c r="T588" s="135">
        <v>0</v>
      </c>
      <c r="U588" s="138">
        <v>0</v>
      </c>
      <c r="V588" s="136">
        <v>0</v>
      </c>
      <c r="W588" s="137">
        <v>0</v>
      </c>
      <c r="X588" s="135">
        <v>0</v>
      </c>
      <c r="Y588" s="138">
        <v>0</v>
      </c>
      <c r="Z588" s="141">
        <v>0</v>
      </c>
      <c r="AA588" s="142">
        <v>0</v>
      </c>
      <c r="AB588" s="169"/>
      <c r="AC588" s="170"/>
      <c r="AE588" s="134" t="s">
        <v>39</v>
      </c>
      <c r="AF588" s="126">
        <f>B588/B591</f>
        <v>0</v>
      </c>
      <c r="AG588" s="127">
        <f t="shared" ref="AG588" si="10868">C588/C591</f>
        <v>0</v>
      </c>
      <c r="AH588" s="128">
        <f t="shared" ref="AH588" si="10869">D588/D591</f>
        <v>0</v>
      </c>
      <c r="AI588" s="129">
        <f t="shared" ref="AI588" si="10870">E588/E591</f>
        <v>0</v>
      </c>
      <c r="AJ588" s="126">
        <f t="shared" ref="AJ588" si="10871">F588/F591</f>
        <v>0</v>
      </c>
      <c r="AK588" s="127">
        <f t="shared" ref="AK588" si="10872">G588/G591</f>
        <v>0</v>
      </c>
      <c r="AL588" s="128">
        <f t="shared" ref="AL588" si="10873">H588/H591</f>
        <v>0</v>
      </c>
      <c r="AM588" s="129">
        <f t="shared" ref="AM588" si="10874">I588/I591</f>
        <v>0</v>
      </c>
      <c r="AN588" s="126">
        <f t="shared" ref="AN588" si="10875">J588/J591</f>
        <v>0</v>
      </c>
      <c r="AO588" s="127">
        <f t="shared" ref="AO588" si="10876">K588/K591</f>
        <v>0</v>
      </c>
      <c r="AP588" s="128">
        <f t="shared" ref="AP588" si="10877">L588/L591</f>
        <v>0</v>
      </c>
      <c r="AQ588" s="126">
        <f t="shared" ref="AQ588" si="10878">M588/M591</f>
        <v>0</v>
      </c>
      <c r="AR588" s="130">
        <f t="shared" ref="AR588" si="10879">N588/N591</f>
        <v>0</v>
      </c>
      <c r="AS588" s="131">
        <f t="shared" ref="AS588" si="10880">O588/O591</f>
        <v>0</v>
      </c>
      <c r="AT588" s="126">
        <f t="shared" ref="AT588" si="10881">P588/P591</f>
        <v>0</v>
      </c>
      <c r="AU588" s="127">
        <f t="shared" ref="AU588" si="10882">Q588/Q591</f>
        <v>0</v>
      </c>
      <c r="AV588" s="128">
        <f t="shared" ref="AV588" si="10883">R588/R591</f>
        <v>0</v>
      </c>
      <c r="AW588" s="129">
        <f t="shared" ref="AW588" si="10884">S588/S591</f>
        <v>0</v>
      </c>
      <c r="AX588" s="126">
        <f t="shared" ref="AX588" si="10885">T588/T591</f>
        <v>0</v>
      </c>
      <c r="AY588" s="127">
        <f t="shared" ref="AY588" si="10886">U588/U591</f>
        <v>0</v>
      </c>
      <c r="AZ588" s="128">
        <f t="shared" ref="AZ588" si="10887">V588/V591</f>
        <v>0</v>
      </c>
      <c r="BA588" s="129">
        <f t="shared" ref="BA588" si="10888">W588/W591</f>
        <v>0</v>
      </c>
      <c r="BB588" s="126">
        <f t="shared" ref="BB588" si="10889">X588/X591</f>
        <v>0</v>
      </c>
      <c r="BC588" s="127">
        <f t="shared" ref="BC588" si="10890">Y588/Y591</f>
        <v>0</v>
      </c>
      <c r="BD588" s="128">
        <f t="shared" ref="BD588" si="10891">Z588/Z591</f>
        <v>0</v>
      </c>
      <c r="BE588" s="126">
        <f t="shared" ref="BE588" si="10892">AA588/AA591</f>
        <v>0</v>
      </c>
      <c r="BF588" s="132">
        <f t="shared" ref="BF588" si="10893">AB588/AB591</f>
        <v>0</v>
      </c>
      <c r="BG588" s="133">
        <f t="shared" ref="BG588" si="10894">AC588/AC591</f>
        <v>0</v>
      </c>
    </row>
    <row r="589" spans="1:59">
      <c r="A589" s="143" t="s">
        <v>40</v>
      </c>
      <c r="B589" s="56"/>
      <c r="C589" s="57"/>
      <c r="D589" s="149"/>
      <c r="E589" s="146"/>
      <c r="F589" s="147"/>
      <c r="G589" s="148"/>
      <c r="H589" s="149"/>
      <c r="I589" s="146"/>
      <c r="J589" s="147"/>
      <c r="K589" s="148"/>
      <c r="L589" s="149"/>
      <c r="M589" s="147"/>
      <c r="N589" s="151"/>
      <c r="O589" s="150"/>
      <c r="P589" s="147"/>
      <c r="Q589" s="148"/>
      <c r="R589" s="149"/>
      <c r="S589" s="146"/>
      <c r="T589" s="147"/>
      <c r="U589" s="148"/>
      <c r="V589" s="149"/>
      <c r="W589" s="146"/>
      <c r="X589" s="147"/>
      <c r="Y589" s="148"/>
      <c r="Z589" s="145"/>
      <c r="AA589" s="144"/>
      <c r="AB589" s="169"/>
      <c r="AC589" s="170"/>
      <c r="AE589" s="143" t="s">
        <v>40</v>
      </c>
      <c r="AF589" s="126">
        <f>B589/B591</f>
        <v>0</v>
      </c>
      <c r="AG589" s="127">
        <f t="shared" ref="AG589" si="10895">C589/C591</f>
        <v>0</v>
      </c>
      <c r="AH589" s="128">
        <f t="shared" ref="AH589" si="10896">D589/D591</f>
        <v>0</v>
      </c>
      <c r="AI589" s="129">
        <f t="shared" ref="AI589" si="10897">E589/E591</f>
        <v>0</v>
      </c>
      <c r="AJ589" s="126">
        <f t="shared" ref="AJ589" si="10898">F589/F591</f>
        <v>0</v>
      </c>
      <c r="AK589" s="127">
        <f t="shared" ref="AK589" si="10899">G589/G591</f>
        <v>0</v>
      </c>
      <c r="AL589" s="128">
        <f t="shared" ref="AL589" si="10900">H589/H591</f>
        <v>0</v>
      </c>
      <c r="AM589" s="129">
        <f t="shared" ref="AM589" si="10901">I589/I591</f>
        <v>0</v>
      </c>
      <c r="AN589" s="126">
        <f t="shared" ref="AN589" si="10902">J589/J591</f>
        <v>0</v>
      </c>
      <c r="AO589" s="127">
        <f t="shared" ref="AO589" si="10903">K589/K591</f>
        <v>0</v>
      </c>
      <c r="AP589" s="128">
        <f t="shared" ref="AP589" si="10904">L589/L591</f>
        <v>0</v>
      </c>
      <c r="AQ589" s="126">
        <f t="shared" ref="AQ589" si="10905">M589/M591</f>
        <v>0</v>
      </c>
      <c r="AR589" s="130">
        <f t="shared" ref="AR589" si="10906">N589/N591</f>
        <v>0</v>
      </c>
      <c r="AS589" s="131">
        <f t="shared" ref="AS589" si="10907">O589/O591</f>
        <v>0</v>
      </c>
      <c r="AT589" s="126">
        <f t="shared" ref="AT589" si="10908">P589/P591</f>
        <v>0</v>
      </c>
      <c r="AU589" s="127">
        <f t="shared" ref="AU589" si="10909">Q589/Q591</f>
        <v>0</v>
      </c>
      <c r="AV589" s="128">
        <f t="shared" ref="AV589" si="10910">R589/R591</f>
        <v>0</v>
      </c>
      <c r="AW589" s="129">
        <f t="shared" ref="AW589" si="10911">S589/S591</f>
        <v>0</v>
      </c>
      <c r="AX589" s="126">
        <f t="shared" ref="AX589" si="10912">T589/T591</f>
        <v>0</v>
      </c>
      <c r="AY589" s="127">
        <f t="shared" ref="AY589" si="10913">U589/U591</f>
        <v>0</v>
      </c>
      <c r="AZ589" s="128">
        <f t="shared" ref="AZ589" si="10914">V589/V591</f>
        <v>0</v>
      </c>
      <c r="BA589" s="129">
        <f t="shared" ref="BA589" si="10915">W589/W591</f>
        <v>0</v>
      </c>
      <c r="BB589" s="126">
        <f t="shared" ref="BB589" si="10916">X589/X591</f>
        <v>0</v>
      </c>
      <c r="BC589" s="127">
        <f t="shared" ref="BC589" si="10917">Y589/Y591</f>
        <v>0</v>
      </c>
      <c r="BD589" s="128">
        <f t="shared" ref="BD589" si="10918">Z589/Z591</f>
        <v>0</v>
      </c>
      <c r="BE589" s="126">
        <f t="shared" ref="BE589" si="10919">AA589/AA591</f>
        <v>0</v>
      </c>
      <c r="BF589" s="132">
        <f t="shared" ref="BF589" si="10920">AB589/AB591</f>
        <v>0</v>
      </c>
      <c r="BG589" s="133">
        <f t="shared" ref="BG589" si="10921">AC589/AC591</f>
        <v>0</v>
      </c>
    </row>
    <row r="590" spans="1:59" ht="14.1" thickBot="1">
      <c r="A590" s="134" t="s">
        <v>41</v>
      </c>
      <c r="B590" s="58"/>
      <c r="C590" s="59"/>
      <c r="D590" s="136"/>
      <c r="E590" s="137"/>
      <c r="F590" s="135"/>
      <c r="G590" s="138"/>
      <c r="H590" s="136"/>
      <c r="I590" s="137"/>
      <c r="J590" s="135"/>
      <c r="K590" s="138"/>
      <c r="L590" s="136"/>
      <c r="M590" s="135"/>
      <c r="N590" s="139"/>
      <c r="O590" s="140"/>
      <c r="P590" s="135"/>
      <c r="Q590" s="138"/>
      <c r="R590" s="136"/>
      <c r="S590" s="137"/>
      <c r="T590" s="135"/>
      <c r="U590" s="138"/>
      <c r="V590" s="136"/>
      <c r="W590" s="137"/>
      <c r="X590" s="135"/>
      <c r="Y590" s="138"/>
      <c r="Z590" s="141"/>
      <c r="AA590" s="142"/>
      <c r="AB590" s="169"/>
      <c r="AC590" s="170"/>
      <c r="AE590" s="134" t="s">
        <v>41</v>
      </c>
      <c r="AF590" s="126">
        <f>B590/B591</f>
        <v>0</v>
      </c>
      <c r="AG590" s="127">
        <f t="shared" ref="AG590" si="10922">C590/C591</f>
        <v>0</v>
      </c>
      <c r="AH590" s="128">
        <f t="shared" ref="AH590" si="10923">D590/D591</f>
        <v>0</v>
      </c>
      <c r="AI590" s="129">
        <f t="shared" ref="AI590" si="10924">E590/E591</f>
        <v>0</v>
      </c>
      <c r="AJ590" s="126">
        <f t="shared" ref="AJ590" si="10925">F590/F591</f>
        <v>0</v>
      </c>
      <c r="AK590" s="127">
        <f t="shared" ref="AK590" si="10926">G590/G591</f>
        <v>0</v>
      </c>
      <c r="AL590" s="128">
        <f t="shared" ref="AL590" si="10927">H590/H591</f>
        <v>0</v>
      </c>
      <c r="AM590" s="129">
        <f t="shared" ref="AM590" si="10928">I590/I591</f>
        <v>0</v>
      </c>
      <c r="AN590" s="126">
        <f t="shared" ref="AN590" si="10929">J590/J591</f>
        <v>0</v>
      </c>
      <c r="AO590" s="127">
        <f t="shared" ref="AO590" si="10930">K590/K591</f>
        <v>0</v>
      </c>
      <c r="AP590" s="128">
        <f t="shared" ref="AP590" si="10931">L590/L591</f>
        <v>0</v>
      </c>
      <c r="AQ590" s="126">
        <f t="shared" ref="AQ590" si="10932">M590/M591</f>
        <v>0</v>
      </c>
      <c r="AR590" s="130">
        <f t="shared" ref="AR590" si="10933">N590/N591</f>
        <v>0</v>
      </c>
      <c r="AS590" s="131">
        <f t="shared" ref="AS590" si="10934">O590/O591</f>
        <v>0</v>
      </c>
      <c r="AT590" s="126">
        <f t="shared" ref="AT590" si="10935">P590/P591</f>
        <v>0</v>
      </c>
      <c r="AU590" s="127">
        <f t="shared" ref="AU590" si="10936">Q590/Q591</f>
        <v>0</v>
      </c>
      <c r="AV590" s="128">
        <f t="shared" ref="AV590" si="10937">R590/R591</f>
        <v>0</v>
      </c>
      <c r="AW590" s="129">
        <f t="shared" ref="AW590" si="10938">S590/S591</f>
        <v>0</v>
      </c>
      <c r="AX590" s="126">
        <f t="shared" ref="AX590" si="10939">T590/T591</f>
        <v>0</v>
      </c>
      <c r="AY590" s="127">
        <f t="shared" ref="AY590" si="10940">U590/U591</f>
        <v>0</v>
      </c>
      <c r="AZ590" s="128">
        <f t="shared" ref="AZ590" si="10941">V590/V591</f>
        <v>0</v>
      </c>
      <c r="BA590" s="129">
        <f t="shared" ref="BA590" si="10942">W590/W591</f>
        <v>0</v>
      </c>
      <c r="BB590" s="126">
        <f t="shared" ref="BB590" si="10943">X590/X591</f>
        <v>0</v>
      </c>
      <c r="BC590" s="127">
        <f t="shared" ref="BC590" si="10944">Y590/Y591</f>
        <v>0</v>
      </c>
      <c r="BD590" s="128">
        <f t="shared" ref="BD590" si="10945">Z590/Z591</f>
        <v>0</v>
      </c>
      <c r="BE590" s="126">
        <f t="shared" ref="BE590" si="10946">AA590/AA591</f>
        <v>0</v>
      </c>
      <c r="BF590" s="132">
        <f t="shared" ref="BF590" si="10947">AB590/AB591</f>
        <v>0</v>
      </c>
      <c r="BG590" s="133">
        <f t="shared" ref="BG590" si="10948">AC590/AC591</f>
        <v>0</v>
      </c>
    </row>
    <row r="591" spans="1:59" ht="15" thickTop="1" thickBot="1">
      <c r="A591" s="241" t="s">
        <v>42</v>
      </c>
      <c r="B591" s="18">
        <f t="shared" ref="B591:AA591" si="10949">SUM(B568:B590)</f>
        <v>55056</v>
      </c>
      <c r="C591" s="19">
        <f t="shared" si="10949"/>
        <v>29044</v>
      </c>
      <c r="D591" s="18">
        <f t="shared" si="10949"/>
        <v>18635</v>
      </c>
      <c r="E591" s="19">
        <f t="shared" si="10949"/>
        <v>14989</v>
      </c>
      <c r="F591" s="18">
        <f t="shared" si="10949"/>
        <v>11733</v>
      </c>
      <c r="G591" s="19">
        <f t="shared" si="10949"/>
        <v>5261</v>
      </c>
      <c r="H591" s="18">
        <f t="shared" si="10949"/>
        <v>22104</v>
      </c>
      <c r="I591" s="19">
        <f t="shared" si="10949"/>
        <v>33432</v>
      </c>
      <c r="J591" s="18">
        <f t="shared" si="10949"/>
        <v>5935</v>
      </c>
      <c r="K591" s="19">
        <f t="shared" si="10949"/>
        <v>6556</v>
      </c>
      <c r="L591" s="18">
        <f t="shared" si="10949"/>
        <v>11068</v>
      </c>
      <c r="M591" s="19">
        <f t="shared" si="10949"/>
        <v>21557</v>
      </c>
      <c r="N591" s="18">
        <f t="shared" si="10949"/>
        <v>23691</v>
      </c>
      <c r="O591" s="19">
        <f t="shared" si="10949"/>
        <v>34508</v>
      </c>
      <c r="P591" s="18">
        <f t="shared" si="10949"/>
        <v>15748</v>
      </c>
      <c r="Q591" s="19">
        <f t="shared" si="10949"/>
        <v>19651</v>
      </c>
      <c r="R591" s="18">
        <f t="shared" si="10949"/>
        <v>18096</v>
      </c>
      <c r="S591" s="19">
        <f t="shared" si="10949"/>
        <v>22210</v>
      </c>
      <c r="T591" s="18">
        <f t="shared" si="10949"/>
        <v>7829</v>
      </c>
      <c r="U591" s="19">
        <f t="shared" si="10949"/>
        <v>11784</v>
      </c>
      <c r="V591" s="18">
        <f t="shared" si="10949"/>
        <v>20341</v>
      </c>
      <c r="W591" s="19">
        <f t="shared" si="10949"/>
        <v>28534</v>
      </c>
      <c r="X591" s="18">
        <f t="shared" si="10949"/>
        <v>21632</v>
      </c>
      <c r="Y591" s="19">
        <f t="shared" si="10949"/>
        <v>15448</v>
      </c>
      <c r="Z591" s="18">
        <f t="shared" si="10949"/>
        <v>53683</v>
      </c>
      <c r="AA591" s="19">
        <f t="shared" si="10949"/>
        <v>41904</v>
      </c>
      <c r="AB591" s="171">
        <f t="shared" ref="AB591:AC591" si="10950">SUM(AB567:AB590)</f>
        <v>285551</v>
      </c>
      <c r="AC591" s="172">
        <f t="shared" si="10950"/>
        <v>284878</v>
      </c>
      <c r="AE591" s="241" t="s">
        <v>42</v>
      </c>
      <c r="AF591" s="152">
        <f>SUM(AF567:AF590)</f>
        <v>1.0000000000000002</v>
      </c>
      <c r="AG591" s="153">
        <f t="shared" ref="AG591:BG591" si="10951">SUM(AG567:AG590)</f>
        <v>1.0000000000000002</v>
      </c>
      <c r="AH591" s="152">
        <f t="shared" si="10951"/>
        <v>0.99999999999999989</v>
      </c>
      <c r="AI591" s="153">
        <f t="shared" si="10951"/>
        <v>1</v>
      </c>
      <c r="AJ591" s="152">
        <f t="shared" si="10951"/>
        <v>0.99999999999999978</v>
      </c>
      <c r="AK591" s="153">
        <f t="shared" si="10951"/>
        <v>1.0000000000000002</v>
      </c>
      <c r="AL591" s="152">
        <f t="shared" si="10951"/>
        <v>1</v>
      </c>
      <c r="AM591" s="153">
        <f t="shared" si="10951"/>
        <v>1</v>
      </c>
      <c r="AN591" s="152">
        <f t="shared" si="10951"/>
        <v>1.0000000000000002</v>
      </c>
      <c r="AO591" s="153">
        <f t="shared" si="10951"/>
        <v>0.99999999999999989</v>
      </c>
      <c r="AP591" s="152">
        <f t="shared" si="10951"/>
        <v>1</v>
      </c>
      <c r="AQ591" s="153">
        <f t="shared" si="10951"/>
        <v>1</v>
      </c>
      <c r="AR591" s="152">
        <f t="shared" si="10951"/>
        <v>1</v>
      </c>
      <c r="AS591" s="153">
        <f t="shared" si="10951"/>
        <v>1</v>
      </c>
      <c r="AT591" s="152">
        <f t="shared" si="10951"/>
        <v>1</v>
      </c>
      <c r="AU591" s="153">
        <f t="shared" si="10951"/>
        <v>0.99999999999999989</v>
      </c>
      <c r="AV591" s="152">
        <f t="shared" si="10951"/>
        <v>1</v>
      </c>
      <c r="AW591" s="153">
        <f t="shared" si="10951"/>
        <v>0.99999999999999989</v>
      </c>
      <c r="AX591" s="152">
        <f t="shared" si="10951"/>
        <v>1</v>
      </c>
      <c r="AY591" s="153">
        <f t="shared" si="10951"/>
        <v>0.99999999999999989</v>
      </c>
      <c r="AZ591" s="152">
        <f t="shared" si="10951"/>
        <v>1</v>
      </c>
      <c r="BA591" s="153">
        <f t="shared" si="10951"/>
        <v>1</v>
      </c>
      <c r="BB591" s="152">
        <f t="shared" si="10951"/>
        <v>1.0000000000000002</v>
      </c>
      <c r="BC591" s="153">
        <f t="shared" si="10951"/>
        <v>0.99999999999999989</v>
      </c>
      <c r="BD591" s="152">
        <f t="shared" si="10951"/>
        <v>1</v>
      </c>
      <c r="BE591" s="153">
        <f t="shared" si="10951"/>
        <v>1</v>
      </c>
      <c r="BF591" s="152">
        <f t="shared" si="10951"/>
        <v>1</v>
      </c>
      <c r="BG591" s="153">
        <f t="shared" si="10951"/>
        <v>0.99999999999999989</v>
      </c>
    </row>
    <row r="592" spans="1:59" ht="14.1" thickTop="1">
      <c r="A592" s="184"/>
    </row>
    <row r="594" spans="1:59">
      <c r="A594" s="252">
        <f>+A563+1</f>
        <v>43697</v>
      </c>
      <c r="B594" s="252"/>
      <c r="C594" s="252"/>
      <c r="D594" s="252"/>
      <c r="AE594" s="249">
        <f>+AE532+2</f>
        <v>43697</v>
      </c>
      <c r="AF594" s="249"/>
      <c r="AG594" s="249"/>
      <c r="AH594" s="249"/>
    </row>
    <row r="595" spans="1:59" ht="14.1" thickBot="1"/>
    <row r="596" spans="1:59" ht="15" thickTop="1" thickBot="1">
      <c r="A596" s="247" t="s">
        <v>1</v>
      </c>
      <c r="B596" s="243" t="s">
        <v>2</v>
      </c>
      <c r="C596" s="244"/>
      <c r="D596" s="243" t="s">
        <v>3</v>
      </c>
      <c r="E596" s="244"/>
      <c r="F596" s="243" t="s">
        <v>4</v>
      </c>
      <c r="G596" s="244"/>
      <c r="H596" s="243" t="s">
        <v>5</v>
      </c>
      <c r="I596" s="244"/>
      <c r="J596" s="243" t="s">
        <v>6</v>
      </c>
      <c r="K596" s="244"/>
      <c r="L596" s="243" t="s">
        <v>7</v>
      </c>
      <c r="M596" s="244"/>
      <c r="N596" s="243" t="s">
        <v>8</v>
      </c>
      <c r="O596" s="244"/>
      <c r="P596" s="243" t="s">
        <v>9</v>
      </c>
      <c r="Q596" s="244"/>
      <c r="R596" s="243" t="s">
        <v>10</v>
      </c>
      <c r="S596" s="244"/>
      <c r="T596" s="243" t="s">
        <v>11</v>
      </c>
      <c r="U596" s="244"/>
      <c r="V596" s="243" t="s">
        <v>12</v>
      </c>
      <c r="W596" s="244"/>
      <c r="X596" s="243" t="s">
        <v>13</v>
      </c>
      <c r="Y596" s="244"/>
      <c r="Z596" s="245" t="s">
        <v>14</v>
      </c>
      <c r="AA596" s="246"/>
      <c r="AB596" s="250" t="s">
        <v>15</v>
      </c>
      <c r="AC596" s="251"/>
      <c r="AE596" s="247" t="s">
        <v>1</v>
      </c>
      <c r="AF596" s="243" t="s">
        <v>2</v>
      </c>
      <c r="AG596" s="244"/>
      <c r="AH596" s="243" t="s">
        <v>3</v>
      </c>
      <c r="AI596" s="244"/>
      <c r="AJ596" s="243" t="s">
        <v>4</v>
      </c>
      <c r="AK596" s="244"/>
      <c r="AL596" s="243" t="s">
        <v>5</v>
      </c>
      <c r="AM596" s="244"/>
      <c r="AN596" s="243" t="s">
        <v>6</v>
      </c>
      <c r="AO596" s="244"/>
      <c r="AP596" s="243" t="s">
        <v>7</v>
      </c>
      <c r="AQ596" s="244"/>
      <c r="AR596" s="243" t="s">
        <v>8</v>
      </c>
      <c r="AS596" s="244"/>
      <c r="AT596" s="243" t="s">
        <v>9</v>
      </c>
      <c r="AU596" s="244"/>
      <c r="AV596" s="243" t="s">
        <v>10</v>
      </c>
      <c r="AW596" s="244"/>
      <c r="AX596" s="243" t="s">
        <v>11</v>
      </c>
      <c r="AY596" s="244"/>
      <c r="AZ596" s="243" t="s">
        <v>12</v>
      </c>
      <c r="BA596" s="244"/>
      <c r="BB596" s="243" t="s">
        <v>13</v>
      </c>
      <c r="BC596" s="244"/>
      <c r="BD596" s="245" t="s">
        <v>14</v>
      </c>
      <c r="BE596" s="246"/>
      <c r="BF596" s="243" t="s">
        <v>15</v>
      </c>
      <c r="BG596" s="244"/>
    </row>
    <row r="597" spans="1:59" ht="15" thickTop="1" thickBot="1">
      <c r="A597" s="248"/>
      <c r="B597" s="113" t="s">
        <v>16</v>
      </c>
      <c r="C597" s="114" t="s">
        <v>17</v>
      </c>
      <c r="D597" s="115" t="s">
        <v>16</v>
      </c>
      <c r="E597" s="116" t="s">
        <v>17</v>
      </c>
      <c r="F597" s="113" t="s">
        <v>16</v>
      </c>
      <c r="G597" s="114" t="s">
        <v>17</v>
      </c>
      <c r="H597" s="115" t="s">
        <v>16</v>
      </c>
      <c r="I597" s="116" t="s">
        <v>17</v>
      </c>
      <c r="J597" s="113" t="s">
        <v>16</v>
      </c>
      <c r="K597" s="114" t="s">
        <v>17</v>
      </c>
      <c r="L597" s="115" t="s">
        <v>16</v>
      </c>
      <c r="M597" s="113" t="s">
        <v>17</v>
      </c>
      <c r="N597" s="117" t="s">
        <v>16</v>
      </c>
      <c r="O597" s="118" t="s">
        <v>17</v>
      </c>
      <c r="P597" s="113" t="s">
        <v>16</v>
      </c>
      <c r="Q597" s="114" t="s">
        <v>17</v>
      </c>
      <c r="R597" s="115" t="s">
        <v>16</v>
      </c>
      <c r="S597" s="116" t="s">
        <v>17</v>
      </c>
      <c r="T597" s="113" t="s">
        <v>16</v>
      </c>
      <c r="U597" s="114" t="s">
        <v>17</v>
      </c>
      <c r="V597" s="115" t="s">
        <v>16</v>
      </c>
      <c r="W597" s="116" t="s">
        <v>17</v>
      </c>
      <c r="X597" s="113" t="s">
        <v>16</v>
      </c>
      <c r="Y597" s="114" t="s">
        <v>17</v>
      </c>
      <c r="Z597" s="26" t="s">
        <v>16</v>
      </c>
      <c r="AA597" s="119" t="s">
        <v>17</v>
      </c>
      <c r="AB597" s="173" t="s">
        <v>16</v>
      </c>
      <c r="AC597" s="174" t="s">
        <v>17</v>
      </c>
      <c r="AE597" s="248"/>
      <c r="AF597" s="113" t="s">
        <v>16</v>
      </c>
      <c r="AG597" s="114" t="s">
        <v>17</v>
      </c>
      <c r="AH597" s="115" t="s">
        <v>16</v>
      </c>
      <c r="AI597" s="116" t="s">
        <v>17</v>
      </c>
      <c r="AJ597" s="113" t="s">
        <v>16</v>
      </c>
      <c r="AK597" s="114" t="s">
        <v>17</v>
      </c>
      <c r="AL597" s="115" t="s">
        <v>16</v>
      </c>
      <c r="AM597" s="116" t="s">
        <v>17</v>
      </c>
      <c r="AN597" s="113" t="s">
        <v>16</v>
      </c>
      <c r="AO597" s="114" t="s">
        <v>17</v>
      </c>
      <c r="AP597" s="115" t="s">
        <v>16</v>
      </c>
      <c r="AQ597" s="113" t="s">
        <v>17</v>
      </c>
      <c r="AR597" s="117" t="s">
        <v>16</v>
      </c>
      <c r="AS597" s="118" t="s">
        <v>17</v>
      </c>
      <c r="AT597" s="113" t="s">
        <v>16</v>
      </c>
      <c r="AU597" s="114" t="s">
        <v>17</v>
      </c>
      <c r="AV597" s="115" t="s">
        <v>16</v>
      </c>
      <c r="AW597" s="116" t="s">
        <v>17</v>
      </c>
      <c r="AX597" s="113" t="s">
        <v>16</v>
      </c>
      <c r="AY597" s="114" t="s">
        <v>17</v>
      </c>
      <c r="AZ597" s="115" t="s">
        <v>16</v>
      </c>
      <c r="BA597" s="116" t="s">
        <v>17</v>
      </c>
      <c r="BB597" s="113" t="s">
        <v>16</v>
      </c>
      <c r="BC597" s="114" t="s">
        <v>17</v>
      </c>
      <c r="BD597" s="26" t="s">
        <v>16</v>
      </c>
      <c r="BE597" s="119" t="s">
        <v>17</v>
      </c>
      <c r="BF597" s="117" t="s">
        <v>16</v>
      </c>
      <c r="BG597" s="118" t="s">
        <v>17</v>
      </c>
    </row>
    <row r="598" spans="1:59" ht="14.1" thickTop="1">
      <c r="A598" s="122" t="s">
        <v>18</v>
      </c>
      <c r="B598" s="123"/>
      <c r="C598" s="183"/>
      <c r="D598" s="124"/>
      <c r="E598" s="177"/>
      <c r="F598" s="123"/>
      <c r="G598" s="125"/>
      <c r="H598" s="124"/>
      <c r="I598" s="177"/>
      <c r="J598" s="123"/>
      <c r="K598" s="125"/>
      <c r="L598" s="124"/>
      <c r="M598" s="123"/>
      <c r="N598" s="176"/>
      <c r="O598" s="178"/>
      <c r="P598" s="123"/>
      <c r="Q598" s="125"/>
      <c r="R598" s="124"/>
      <c r="S598" s="177"/>
      <c r="T598" s="123"/>
      <c r="U598" s="125"/>
      <c r="V598" s="124"/>
      <c r="W598" s="177"/>
      <c r="X598" s="123"/>
      <c r="Y598" s="125"/>
      <c r="Z598" s="181"/>
      <c r="AA598" s="182"/>
      <c r="AB598" s="167">
        <f>B598+D598+F598+H598+J598+L598+N598+P598+R598+T598+V598+X598+Z598</f>
        <v>0</v>
      </c>
      <c r="AC598" s="168">
        <f>C598+E598+G598+I598+K598+M598+O598+Q598+S598+U598+W598+Y598+AA598</f>
        <v>0</v>
      </c>
      <c r="AE598" s="122" t="s">
        <v>18</v>
      </c>
      <c r="AF598" s="126">
        <f>B598/B622</f>
        <v>0</v>
      </c>
      <c r="AG598" s="127">
        <f t="shared" ref="AG598" si="10952">C598/C622</f>
        <v>0</v>
      </c>
      <c r="AH598" s="128">
        <f t="shared" ref="AH598" si="10953">D598/D622</f>
        <v>0</v>
      </c>
      <c r="AI598" s="129">
        <f t="shared" ref="AI598" si="10954">E598/E622</f>
        <v>0</v>
      </c>
      <c r="AJ598" s="126">
        <f t="shared" ref="AJ598" si="10955">F598/F622</f>
        <v>0</v>
      </c>
      <c r="AK598" s="127">
        <f t="shared" ref="AK598" si="10956">G598/G622</f>
        <v>0</v>
      </c>
      <c r="AL598" s="128">
        <f t="shared" ref="AL598" si="10957">H598/H622</f>
        <v>0</v>
      </c>
      <c r="AM598" s="129">
        <f t="shared" ref="AM598" si="10958">I598/I622</f>
        <v>0</v>
      </c>
      <c r="AN598" s="126">
        <f t="shared" ref="AN598" si="10959">J598/J622</f>
        <v>0</v>
      </c>
      <c r="AO598" s="127">
        <f t="shared" ref="AO598" si="10960">K598/K622</f>
        <v>0</v>
      </c>
      <c r="AP598" s="128">
        <f t="shared" ref="AP598" si="10961">L598/L622</f>
        <v>0</v>
      </c>
      <c r="AQ598" s="126">
        <f t="shared" ref="AQ598" si="10962">M598/M622</f>
        <v>0</v>
      </c>
      <c r="AR598" s="130">
        <f t="shared" ref="AR598" si="10963">N598/N622</f>
        <v>0</v>
      </c>
      <c r="AS598" s="131">
        <f t="shared" ref="AS598" si="10964">O598/O622</f>
        <v>0</v>
      </c>
      <c r="AT598" s="126">
        <f t="shared" ref="AT598" si="10965">P598/P622</f>
        <v>0</v>
      </c>
      <c r="AU598" s="127">
        <f t="shared" ref="AU598" si="10966">Q598/Q622</f>
        <v>0</v>
      </c>
      <c r="AV598" s="128">
        <f t="shared" ref="AV598" si="10967">R598/R622</f>
        <v>0</v>
      </c>
      <c r="AW598" s="129">
        <f t="shared" ref="AW598" si="10968">S598/S622</f>
        <v>0</v>
      </c>
      <c r="AX598" s="126">
        <f t="shared" ref="AX598" si="10969">T598/T622</f>
        <v>0</v>
      </c>
      <c r="AY598" s="127">
        <f t="shared" ref="AY598" si="10970">U598/U622</f>
        <v>0</v>
      </c>
      <c r="AZ598" s="128">
        <f t="shared" ref="AZ598" si="10971">V598/V622</f>
        <v>0</v>
      </c>
      <c r="BA598" s="129">
        <f t="shared" ref="BA598" si="10972">W598/W622</f>
        <v>0</v>
      </c>
      <c r="BB598" s="126">
        <f t="shared" ref="BB598" si="10973">X598/X622</f>
        <v>0</v>
      </c>
      <c r="BC598" s="127">
        <f t="shared" ref="BC598" si="10974">Y598/Y622</f>
        <v>0</v>
      </c>
      <c r="BD598" s="128">
        <f t="shared" ref="BD598" si="10975">Z598/Z622</f>
        <v>0</v>
      </c>
      <c r="BE598" s="126">
        <f t="shared" ref="BE598" si="10976">AA598/AA622</f>
        <v>0</v>
      </c>
      <c r="BF598" s="132">
        <f t="shared" ref="BF598" si="10977">AB598/AB622</f>
        <v>0</v>
      </c>
      <c r="BG598" s="133">
        <f t="shared" ref="BG598" si="10978">AC598/AC622</f>
        <v>0</v>
      </c>
    </row>
    <row r="599" spans="1:59">
      <c r="A599" s="134" t="s">
        <v>19</v>
      </c>
      <c r="B599" s="186">
        <v>589</v>
      </c>
      <c r="C599" s="187">
        <v>0</v>
      </c>
      <c r="D599" s="188">
        <v>168</v>
      </c>
      <c r="E599" s="189">
        <v>0</v>
      </c>
      <c r="F599" s="186">
        <v>45</v>
      </c>
      <c r="G599" s="190">
        <v>1</v>
      </c>
      <c r="H599" s="188">
        <v>273</v>
      </c>
      <c r="I599" s="189">
        <v>6</v>
      </c>
      <c r="J599" s="186">
        <v>5</v>
      </c>
      <c r="K599" s="190">
        <v>4</v>
      </c>
      <c r="L599" s="188">
        <v>6</v>
      </c>
      <c r="M599" s="186">
        <v>0</v>
      </c>
      <c r="N599" s="191">
        <v>5</v>
      </c>
      <c r="O599" s="192">
        <v>0</v>
      </c>
      <c r="P599" s="186">
        <v>15</v>
      </c>
      <c r="Q599" s="190">
        <v>0</v>
      </c>
      <c r="R599" s="188">
        <v>0</v>
      </c>
      <c r="S599" s="189">
        <v>0</v>
      </c>
      <c r="T599" s="186">
        <v>0</v>
      </c>
      <c r="U599" s="190">
        <v>0</v>
      </c>
      <c r="V599" s="188">
        <v>0</v>
      </c>
      <c r="W599" s="189">
        <v>0</v>
      </c>
      <c r="X599" s="186">
        <v>0</v>
      </c>
      <c r="Y599" s="190">
        <v>0</v>
      </c>
      <c r="Z599" s="188">
        <v>0</v>
      </c>
      <c r="AA599" s="186">
        <v>0</v>
      </c>
      <c r="AB599" s="169">
        <f t="shared" ref="AB599:AB600" si="10979">B599+D599+F599+H599+J599+L599+N599+P599+R599+T599+V599+X599+Z599</f>
        <v>1106</v>
      </c>
      <c r="AC599" s="170">
        <f t="shared" ref="AC599:AC618" si="10980">C599+E599+G599+I599+K599+M599+O599+Q599+S599+U599+W599+Y599+AA599</f>
        <v>11</v>
      </c>
      <c r="AE599" s="134" t="s">
        <v>19</v>
      </c>
      <c r="AF599" s="126">
        <f>B599/B622</f>
        <v>9.9823740763338078E-3</v>
      </c>
      <c r="AG599" s="127">
        <f t="shared" ref="AG599" si="10981">C599/C622</f>
        <v>0</v>
      </c>
      <c r="AH599" s="128">
        <f t="shared" ref="AH599" si="10982">D599/D622</f>
        <v>7.4896348802995852E-3</v>
      </c>
      <c r="AI599" s="129">
        <f t="shared" ref="AI599" si="10983">E599/E622</f>
        <v>0</v>
      </c>
      <c r="AJ599" s="126">
        <f t="shared" ref="AJ599" si="10984">F599/F622</f>
        <v>3.7208533156937325E-3</v>
      </c>
      <c r="AK599" s="127">
        <f t="shared" ref="AK599" si="10985">G599/G622</f>
        <v>1.2026458208057727E-4</v>
      </c>
      <c r="AL599" s="128">
        <f t="shared" ref="AL599" si="10986">H599/H622</f>
        <v>1.1232256737296853E-2</v>
      </c>
      <c r="AM599" s="129">
        <f t="shared" ref="AM599" si="10987">I599/I622</f>
        <v>1.5287013681877245E-4</v>
      </c>
      <c r="AN599" s="126">
        <f t="shared" ref="AN599" si="10988">J599/J622</f>
        <v>7.1653768988248778E-4</v>
      </c>
      <c r="AO599" s="127">
        <f t="shared" ref="AO599" si="10989">K599/K622</f>
        <v>4.7472110135295516E-4</v>
      </c>
      <c r="AP599" s="128">
        <f t="shared" ref="AP599" si="10990">L599/L622</f>
        <v>5.1867219917012448E-4</v>
      </c>
      <c r="AQ599" s="126">
        <f t="shared" ref="AQ599" si="10991">M599/M622</f>
        <v>0</v>
      </c>
      <c r="AR599" s="130">
        <f t="shared" ref="AR599" si="10992">N599/N622</f>
        <v>1.9795708290442631E-4</v>
      </c>
      <c r="AS599" s="131">
        <f t="shared" ref="AS599" si="10993">O599/O622</f>
        <v>0</v>
      </c>
      <c r="AT599" s="126">
        <f t="shared" ref="AT599" si="10994">P599/P622</f>
        <v>9.2455621301775143E-4</v>
      </c>
      <c r="AU599" s="127">
        <f t="shared" ref="AU599" si="10995">Q599/Q622</f>
        <v>0</v>
      </c>
      <c r="AV599" s="128">
        <f t="shared" ref="AV599" si="10996">R599/R622</f>
        <v>0</v>
      </c>
      <c r="AW599" s="129">
        <f t="shared" ref="AW599" si="10997">S599/S622</f>
        <v>0</v>
      </c>
      <c r="AX599" s="126">
        <f t="shared" ref="AX599" si="10998">T599/T622</f>
        <v>0</v>
      </c>
      <c r="AY599" s="127">
        <f t="shared" ref="AY599" si="10999">U599/U622</f>
        <v>0</v>
      </c>
      <c r="AZ599" s="128">
        <f t="shared" ref="AZ599" si="11000">V599/V622</f>
        <v>0</v>
      </c>
      <c r="BA599" s="129">
        <f t="shared" ref="BA599" si="11001">W599/W622</f>
        <v>0</v>
      </c>
      <c r="BB599" s="126">
        <f t="shared" ref="BB599" si="11002">X599/X622</f>
        <v>0</v>
      </c>
      <c r="BC599" s="127">
        <f t="shared" ref="BC599" si="11003">Y599/Y622</f>
        <v>0</v>
      </c>
      <c r="BD599" s="128">
        <f t="shared" ref="BD599" si="11004">Z599/Z622</f>
        <v>0</v>
      </c>
      <c r="BE599" s="126">
        <f t="shared" ref="BE599" si="11005">AA599/AA622</f>
        <v>0</v>
      </c>
      <c r="BF599" s="132">
        <f t="shared" ref="BF599" si="11006">AB599/AB622</f>
        <v>3.5823138638137715E-3</v>
      </c>
      <c r="BG599" s="133">
        <f t="shared" ref="BG599" si="11007">AC599/AC622</f>
        <v>3.5706170675495831E-5</v>
      </c>
    </row>
    <row r="600" spans="1:59">
      <c r="A600" s="143" t="s">
        <v>20</v>
      </c>
      <c r="B600" s="193">
        <v>3449</v>
      </c>
      <c r="C600" s="194">
        <v>0</v>
      </c>
      <c r="D600" s="195">
        <v>1385</v>
      </c>
      <c r="E600" s="196">
        <v>0</v>
      </c>
      <c r="F600" s="193">
        <v>360</v>
      </c>
      <c r="G600" s="197">
        <v>2</v>
      </c>
      <c r="H600" s="195">
        <v>1378</v>
      </c>
      <c r="I600" s="196">
        <v>102</v>
      </c>
      <c r="J600" s="193">
        <v>93</v>
      </c>
      <c r="K600" s="197">
        <v>50</v>
      </c>
      <c r="L600" s="195">
        <v>81</v>
      </c>
      <c r="M600" s="193">
        <v>370</v>
      </c>
      <c r="N600" s="198">
        <v>524</v>
      </c>
      <c r="O600" s="199">
        <v>535</v>
      </c>
      <c r="P600" s="193">
        <v>325</v>
      </c>
      <c r="Q600" s="197">
        <v>331</v>
      </c>
      <c r="R600" s="195">
        <v>422</v>
      </c>
      <c r="S600" s="196">
        <v>465</v>
      </c>
      <c r="T600" s="193">
        <v>74</v>
      </c>
      <c r="U600" s="197">
        <v>305</v>
      </c>
      <c r="V600" s="195">
        <v>267</v>
      </c>
      <c r="W600" s="196">
        <v>656</v>
      </c>
      <c r="X600" s="193">
        <v>407</v>
      </c>
      <c r="Y600" s="197">
        <v>429</v>
      </c>
      <c r="Z600" s="195">
        <v>1481</v>
      </c>
      <c r="AA600" s="193">
        <v>601</v>
      </c>
      <c r="AB600" s="169">
        <f t="shared" si="10979"/>
        <v>10246</v>
      </c>
      <c r="AC600" s="170">
        <f t="shared" si="10980"/>
        <v>3846</v>
      </c>
      <c r="AE600" s="143" t="s">
        <v>20</v>
      </c>
      <c r="AF600" s="126">
        <f>B600/B622</f>
        <v>5.8453664158362145E-2</v>
      </c>
      <c r="AG600" s="127">
        <f t="shared" ref="AG600" si="11008">C600/C622</f>
        <v>0</v>
      </c>
      <c r="AH600" s="128">
        <f t="shared" ref="AH600" si="11009">D600/D622</f>
        <v>6.1744906602469798E-2</v>
      </c>
      <c r="AI600" s="129">
        <f t="shared" ref="AI600" si="11010">E600/E622</f>
        <v>0</v>
      </c>
      <c r="AJ600" s="126">
        <f t="shared" ref="AJ600" si="11011">F600/F622</f>
        <v>2.976682652554986E-2</v>
      </c>
      <c r="AK600" s="127">
        <f t="shared" ref="AK600" si="11012">G600/G622</f>
        <v>2.4052916416115455E-4</v>
      </c>
      <c r="AL600" s="128">
        <f t="shared" ref="AL600" si="11013">H600/H622</f>
        <v>5.6696153054926972E-2</v>
      </c>
      <c r="AM600" s="129">
        <f t="shared" ref="AM600" si="11014">I600/I622</f>
        <v>2.5987923259191319E-3</v>
      </c>
      <c r="AN600" s="126">
        <f t="shared" ref="AN600" si="11015">J600/J622</f>
        <v>1.3327601031814273E-2</v>
      </c>
      <c r="AO600" s="127">
        <f t="shared" ref="AO600" si="11016">K600/K622</f>
        <v>5.9340137669119395E-3</v>
      </c>
      <c r="AP600" s="128">
        <f t="shared" ref="AP600" si="11017">L600/L622</f>
        <v>7.0020746887966808E-3</v>
      </c>
      <c r="AQ600" s="126">
        <f t="shared" ref="AQ600" si="11018">M600/M622</f>
        <v>1.6622489779415068E-2</v>
      </c>
      <c r="AR600" s="130">
        <f t="shared" ref="AR600" si="11019">N600/N622</f>
        <v>2.0745902288383879E-2</v>
      </c>
      <c r="AS600" s="131">
        <f t="shared" ref="AS600" si="11020">O600/O622</f>
        <v>1.5457960127130887E-2</v>
      </c>
      <c r="AT600" s="126">
        <f t="shared" ref="AT600" si="11021">P600/P622</f>
        <v>2.0032051282051284E-2</v>
      </c>
      <c r="AU600" s="127">
        <f t="shared" ref="AU600" si="11022">Q600/Q622</f>
        <v>1.6382894476341319E-2</v>
      </c>
      <c r="AV600" s="128">
        <f t="shared" ref="AV600" si="11023">R600/R622</f>
        <v>2.2160373890668487E-2</v>
      </c>
      <c r="AW600" s="129">
        <f t="shared" ref="AW600" si="11024">S600/S622</f>
        <v>2.1421661215276177E-2</v>
      </c>
      <c r="AX600" s="126">
        <f t="shared" ref="AX600" si="11025">T600/T622</f>
        <v>8.7959110899797927E-3</v>
      </c>
      <c r="AY600" s="127">
        <f t="shared" ref="AY600" si="11026">U600/U622</f>
        <v>2.6665500961706591E-2</v>
      </c>
      <c r="AZ600" s="128">
        <f t="shared" ref="AZ600" si="11027">V600/V622</f>
        <v>1.1416598965237097E-2</v>
      </c>
      <c r="BA600" s="129">
        <f t="shared" ref="BA600" si="11028">W600/W622</f>
        <v>2.3442804559911375E-2</v>
      </c>
      <c r="BB600" s="126">
        <f t="shared" ref="BB600" si="11029">X600/X622</f>
        <v>1.7145505097312327E-2</v>
      </c>
      <c r="BC600" s="127">
        <f t="shared" ref="BC600" si="11030">Y600/Y622</f>
        <v>2.8247843550404952E-2</v>
      </c>
      <c r="BD600" s="128">
        <f t="shared" ref="BD600" si="11031">Z600/Z622</f>
        <v>2.6307375301975272E-2</v>
      </c>
      <c r="BE600" s="126">
        <f t="shared" ref="BE600" si="11032">AA600/AA622</f>
        <v>1.3331558749805905E-2</v>
      </c>
      <c r="BF600" s="132">
        <f t="shared" ref="BF600" si="11033">AB600/AB622</f>
        <v>3.3186607458079477E-2</v>
      </c>
      <c r="BG600" s="133">
        <f t="shared" ref="BG600" si="11034">AC600/AC622</f>
        <v>1.2484175674359723E-2</v>
      </c>
    </row>
    <row r="601" spans="1:59">
      <c r="A601" s="134" t="s">
        <v>21</v>
      </c>
      <c r="B601" s="186">
        <v>5848</v>
      </c>
      <c r="C601" s="187">
        <v>549</v>
      </c>
      <c r="D601" s="188">
        <v>1799</v>
      </c>
      <c r="E601" s="189">
        <v>659</v>
      </c>
      <c r="F601" s="186">
        <v>850</v>
      </c>
      <c r="G601" s="190">
        <v>416</v>
      </c>
      <c r="H601" s="188">
        <v>874</v>
      </c>
      <c r="I601" s="189">
        <v>1041</v>
      </c>
      <c r="J601" s="186">
        <v>247</v>
      </c>
      <c r="K601" s="190">
        <v>579</v>
      </c>
      <c r="L601" s="188">
        <v>294</v>
      </c>
      <c r="M601" s="186">
        <v>1133</v>
      </c>
      <c r="N601" s="191">
        <v>1233</v>
      </c>
      <c r="O601" s="192">
        <v>1957</v>
      </c>
      <c r="P601" s="186">
        <v>1162</v>
      </c>
      <c r="Q601" s="190">
        <v>884</v>
      </c>
      <c r="R601" s="188">
        <v>1232</v>
      </c>
      <c r="S601" s="189">
        <v>1084</v>
      </c>
      <c r="T601" s="186">
        <v>259</v>
      </c>
      <c r="U601" s="190">
        <v>879</v>
      </c>
      <c r="V601" s="188">
        <v>852</v>
      </c>
      <c r="W601" s="189">
        <v>1926</v>
      </c>
      <c r="X601" s="186">
        <v>1307</v>
      </c>
      <c r="Y601" s="190">
        <v>1224</v>
      </c>
      <c r="Z601" s="188">
        <v>3797</v>
      </c>
      <c r="AA601" s="186">
        <v>1645</v>
      </c>
      <c r="AB601" s="169">
        <f>B601+D601+F601+H601+J601+L601+N601+P601+R601+T601+V601+X601+Z601</f>
        <v>19754</v>
      </c>
      <c r="AC601" s="170">
        <f t="shared" si="10980"/>
        <v>13976</v>
      </c>
      <c r="AE601" s="134" t="s">
        <v>21</v>
      </c>
      <c r="AF601" s="126">
        <f>B601/B622</f>
        <v>9.9111924615280317E-2</v>
      </c>
      <c r="AG601" s="127">
        <f t="shared" ref="AG601" si="11035">C601/C622</f>
        <v>1.6222924854466476E-2</v>
      </c>
      <c r="AH601" s="128">
        <f t="shared" ref="AH601" si="11036">D601/D622</f>
        <v>8.0201506843208065E-2</v>
      </c>
      <c r="AI601" s="129">
        <f t="shared" ref="AI601" si="11037">E601/E622</f>
        <v>3.3333333333333333E-2</v>
      </c>
      <c r="AJ601" s="126">
        <f t="shared" ref="AJ601" si="11038">F601/F622</f>
        <v>7.0282784851992727E-2</v>
      </c>
      <c r="AK601" s="127">
        <f t="shared" ref="AK601" si="11039">G601/G622</f>
        <v>5.0030066145520143E-2</v>
      </c>
      <c r="AL601" s="128">
        <f t="shared" ref="AL601" si="11040">H601/H622</f>
        <v>3.5959679078378937E-2</v>
      </c>
      <c r="AM601" s="129">
        <f t="shared" ref="AM601" si="11041">I601/I622</f>
        <v>2.6522968738057019E-2</v>
      </c>
      <c r="AN601" s="126">
        <f t="shared" ref="AN601" si="11042">J601/J622</f>
        <v>3.5396961880194901E-2</v>
      </c>
      <c r="AO601" s="127">
        <f t="shared" ref="AO601" si="11043">K601/K622</f>
        <v>6.8715879420840259E-2</v>
      </c>
      <c r="AP601" s="128">
        <f t="shared" ref="AP601" si="11044">L601/L622</f>
        <v>2.5414937759336099E-2</v>
      </c>
      <c r="AQ601" s="126">
        <f t="shared" ref="AQ601" si="11045">M601/M622</f>
        <v>5.0900759243452089E-2</v>
      </c>
      <c r="AR601" s="130">
        <f t="shared" ref="AR601" si="11046">N601/N622</f>
        <v>4.8816216644231532E-2</v>
      </c>
      <c r="AS601" s="131">
        <f t="shared" ref="AS601" si="11047">O601/O622</f>
        <v>5.6544351343542326E-2</v>
      </c>
      <c r="AT601" s="126">
        <f t="shared" ref="AT601" si="11048">P601/P622</f>
        <v>7.162228796844182E-2</v>
      </c>
      <c r="AU601" s="127">
        <f t="shared" ref="AU601" si="11049">Q601/Q622</f>
        <v>4.3753712136210654E-2</v>
      </c>
      <c r="AV601" s="128">
        <f t="shared" ref="AV601" si="11050">R601/R622</f>
        <v>6.469568870451084E-2</v>
      </c>
      <c r="AW601" s="129">
        <f t="shared" ref="AW601" si="11051">S601/S622</f>
        <v>4.9937808080342747E-2</v>
      </c>
      <c r="AX601" s="126">
        <f t="shared" ref="AX601" si="11052">T601/T622</f>
        <v>3.0785688814929275E-2</v>
      </c>
      <c r="AY601" s="127">
        <f t="shared" ref="AY601" si="11053">U601/U622</f>
        <v>7.6849099492918349E-2</v>
      </c>
      <c r="AZ601" s="128">
        <f t="shared" ref="AZ601" si="11054">V601/V622</f>
        <v>3.6430495574464448E-2</v>
      </c>
      <c r="BA601" s="129">
        <f t="shared" ref="BA601" si="11055">W601/W622</f>
        <v>6.8827502412178818E-2</v>
      </c>
      <c r="BB601" s="126">
        <f t="shared" ref="BB601" si="11056">X601/X622</f>
        <v>5.5059398432892412E-2</v>
      </c>
      <c r="BC601" s="127">
        <f t="shared" ref="BC601" si="11057">Y601/Y622</f>
        <v>8.0595245934022522E-2</v>
      </c>
      <c r="BD601" s="128">
        <f t="shared" ref="BD601" si="11058">Z601/Z622</f>
        <v>6.744706551087111E-2</v>
      </c>
      <c r="BE601" s="126">
        <f t="shared" ref="BE601" si="11059">AA601/AA622</f>
        <v>3.648987378274661E-2</v>
      </c>
      <c r="BF601" s="132">
        <f t="shared" ref="BF601" si="11060">AB601/AB622</f>
        <v>6.3982846352420658E-2</v>
      </c>
      <c r="BG601" s="133">
        <f t="shared" ref="BG601" si="11061">AC601/AC622</f>
        <v>4.5366312850975428E-2</v>
      </c>
    </row>
    <row r="602" spans="1:59">
      <c r="A602" s="143" t="s">
        <v>22</v>
      </c>
      <c r="B602" s="193">
        <v>6094</v>
      </c>
      <c r="C602" s="194">
        <v>1080</v>
      </c>
      <c r="D602" s="195">
        <v>1492</v>
      </c>
      <c r="E602" s="196">
        <v>1341</v>
      </c>
      <c r="F602" s="193">
        <v>635</v>
      </c>
      <c r="G602" s="197">
        <v>596</v>
      </c>
      <c r="H602" s="195">
        <v>946</v>
      </c>
      <c r="I602" s="196">
        <v>1591</v>
      </c>
      <c r="J602" s="193">
        <v>432</v>
      </c>
      <c r="K602" s="197">
        <v>854</v>
      </c>
      <c r="L602" s="195">
        <v>500</v>
      </c>
      <c r="M602" s="193">
        <v>1830</v>
      </c>
      <c r="N602" s="198">
        <v>1639</v>
      </c>
      <c r="O602" s="199">
        <v>2442</v>
      </c>
      <c r="P602" s="193">
        <v>1578</v>
      </c>
      <c r="Q602" s="197">
        <v>1315</v>
      </c>
      <c r="R602" s="195">
        <v>1556</v>
      </c>
      <c r="S602" s="196">
        <v>1298</v>
      </c>
      <c r="T602" s="193">
        <v>348</v>
      </c>
      <c r="U602" s="197">
        <v>1488</v>
      </c>
      <c r="V602" s="195">
        <v>1034</v>
      </c>
      <c r="W602" s="196">
        <v>1990</v>
      </c>
      <c r="X602" s="193">
        <v>1022</v>
      </c>
      <c r="Y602" s="197">
        <v>1353</v>
      </c>
      <c r="Z602" s="195">
        <v>3652</v>
      </c>
      <c r="AA602" s="193">
        <v>1932</v>
      </c>
      <c r="AB602" s="169">
        <f t="shared" ref="AB602:AB618" si="11062">B602+D602+F602+H602+J602+L602+N602+P602+R602+T602+V602+X602+Z602</f>
        <v>20928</v>
      </c>
      <c r="AC602" s="170">
        <f t="shared" si="10980"/>
        <v>19110</v>
      </c>
      <c r="AE602" s="143" t="s">
        <v>22</v>
      </c>
      <c r="AF602" s="126">
        <f>B602/B622</f>
        <v>0.10328113348247576</v>
      </c>
      <c r="AG602" s="127">
        <f t="shared" ref="AG602" si="11063">C602/C622</f>
        <v>3.1913950533376673E-2</v>
      </c>
      <c r="AH602" s="128">
        <f t="shared" ref="AH602" si="11064">D602/D622</f>
        <v>6.6515090722660597E-2</v>
      </c>
      <c r="AI602" s="129">
        <f t="shared" ref="AI602" si="11065">E602/E622</f>
        <v>6.7830045523520482E-2</v>
      </c>
      <c r="AJ602" s="126">
        <f t="shared" ref="AJ602" si="11066">F602/F622</f>
        <v>5.2505374565900445E-2</v>
      </c>
      <c r="AK602" s="127">
        <f t="shared" ref="AK602" si="11067">G602/G622</f>
        <v>7.1677690920024059E-2</v>
      </c>
      <c r="AL602" s="128">
        <f t="shared" ref="AL602" si="11068">H602/H622</f>
        <v>3.8922032503600081E-2</v>
      </c>
      <c r="AM602" s="129">
        <f t="shared" ref="AM602" si="11069">I602/I622</f>
        <v>4.0536064613111163E-2</v>
      </c>
      <c r="AN602" s="126">
        <f t="shared" ref="AN602" si="11070">J602/J622</f>
        <v>6.1908856405846945E-2</v>
      </c>
      <c r="AO602" s="127">
        <f t="shared" ref="AO602" si="11071">K602/K622</f>
        <v>0.10135295513885592</v>
      </c>
      <c r="AP602" s="128">
        <f t="shared" ref="AP602" si="11072">L602/L622</f>
        <v>4.3222683264177039E-2</v>
      </c>
      <c r="AQ602" s="126">
        <f t="shared" ref="AQ602" si="11073">M602/M622</f>
        <v>8.2213935936025884E-2</v>
      </c>
      <c r="AR602" s="130">
        <f t="shared" ref="AR602" si="11074">N602/N622</f>
        <v>6.4890331776070953E-2</v>
      </c>
      <c r="AS602" s="131">
        <f t="shared" ref="AS602" si="11075">O602/O622</f>
        <v>7.055764229991332E-2</v>
      </c>
      <c r="AT602" s="126">
        <f t="shared" ref="AT602" si="11076">P602/P622</f>
        <v>9.7263313609467453E-2</v>
      </c>
      <c r="AU602" s="127">
        <f t="shared" ref="AU602" si="11077">Q602/Q622</f>
        <v>6.5086121560087112E-2</v>
      </c>
      <c r="AV602" s="128">
        <f t="shared" ref="AV602" si="11078">R602/R622</f>
        <v>8.1709814630047783E-2</v>
      </c>
      <c r="AW602" s="129">
        <f t="shared" ref="AW602" si="11079">S602/S622</f>
        <v>5.9796379048233289E-2</v>
      </c>
      <c r="AX602" s="126">
        <f t="shared" ref="AX602" si="11080">T602/T622</f>
        <v>4.1364554855580646E-2</v>
      </c>
      <c r="AY602" s="127">
        <f t="shared" ref="AY602" si="11081">U602/U622</f>
        <v>0.13009267354432594</v>
      </c>
      <c r="AZ602" s="128">
        <f t="shared" ref="AZ602" si="11082">V602/V622</f>
        <v>4.4212596741779624E-2</v>
      </c>
      <c r="BA602" s="129">
        <f t="shared" ref="BA602" si="11083">W602/W622</f>
        <v>7.1114605296072622E-2</v>
      </c>
      <c r="BB602" s="126">
        <f t="shared" ref="BB602" si="11084">X602/X622</f>
        <v>4.3053332209958717E-2</v>
      </c>
      <c r="BC602" s="127">
        <f t="shared" ref="BC602" si="11085">Y602/Y622</f>
        <v>8.9089352735892538E-2</v>
      </c>
      <c r="BD602" s="128">
        <f t="shared" ref="BD602" si="11086">Z602/Z622</f>
        <v>6.4871394059968737E-2</v>
      </c>
      <c r="BE602" s="126">
        <f t="shared" ref="BE602" si="11087">AA602/AA622</f>
        <v>4.2856192187396024E-2</v>
      </c>
      <c r="BF602" s="132">
        <f t="shared" ref="BF602" si="11088">AB602/AB622</f>
        <v>6.7785410978204896E-2</v>
      </c>
      <c r="BG602" s="133">
        <f t="shared" ref="BG602" si="11089">AC602/AC622</f>
        <v>6.2031356509884117E-2</v>
      </c>
    </row>
    <row r="603" spans="1:59">
      <c r="A603" s="134" t="s">
        <v>23</v>
      </c>
      <c r="B603" s="186">
        <v>4821</v>
      </c>
      <c r="C603" s="187">
        <v>685</v>
      </c>
      <c r="D603" s="188">
        <v>1071</v>
      </c>
      <c r="E603" s="189">
        <v>1018</v>
      </c>
      <c r="F603" s="186">
        <v>693</v>
      </c>
      <c r="G603" s="190">
        <v>510</v>
      </c>
      <c r="H603" s="188">
        <v>715</v>
      </c>
      <c r="I603" s="189">
        <v>1406</v>
      </c>
      <c r="J603" s="186">
        <v>412</v>
      </c>
      <c r="K603" s="190">
        <v>944</v>
      </c>
      <c r="L603" s="188">
        <v>456</v>
      </c>
      <c r="M603" s="186">
        <v>2447</v>
      </c>
      <c r="N603" s="191">
        <v>1470</v>
      </c>
      <c r="O603" s="192">
        <v>2816</v>
      </c>
      <c r="P603" s="186">
        <v>1181</v>
      </c>
      <c r="Q603" s="190">
        <v>1516</v>
      </c>
      <c r="R603" s="188">
        <v>1459</v>
      </c>
      <c r="S603" s="189">
        <v>1287</v>
      </c>
      <c r="T603" s="186">
        <v>307</v>
      </c>
      <c r="U603" s="190">
        <v>1620</v>
      </c>
      <c r="V603" s="188">
        <v>863</v>
      </c>
      <c r="W603" s="189">
        <v>2771</v>
      </c>
      <c r="X603" s="186">
        <v>1451</v>
      </c>
      <c r="Y603" s="190">
        <v>1785</v>
      </c>
      <c r="Z603" s="188">
        <v>5567</v>
      </c>
      <c r="AA603" s="186">
        <v>2130</v>
      </c>
      <c r="AB603" s="169">
        <f t="shared" si="11062"/>
        <v>20466</v>
      </c>
      <c r="AC603" s="170">
        <f t="shared" si="10980"/>
        <v>20935</v>
      </c>
      <c r="AE603" s="134" t="s">
        <v>23</v>
      </c>
      <c r="AF603" s="126">
        <f>B603/B622</f>
        <v>8.1706324994915605E-2</v>
      </c>
      <c r="AG603" s="127">
        <f t="shared" ref="AG603" si="11090">C603/C622</f>
        <v>2.0241718625336132E-2</v>
      </c>
      <c r="AH603" s="128">
        <f t="shared" ref="AH603" si="11091">D603/D622</f>
        <v>4.774642236190986E-2</v>
      </c>
      <c r="AI603" s="129">
        <f t="shared" ref="AI603" si="11092">E603/E622</f>
        <v>5.1492159838138596E-2</v>
      </c>
      <c r="AJ603" s="126">
        <f t="shared" ref="AJ603" si="11093">F603/F622</f>
        <v>5.7301141061683478E-2</v>
      </c>
      <c r="AK603" s="127">
        <f t="shared" ref="AK603" si="11094">G603/G622</f>
        <v>6.1334936861094411E-2</v>
      </c>
      <c r="AL603" s="128">
        <f t="shared" ref="AL603" si="11095">H603/H622</f>
        <v>2.94178152643489E-2</v>
      </c>
      <c r="AM603" s="129">
        <f t="shared" ref="AM603" si="11096">I603/I622</f>
        <v>3.5822568727865677E-2</v>
      </c>
      <c r="AN603" s="126">
        <f t="shared" ref="AN603" si="11097">J603/J622</f>
        <v>5.9042705646316994E-2</v>
      </c>
      <c r="AO603" s="127">
        <f t="shared" ref="AO603" si="11098">K603/K622</f>
        <v>0.11203417991929741</v>
      </c>
      <c r="AP603" s="128">
        <f t="shared" ref="AP603" si="11099">L603/L622</f>
        <v>3.9419087136929459E-2</v>
      </c>
      <c r="AQ603" s="126">
        <f t="shared" ref="AQ603" si="11100">M603/M622</f>
        <v>0.10993306078440182</v>
      </c>
      <c r="AR603" s="130">
        <f t="shared" ref="AR603" si="11101">N603/N622</f>
        <v>5.8199382373901341E-2</v>
      </c>
      <c r="AS603" s="131">
        <f t="shared" ref="AS603" si="11102">O603/O622</f>
        <v>8.1363767697197345E-2</v>
      </c>
      <c r="AT603" s="126">
        <f t="shared" ref="AT603" si="11103">P603/P622</f>
        <v>7.279339250493097E-2</v>
      </c>
      <c r="AU603" s="127">
        <f t="shared" ref="AU603" si="11104">Q603/Q622</f>
        <v>7.5034646604632743E-2</v>
      </c>
      <c r="AV603" s="128">
        <f t="shared" ref="AV603" si="11105">R603/R622</f>
        <v>7.6616079399254314E-2</v>
      </c>
      <c r="AW603" s="129">
        <f t="shared" ref="AW603" si="11106">S603/S622</f>
        <v>5.9289630073248258E-2</v>
      </c>
      <c r="AX603" s="126">
        <f t="shared" ref="AX603" si="11107">T603/T622</f>
        <v>3.6491144657078332E-2</v>
      </c>
      <c r="AY603" s="127">
        <f t="shared" ref="AY603" si="11108">U603/U622</f>
        <v>0.14163315264906451</v>
      </c>
      <c r="AZ603" s="128">
        <f t="shared" ref="AZ603" si="11109">V603/V622</f>
        <v>3.6900842348313166E-2</v>
      </c>
      <c r="BA603" s="129">
        <f t="shared" ref="BA603" si="11110">W603/W622</f>
        <v>9.9024407676089055E-2</v>
      </c>
      <c r="BB603" s="126">
        <f t="shared" ref="BB603" si="11111">X603/X622</f>
        <v>6.1125621366585219E-2</v>
      </c>
      <c r="BC603" s="127">
        <f t="shared" ref="BC603" si="11112">Y603/Y622</f>
        <v>0.11753473365378284</v>
      </c>
      <c r="BD603" s="128">
        <f t="shared" ref="BD603" si="11113">Z603/Z622</f>
        <v>9.88880204632656E-2</v>
      </c>
      <c r="BE603" s="126">
        <f t="shared" ref="BE603" si="11114">AA603/AA622</f>
        <v>4.7248286417781324E-2</v>
      </c>
      <c r="BF603" s="132">
        <f t="shared" ref="BF603" si="11115">AB603/AB622</f>
        <v>6.6289001389523192E-2</v>
      </c>
      <c r="BG603" s="133">
        <f t="shared" ref="BG603" si="11116">AC603/AC622</f>
        <v>6.7955334826500471E-2</v>
      </c>
    </row>
    <row r="604" spans="1:59">
      <c r="A604" s="143" t="s">
        <v>24</v>
      </c>
      <c r="B604" s="193">
        <v>4812</v>
      </c>
      <c r="C604" s="194">
        <v>1505</v>
      </c>
      <c r="D604" s="195">
        <v>1664</v>
      </c>
      <c r="E604" s="196">
        <v>1438</v>
      </c>
      <c r="F604" s="193">
        <v>962</v>
      </c>
      <c r="G604" s="197">
        <v>823</v>
      </c>
      <c r="H604" s="195">
        <v>1721</v>
      </c>
      <c r="I604" s="196">
        <v>2222</v>
      </c>
      <c r="J604" s="193">
        <v>385</v>
      </c>
      <c r="K604" s="197">
        <v>1154</v>
      </c>
      <c r="L604" s="195">
        <v>437</v>
      </c>
      <c r="M604" s="193">
        <v>2524</v>
      </c>
      <c r="N604" s="198">
        <v>1375</v>
      </c>
      <c r="O604" s="199">
        <v>2979</v>
      </c>
      <c r="P604" s="193">
        <v>951</v>
      </c>
      <c r="Q604" s="197">
        <v>1442</v>
      </c>
      <c r="R604" s="195">
        <v>1581</v>
      </c>
      <c r="S604" s="196">
        <v>1206</v>
      </c>
      <c r="T604" s="193">
        <v>254</v>
      </c>
      <c r="U604" s="197">
        <v>1044</v>
      </c>
      <c r="V604" s="195">
        <v>784</v>
      </c>
      <c r="W604" s="196">
        <v>2194</v>
      </c>
      <c r="X604" s="193">
        <v>1251</v>
      </c>
      <c r="Y604" s="197">
        <v>1199</v>
      </c>
      <c r="Z604" s="195">
        <v>4334</v>
      </c>
      <c r="AA604" s="193">
        <v>2110</v>
      </c>
      <c r="AB604" s="169">
        <f t="shared" si="11062"/>
        <v>20511</v>
      </c>
      <c r="AC604" s="170">
        <f t="shared" si="10980"/>
        <v>21840</v>
      </c>
      <c r="AE604" s="143" t="s">
        <v>24</v>
      </c>
      <c r="AF604" s="126">
        <f>B604/B622</f>
        <v>8.1553792963188931E-2</v>
      </c>
      <c r="AG604" s="127">
        <f t="shared" ref="AG604" si="11117">C604/C622</f>
        <v>4.4472681067344345E-2</v>
      </c>
      <c r="AH604" s="128">
        <f t="shared" ref="AH604" si="11118">D604/D622</f>
        <v>7.4183050242967327E-2</v>
      </c>
      <c r="AI604" s="129">
        <f t="shared" ref="AI604" si="11119">E604/E622</f>
        <v>7.2736469398077902E-2</v>
      </c>
      <c r="AJ604" s="126">
        <f t="shared" ref="AJ604" si="11120">F604/F622</f>
        <v>7.9543575326608232E-2</v>
      </c>
      <c r="AK604" s="127">
        <f t="shared" ref="AK604" si="11121">G604/G622</f>
        <v>9.8977751052315099E-2</v>
      </c>
      <c r="AL604" s="128">
        <f t="shared" ref="AL604" si="11122">H604/H622</f>
        <v>7.0808475622299943E-2</v>
      </c>
      <c r="AM604" s="129">
        <f t="shared" ref="AM604" si="11123">I604/I622</f>
        <v>5.6612907335218732E-2</v>
      </c>
      <c r="AN604" s="126">
        <f t="shared" ref="AN604" si="11124">J604/J622</f>
        <v>5.5173402120951565E-2</v>
      </c>
      <c r="AO604" s="127">
        <f t="shared" ref="AO604" si="11125">K604/K622</f>
        <v>0.13695703774032755</v>
      </c>
      <c r="AP604" s="128">
        <f t="shared" ref="AP604" si="11126">L604/L622</f>
        <v>3.7776625172890731E-2</v>
      </c>
      <c r="AQ604" s="126">
        <f t="shared" ref="AQ604" si="11127">M604/M622</f>
        <v>0.11339233568444225</v>
      </c>
      <c r="AR604" s="130">
        <f t="shared" ref="AR604" si="11128">N604/N622</f>
        <v>5.4438197798717239E-2</v>
      </c>
      <c r="AS604" s="131">
        <f t="shared" ref="AS604" si="11129">O604/O622</f>
        <v>8.6073389193874597E-2</v>
      </c>
      <c r="AT604" s="126">
        <f t="shared" ref="AT604" si="11130">P604/P622</f>
        <v>5.8616863905325445E-2</v>
      </c>
      <c r="AU604" s="127">
        <f t="shared" ref="AU604" si="11131">Q604/Q622</f>
        <v>7.137200554345674E-2</v>
      </c>
      <c r="AV604" s="128">
        <f t="shared" ref="AV604" si="11132">R604/R622</f>
        <v>8.3022632988499712E-2</v>
      </c>
      <c r="AW604" s="129">
        <f t="shared" ref="AW604" si="11133">S604/S622</f>
        <v>5.5558114893813057E-2</v>
      </c>
      <c r="AX604" s="126">
        <f t="shared" ref="AX604" si="11134">T604/T622</f>
        <v>3.0191370498038751E-2</v>
      </c>
      <c r="AY604" s="127">
        <f t="shared" ref="AY604" si="11135">U604/U622</f>
        <v>9.1274698373841584E-2</v>
      </c>
      <c r="AZ604" s="128">
        <f t="shared" ref="AZ604" si="11136">V604/V622</f>
        <v>3.3522897336126907E-2</v>
      </c>
      <c r="BA604" s="129">
        <f t="shared" ref="BA604" si="11137">W604/W622</f>
        <v>7.8404745738484077E-2</v>
      </c>
      <c r="BB604" s="126">
        <f t="shared" ref="BB604" si="11138">X604/X622</f>
        <v>5.2700311736456312E-2</v>
      </c>
      <c r="BC604" s="127">
        <f t="shared" ref="BC604" si="11139">Y604/Y622</f>
        <v>7.8949101204977945E-2</v>
      </c>
      <c r="BD604" s="128">
        <f t="shared" ref="BD604" si="11140">Z604/Z622</f>
        <v>7.6985931504902655E-2</v>
      </c>
      <c r="BE604" s="126">
        <f t="shared" ref="BE604" si="11141">AA604/AA622</f>
        <v>4.6804640535924223E-2</v>
      </c>
      <c r="BF604" s="132">
        <f t="shared" ref="BF604" si="11142">AB604/AB622</f>
        <v>6.6434755570238938E-2</v>
      </c>
      <c r="BG604" s="133">
        <f t="shared" ref="BG604" si="11143">AC604/AC622</f>
        <v>7.0892978868438997E-2</v>
      </c>
    </row>
    <row r="605" spans="1:59">
      <c r="A605" s="134" t="s">
        <v>25</v>
      </c>
      <c r="B605" s="186">
        <v>3884</v>
      </c>
      <c r="C605" s="187">
        <v>1281</v>
      </c>
      <c r="D605" s="188">
        <v>1447</v>
      </c>
      <c r="E605" s="189">
        <v>1171</v>
      </c>
      <c r="F605" s="186">
        <v>937</v>
      </c>
      <c r="G605" s="190">
        <v>592</v>
      </c>
      <c r="H605" s="188">
        <v>1389</v>
      </c>
      <c r="I605" s="189">
        <v>2044</v>
      </c>
      <c r="J605" s="186">
        <v>321</v>
      </c>
      <c r="K605" s="190">
        <v>906</v>
      </c>
      <c r="L605" s="188">
        <v>423</v>
      </c>
      <c r="M605" s="186">
        <v>1602</v>
      </c>
      <c r="N605" s="191">
        <v>1185</v>
      </c>
      <c r="O605" s="192">
        <v>2261</v>
      </c>
      <c r="P605" s="186">
        <v>881</v>
      </c>
      <c r="Q605" s="190">
        <v>1171</v>
      </c>
      <c r="R605" s="188">
        <v>1261</v>
      </c>
      <c r="S605" s="189">
        <v>1174</v>
      </c>
      <c r="T605" s="186">
        <v>329</v>
      </c>
      <c r="U605" s="190">
        <v>784</v>
      </c>
      <c r="V605" s="188">
        <v>841</v>
      </c>
      <c r="W605" s="189">
        <v>2030</v>
      </c>
      <c r="X605" s="186">
        <v>1104</v>
      </c>
      <c r="Y605" s="190">
        <v>1056</v>
      </c>
      <c r="Z605" s="188">
        <v>3345</v>
      </c>
      <c r="AA605" s="186">
        <v>1619</v>
      </c>
      <c r="AB605" s="169">
        <f t="shared" si="11062"/>
        <v>17347</v>
      </c>
      <c r="AC605" s="170">
        <f t="shared" si="10980"/>
        <v>17691</v>
      </c>
      <c r="AE605" s="134" t="s">
        <v>25</v>
      </c>
      <c r="AF605" s="126">
        <f>B605/B622</f>
        <v>6.5826045691817506E-2</v>
      </c>
      <c r="AG605" s="127">
        <f t="shared" ref="AG605" si="11144">C605/C622</f>
        <v>3.7853491327088443E-2</v>
      </c>
      <c r="AH605" s="128">
        <f t="shared" ref="AH605" si="11145">D605/D622</f>
        <v>6.4508938522580356E-2</v>
      </c>
      <c r="AI605" s="129">
        <f t="shared" ref="AI605" si="11146">E605/E622</f>
        <v>5.9231158320687913E-2</v>
      </c>
      <c r="AJ605" s="126">
        <f t="shared" ref="AJ605" si="11147">F605/F622</f>
        <v>7.7476434595667276E-2</v>
      </c>
      <c r="AK605" s="127">
        <f t="shared" ref="AK605" si="11148">G605/G622</f>
        <v>7.1196632591701739E-2</v>
      </c>
      <c r="AL605" s="128">
        <f t="shared" ref="AL605" si="11149">H605/H622</f>
        <v>5.7148734828224648E-2</v>
      </c>
      <c r="AM605" s="129">
        <f t="shared" ref="AM605" si="11150">I605/I622</f>
        <v>5.207775994292848E-2</v>
      </c>
      <c r="AN605" s="126">
        <f t="shared" ref="AN605" si="11151">J605/J622</f>
        <v>4.6001719690455717E-2</v>
      </c>
      <c r="AO605" s="127">
        <f t="shared" ref="AO605" si="11152">K605/K622</f>
        <v>0.10752432945644434</v>
      </c>
      <c r="AP605" s="128">
        <f t="shared" ref="AP605" si="11153">L605/L622</f>
        <v>3.6566390041493778E-2</v>
      </c>
      <c r="AQ605" s="126">
        <f t="shared" ref="AQ605" si="11154">M605/M622</f>
        <v>7.1970888180062004E-2</v>
      </c>
      <c r="AR605" s="130">
        <f t="shared" ref="AR605" si="11155">N605/N622</f>
        <v>4.6915828648349041E-2</v>
      </c>
      <c r="AS605" s="131">
        <f t="shared" ref="AS605" si="11156">O605/O622</f>
        <v>6.53279399017625E-2</v>
      </c>
      <c r="AT605" s="126">
        <f t="shared" ref="AT605" si="11157">P605/P622</f>
        <v>5.4302268244575937E-2</v>
      </c>
      <c r="AU605" s="127">
        <f t="shared" ref="AU605" si="11158">Q605/Q622</f>
        <v>5.7958820035636509E-2</v>
      </c>
      <c r="AV605" s="128">
        <f t="shared" ref="AV605" si="11159">R605/R622</f>
        <v>6.6218558000315078E-2</v>
      </c>
      <c r="AW605" s="129">
        <f t="shared" ref="AW605" si="11160">S605/S622</f>
        <v>5.4083936057492975E-2</v>
      </c>
      <c r="AX605" s="126">
        <f t="shared" ref="AX605" si="11161">T605/T622</f>
        <v>3.9106145251396648E-2</v>
      </c>
      <c r="AY605" s="127">
        <f t="shared" ref="AY605" si="11162">U605/U622</f>
        <v>6.8543451652386775E-2</v>
      </c>
      <c r="AZ605" s="128">
        <f t="shared" ref="AZ605" si="11163">V605/V622</f>
        <v>3.5960148800615724E-2</v>
      </c>
      <c r="BA605" s="129">
        <f t="shared" ref="BA605" si="11164">W605/W622</f>
        <v>7.2544044598506233E-2</v>
      </c>
      <c r="BB605" s="126">
        <f t="shared" ref="BB605" si="11165">X605/X622</f>
        <v>4.6507709158311566E-2</v>
      </c>
      <c r="BC605" s="127">
        <f t="shared" ref="BC605" si="11166">Y605/Y622</f>
        <v>6.9533153354842961E-2</v>
      </c>
      <c r="BD605" s="128">
        <f t="shared" ref="BD605" si="11167">Z605/Z622</f>
        <v>5.9418075884609921E-2</v>
      </c>
      <c r="BE605" s="126">
        <f t="shared" ref="BE605" si="11168">AA605/AA622</f>
        <v>3.5913134136332382E-2</v>
      </c>
      <c r="BF605" s="132">
        <f t="shared" ref="BF605" si="11169">AB605/AB622</f>
        <v>5.6186617175024857E-2</v>
      </c>
      <c r="BG605" s="133">
        <f t="shared" ref="BG605" si="11170">AC605/AC622</f>
        <v>5.7425260492745156E-2</v>
      </c>
    </row>
    <row r="606" spans="1:59">
      <c r="A606" s="143" t="s">
        <v>26</v>
      </c>
      <c r="B606" s="200">
        <v>4488</v>
      </c>
      <c r="C606" s="194">
        <v>1214</v>
      </c>
      <c r="D606" s="195">
        <v>1341</v>
      </c>
      <c r="E606" s="196">
        <v>819</v>
      </c>
      <c r="F606" s="193">
        <v>864</v>
      </c>
      <c r="G606" s="197">
        <v>420</v>
      </c>
      <c r="H606" s="195">
        <v>1543</v>
      </c>
      <c r="I606" s="196">
        <v>1793</v>
      </c>
      <c r="J606" s="193">
        <v>383</v>
      </c>
      <c r="K606" s="197">
        <v>691</v>
      </c>
      <c r="L606" s="195">
        <v>486</v>
      </c>
      <c r="M606" s="193">
        <v>1921</v>
      </c>
      <c r="N606" s="198">
        <v>1523</v>
      </c>
      <c r="O606" s="201">
        <v>2446</v>
      </c>
      <c r="P606" s="193">
        <v>808</v>
      </c>
      <c r="Q606" s="197">
        <v>1263</v>
      </c>
      <c r="R606" s="195">
        <v>1043</v>
      </c>
      <c r="S606" s="196">
        <v>1231</v>
      </c>
      <c r="T606" s="193">
        <v>384</v>
      </c>
      <c r="U606" s="197">
        <v>707</v>
      </c>
      <c r="V606" s="195">
        <v>879</v>
      </c>
      <c r="W606" s="202">
        <v>2090</v>
      </c>
      <c r="X606" s="193">
        <v>1130</v>
      </c>
      <c r="Y606" s="197">
        <v>912</v>
      </c>
      <c r="Z606" s="195">
        <v>3053</v>
      </c>
      <c r="AA606" s="193">
        <v>2990</v>
      </c>
      <c r="AB606" s="169">
        <f t="shared" si="11062"/>
        <v>17925</v>
      </c>
      <c r="AC606" s="170">
        <f t="shared" si="10980"/>
        <v>18497</v>
      </c>
      <c r="AE606" s="143" t="s">
        <v>26</v>
      </c>
      <c r="AF606" s="126">
        <f>B606/B622</f>
        <v>7.6062639821029079E-2</v>
      </c>
      <c r="AG606" s="127">
        <f t="shared" ref="AG606" si="11171">C606/C622</f>
        <v>3.5873644395851188E-2</v>
      </c>
      <c r="AH606" s="128">
        <f t="shared" ref="AH606" si="11172">D606/D622</f>
        <v>5.9783335562391335E-2</v>
      </c>
      <c r="AI606" s="129">
        <f t="shared" ref="AI606" si="11173">E606/E622</f>
        <v>4.1426403641881639E-2</v>
      </c>
      <c r="AJ606" s="126">
        <f t="shared" ref="AJ606" si="11174">F606/F622</f>
        <v>7.1440383661319662E-2</v>
      </c>
      <c r="AK606" s="127">
        <f t="shared" ref="AK606" si="11175">G606/G622</f>
        <v>5.0511124473842456E-2</v>
      </c>
      <c r="AL606" s="128">
        <f t="shared" ref="AL606" si="11176">H606/H622</f>
        <v>6.3484879654392104E-2</v>
      </c>
      <c r="AM606" s="129">
        <f t="shared" ref="AM606" si="11177">I606/I622</f>
        <v>4.5682692552676499E-2</v>
      </c>
      <c r="AN606" s="126">
        <f t="shared" ref="AN606" si="11178">J606/J622</f>
        <v>5.4886787044998567E-2</v>
      </c>
      <c r="AO606" s="127">
        <f t="shared" ref="AO606" si="11179">K606/K622</f>
        <v>8.2008070258723004E-2</v>
      </c>
      <c r="AP606" s="128">
        <f t="shared" ref="AP606" si="11180">L606/L622</f>
        <v>4.2012448132780086E-2</v>
      </c>
      <c r="AQ606" s="126">
        <f t="shared" ref="AQ606" si="11181">M606/M622</f>
        <v>8.6302169908800935E-2</v>
      </c>
      <c r="AR606" s="130">
        <f t="shared" ref="AR606" si="11182">N606/N622</f>
        <v>6.0297727452688257E-2</v>
      </c>
      <c r="AS606" s="131">
        <f t="shared" ref="AS606" si="11183">O606/O622</f>
        <v>7.067321583357411E-2</v>
      </c>
      <c r="AT606" s="126">
        <f t="shared" ref="AT606" si="11184">P606/P622</f>
        <v>4.9802761341222877E-2</v>
      </c>
      <c r="AU606" s="127">
        <f t="shared" ref="AU606" si="11185">Q606/Q622</f>
        <v>6.2512373787368833E-2</v>
      </c>
      <c r="AV606" s="128">
        <f t="shared" ref="AV606" si="11186">R606/R622</f>
        <v>5.4770781914614292E-2</v>
      </c>
      <c r="AW606" s="129">
        <f t="shared" ref="AW606" si="11187">S606/S622</f>
        <v>5.6709817109688122E-2</v>
      </c>
      <c r="AX606" s="126">
        <f t="shared" ref="AX606" si="11188">T606/T622</f>
        <v>4.5643646737192442E-2</v>
      </c>
      <c r="AY606" s="127">
        <f t="shared" ref="AY606" si="11189">U606/U622</f>
        <v>6.1811505507955937E-2</v>
      </c>
      <c r="AZ606" s="128">
        <f t="shared" ref="AZ606" si="11190">V606/V622</f>
        <v>3.7584983110274937E-2</v>
      </c>
      <c r="BA606" s="129">
        <f t="shared" ref="BA606" si="11191">W606/W622</f>
        <v>7.4688203552156662E-2</v>
      </c>
      <c r="BB606" s="126">
        <f t="shared" ref="BB606" si="11192">X606/X622</f>
        <v>4.7602999410228324E-2</v>
      </c>
      <c r="BC606" s="127">
        <f t="shared" ref="BC606" si="11193">Y606/Y622</f>
        <v>6.005135971554619E-2</v>
      </c>
      <c r="BD606" s="128">
        <f t="shared" ref="BD606" si="11194">Z606/Z622</f>
        <v>5.4231206480034107E-2</v>
      </c>
      <c r="BE606" s="126">
        <f t="shared" ref="BE606" si="11195">AA606/AA622</f>
        <v>6.6325059337636702E-2</v>
      </c>
      <c r="BF606" s="132">
        <f t="shared" ref="BF606" si="11196">AB606/AB622</f>
        <v>5.805874865177383E-2</v>
      </c>
      <c r="BG606" s="133">
        <f t="shared" ref="BG606" si="11197">AC606/AC622</f>
        <v>6.0041548998604213E-2</v>
      </c>
    </row>
    <row r="607" spans="1:59">
      <c r="A607" s="134" t="s">
        <v>27</v>
      </c>
      <c r="B607" s="203">
        <v>3031</v>
      </c>
      <c r="C607" s="187">
        <v>1505</v>
      </c>
      <c r="D607" s="188">
        <v>1156</v>
      </c>
      <c r="E607" s="189">
        <v>852</v>
      </c>
      <c r="F607" s="186">
        <v>599</v>
      </c>
      <c r="G607" s="190">
        <v>522</v>
      </c>
      <c r="H607" s="188">
        <v>708</v>
      </c>
      <c r="I607" s="189">
        <v>2217</v>
      </c>
      <c r="J607" s="186">
        <v>407</v>
      </c>
      <c r="K607" s="187">
        <v>576</v>
      </c>
      <c r="L607" s="188">
        <v>537</v>
      </c>
      <c r="M607" s="186">
        <v>1391</v>
      </c>
      <c r="N607" s="191">
        <v>1246</v>
      </c>
      <c r="O607" s="204">
        <v>1998</v>
      </c>
      <c r="P607" s="186">
        <v>818</v>
      </c>
      <c r="Q607" s="187">
        <v>1138</v>
      </c>
      <c r="R607" s="188">
        <v>1198</v>
      </c>
      <c r="S607" s="189">
        <v>904</v>
      </c>
      <c r="T607" s="195">
        <v>454</v>
      </c>
      <c r="U607" s="186">
        <v>666</v>
      </c>
      <c r="V607" s="188">
        <v>835</v>
      </c>
      <c r="W607" s="205">
        <v>1269</v>
      </c>
      <c r="X607" s="186">
        <v>1178</v>
      </c>
      <c r="Y607" s="190">
        <v>449</v>
      </c>
      <c r="Z607" s="188">
        <v>2717</v>
      </c>
      <c r="AA607" s="186">
        <v>1534</v>
      </c>
      <c r="AB607" s="169">
        <f t="shared" si="11062"/>
        <v>14884</v>
      </c>
      <c r="AC607" s="170">
        <f t="shared" si="10980"/>
        <v>15021</v>
      </c>
      <c r="AE607" s="134" t="s">
        <v>27</v>
      </c>
      <c r="AF607" s="126">
        <f>B607/B622</f>
        <v>5.1369398684834928E-2</v>
      </c>
      <c r="AG607" s="127">
        <f t="shared" ref="AG607" si="11198">C607/C622</f>
        <v>4.4472681067344345E-2</v>
      </c>
      <c r="AH607" s="128">
        <f t="shared" ref="AH607" si="11199">D607/D622</f>
        <v>5.1535820962061434E-2</v>
      </c>
      <c r="AI607" s="129">
        <f t="shared" ref="AI607" si="11200">E607/E622</f>
        <v>4.3095599393019726E-2</v>
      </c>
      <c r="AJ607" s="126">
        <f t="shared" ref="AJ607" si="11201">F607/F622</f>
        <v>4.9528691913345461E-2</v>
      </c>
      <c r="AK607" s="127">
        <f t="shared" ref="AK607" si="11202">G607/G622</f>
        <v>6.277811184606133E-2</v>
      </c>
      <c r="AL607" s="128">
        <f t="shared" ref="AL607" si="11203">H607/H622</f>
        <v>2.9129808681341289E-2</v>
      </c>
      <c r="AM607" s="129">
        <f t="shared" ref="AM607" si="11204">I607/I622</f>
        <v>5.6485515554536424E-2</v>
      </c>
      <c r="AN607" s="126">
        <f t="shared" ref="AN607" si="11205">J607/J622</f>
        <v>5.8326167956434506E-2</v>
      </c>
      <c r="AO607" s="127">
        <f t="shared" ref="AO607" si="11206">K607/K622</f>
        <v>6.8359838594825542E-2</v>
      </c>
      <c r="AP607" s="128">
        <f t="shared" ref="AP607" si="11207">L607/L622</f>
        <v>4.6421161825726143E-2</v>
      </c>
      <c r="AQ607" s="126">
        <f t="shared" ref="AQ607" si="11208">M607/M622</f>
        <v>6.2491576440990161E-2</v>
      </c>
      <c r="AR607" s="130">
        <f t="shared" ref="AR607" si="11209">N607/N622</f>
        <v>4.9330905059783041E-2</v>
      </c>
      <c r="AS607" s="131">
        <f t="shared" ref="AS607" si="11210">O607/O622</f>
        <v>5.7728980063565444E-2</v>
      </c>
      <c r="AT607" s="126">
        <f t="shared" ref="AT607" si="11211">P607/P622</f>
        <v>5.0419132149901381E-2</v>
      </c>
      <c r="AU607" s="127">
        <f t="shared" ref="AU607" si="11212">Q607/Q622</f>
        <v>5.632548010294991E-2</v>
      </c>
      <c r="AV607" s="128">
        <f t="shared" ref="AV607" si="11213">R607/R622</f>
        <v>6.2910255737016224E-2</v>
      </c>
      <c r="AW607" s="129">
        <f t="shared" ref="AW607" si="11214">S607/S622</f>
        <v>4.164555212604229E-2</v>
      </c>
      <c r="AX607" s="126">
        <f t="shared" ref="AX607" si="11215">T607/T622</f>
        <v>5.3964103173659815E-2</v>
      </c>
      <c r="AY607" s="127">
        <f t="shared" ref="AY607" si="11216">U607/U622</f>
        <v>5.8226962755726523E-2</v>
      </c>
      <c r="AZ607" s="128">
        <f t="shared" ref="AZ607" si="11217">V607/V622</f>
        <v>3.570359601488006E-2</v>
      </c>
      <c r="BA607" s="129">
        <f t="shared" ref="BA607" si="11218">W607/W622</f>
        <v>4.5348961869706605E-2</v>
      </c>
      <c r="BB607" s="126">
        <f t="shared" ref="BB607" si="11219">X607/X622</f>
        <v>4.9625073721459266E-2</v>
      </c>
      <c r="BC607" s="127">
        <f t="shared" ref="BC607" si="11220">Y607/Y622</f>
        <v>2.9564759333640615E-2</v>
      </c>
      <c r="BD607" s="128">
        <f t="shared" ref="BD607" si="11221">Z607/Z622</f>
        <v>4.8262754014494813E-2</v>
      </c>
      <c r="BE607" s="126">
        <f t="shared" ref="BE607" si="11222">AA607/AA622</f>
        <v>3.4027639138439696E-2</v>
      </c>
      <c r="BF607" s="132">
        <f t="shared" ref="BF607" si="11223">AB607/AB622</f>
        <v>4.8209005017182796E-2</v>
      </c>
      <c r="BG607" s="133">
        <f t="shared" ref="BG607" si="11224">AC607/AC622</f>
        <v>4.8758399065147534E-2</v>
      </c>
    </row>
    <row r="608" spans="1:59">
      <c r="A608" s="143" t="s">
        <v>28</v>
      </c>
      <c r="B608" s="200">
        <v>3370</v>
      </c>
      <c r="C608" s="194">
        <v>999</v>
      </c>
      <c r="D608" s="195">
        <v>1082</v>
      </c>
      <c r="E608" s="196">
        <v>594</v>
      </c>
      <c r="F608" s="193">
        <v>544</v>
      </c>
      <c r="G608" s="197">
        <v>304</v>
      </c>
      <c r="H608" s="195">
        <v>1176</v>
      </c>
      <c r="I608" s="196">
        <v>1709</v>
      </c>
      <c r="J608" s="193">
        <v>386</v>
      </c>
      <c r="K608" s="194">
        <v>426</v>
      </c>
      <c r="L608" s="195">
        <v>531</v>
      </c>
      <c r="M608" s="193">
        <v>1216</v>
      </c>
      <c r="N608" s="198">
        <v>1351</v>
      </c>
      <c r="O608" s="201">
        <v>1369</v>
      </c>
      <c r="P608" s="193">
        <v>545</v>
      </c>
      <c r="Q608" s="194">
        <v>768</v>
      </c>
      <c r="R608" s="195">
        <v>659</v>
      </c>
      <c r="S608" s="196">
        <v>807</v>
      </c>
      <c r="T608" s="193">
        <v>388</v>
      </c>
      <c r="U608" s="197">
        <v>493</v>
      </c>
      <c r="V608" s="195">
        <v>615</v>
      </c>
      <c r="W608" s="202">
        <v>1747</v>
      </c>
      <c r="X608" s="193">
        <v>601</v>
      </c>
      <c r="Y608" s="197">
        <v>648</v>
      </c>
      <c r="Z608" s="195">
        <v>2087</v>
      </c>
      <c r="AA608" s="193">
        <v>1676</v>
      </c>
      <c r="AB608" s="169">
        <f t="shared" si="11062"/>
        <v>13335</v>
      </c>
      <c r="AC608" s="170">
        <f t="shared" si="10980"/>
        <v>12756</v>
      </c>
      <c r="AE608" s="143" t="s">
        <v>28</v>
      </c>
      <c r="AF608" s="126">
        <f>B608/B622</f>
        <v>5.7114771879872551E-2</v>
      </c>
      <c r="AG608" s="127">
        <f t="shared" ref="AG608" si="11225">C608/C622</f>
        <v>2.9520404243373422E-2</v>
      </c>
      <c r="AH608" s="128">
        <f t="shared" ref="AH608" si="11226">D608/D622</f>
        <v>4.8236815121929476E-2</v>
      </c>
      <c r="AI608" s="129">
        <f t="shared" ref="AI608" si="11227">E608/E622</f>
        <v>3.0045523520485583E-2</v>
      </c>
      <c r="AJ608" s="126">
        <f t="shared" ref="AJ608" si="11228">F608/F622</f>
        <v>4.4980982305275342E-2</v>
      </c>
      <c r="AK608" s="127">
        <f t="shared" ref="AK608" si="11229">G608/G622</f>
        <v>3.6560432952495489E-2</v>
      </c>
      <c r="AL608" s="128">
        <f t="shared" ref="AL608" si="11230">H608/H622</f>
        <v>4.8385105945278749E-2</v>
      </c>
      <c r="AM608" s="129">
        <f t="shared" ref="AM608" si="11231">I608/I622</f>
        <v>4.3542510637213684E-2</v>
      </c>
      <c r="AN608" s="126">
        <f t="shared" ref="AN608" si="11232">J608/J622</f>
        <v>5.5316709658928057E-2</v>
      </c>
      <c r="AO608" s="127">
        <f t="shared" ref="AO608" si="11233">K608/K622</f>
        <v>5.0557797294089719E-2</v>
      </c>
      <c r="AP608" s="128">
        <f t="shared" ref="AP608" si="11234">L608/L622</f>
        <v>4.590248962655602E-2</v>
      </c>
      <c r="AQ608" s="126">
        <f t="shared" ref="AQ608" si="11235">M608/M622</f>
        <v>5.4629588031807362E-2</v>
      </c>
      <c r="AR608" s="130">
        <f t="shared" ref="AR608" si="11236">N608/N622</f>
        <v>5.3488003800775993E-2</v>
      </c>
      <c r="AS608" s="131">
        <f t="shared" ref="AS608" si="11237">O608/O622</f>
        <v>3.955504189540595E-2</v>
      </c>
      <c r="AT608" s="126">
        <f t="shared" ref="AT608" si="11238">P608/P622</f>
        <v>3.3592209072978302E-2</v>
      </c>
      <c r="AU608" s="127">
        <f t="shared" ref="AU608" si="11239">Q608/Q622</f>
        <v>3.8012274797069888E-2</v>
      </c>
      <c r="AV608" s="128">
        <f t="shared" ref="AV608" si="11240">R608/R622</f>
        <v>3.460589192879273E-2</v>
      </c>
      <c r="AW608" s="129">
        <f t="shared" ref="AW608" si="11241">S608/S622</f>
        <v>3.7176947528447045E-2</v>
      </c>
      <c r="AX608" s="126">
        <f t="shared" ref="AX608" si="11242">T608/T622</f>
        <v>4.611910139070486E-2</v>
      </c>
      <c r="AY608" s="127">
        <f t="shared" ref="AY608" si="11243">U608/U622</f>
        <v>4.3101940898758524E-2</v>
      </c>
      <c r="AZ608" s="128">
        <f t="shared" ref="AZ608" si="11244">V608/V622</f>
        <v>2.6296660537905674E-2</v>
      </c>
      <c r="BA608" s="129">
        <f t="shared" ref="BA608" si="11245">W608/W622</f>
        <v>6.2430761533788369E-2</v>
      </c>
      <c r="BB608" s="126">
        <f t="shared" ref="BB608" si="11246">X608/X622</f>
        <v>2.5318055438537365E-2</v>
      </c>
      <c r="BC608" s="127">
        <f t="shared" ref="BC608" si="11247">Y608/Y622</f>
        <v>4.2668071376835454E-2</v>
      </c>
      <c r="BD608" s="128">
        <f t="shared" ref="BD608" si="11248">Z608/Z622</f>
        <v>3.7071905641608643E-2</v>
      </c>
      <c r="BE608" s="126">
        <f t="shared" ref="BE608" si="11249">AA608/AA622</f>
        <v>3.7177524899625121E-2</v>
      </c>
      <c r="BF608" s="132">
        <f t="shared" ref="BF608" si="11250">AB608/AB622</f>
        <v>4.3191822218767308E-2</v>
      </c>
      <c r="BG608" s="133">
        <f t="shared" ref="BG608" si="11251">AC608/AC622</f>
        <v>4.1406173921511344E-2</v>
      </c>
    </row>
    <row r="609" spans="1:59">
      <c r="A609" s="134" t="s">
        <v>29</v>
      </c>
      <c r="B609" s="203">
        <v>2773</v>
      </c>
      <c r="C609" s="187">
        <v>1710</v>
      </c>
      <c r="D609" s="188">
        <v>1190</v>
      </c>
      <c r="E609" s="189">
        <v>1184</v>
      </c>
      <c r="F609" s="186">
        <v>717</v>
      </c>
      <c r="G609" s="190">
        <v>608</v>
      </c>
      <c r="H609" s="188">
        <v>1440</v>
      </c>
      <c r="I609" s="189">
        <v>2464</v>
      </c>
      <c r="J609" s="186">
        <v>464</v>
      </c>
      <c r="K609" s="187">
        <v>469</v>
      </c>
      <c r="L609" s="188">
        <v>613</v>
      </c>
      <c r="M609" s="186">
        <v>1329</v>
      </c>
      <c r="N609" s="191">
        <v>1390</v>
      </c>
      <c r="O609" s="204">
        <v>1990</v>
      </c>
      <c r="P609" s="186">
        <v>924</v>
      </c>
      <c r="Q609" s="187">
        <v>1275</v>
      </c>
      <c r="R609" s="188">
        <v>1118</v>
      </c>
      <c r="S609" s="189">
        <v>1380</v>
      </c>
      <c r="T609" s="186">
        <v>582</v>
      </c>
      <c r="U609" s="190">
        <v>606</v>
      </c>
      <c r="V609" s="188">
        <v>1325</v>
      </c>
      <c r="W609" s="205">
        <v>1839</v>
      </c>
      <c r="X609" s="186">
        <v>1140</v>
      </c>
      <c r="Y609" s="190">
        <v>733</v>
      </c>
      <c r="Z609" s="188">
        <v>2903</v>
      </c>
      <c r="AA609" s="186">
        <v>2825</v>
      </c>
      <c r="AB609" s="169">
        <f t="shared" si="11062"/>
        <v>16579</v>
      </c>
      <c r="AC609" s="170">
        <f t="shared" si="10980"/>
        <v>18412</v>
      </c>
      <c r="AE609" s="134" t="s">
        <v>29</v>
      </c>
      <c r="AF609" s="126">
        <f>B609/B622</f>
        <v>4.6996813775337265E-2</v>
      </c>
      <c r="AG609" s="127">
        <f t="shared" ref="AG609" si="11252">C609/C622</f>
        <v>5.0530421677846396E-2</v>
      </c>
      <c r="AH609" s="128">
        <f t="shared" ref="AH609" si="11253">D609/D622</f>
        <v>5.3051580402122066E-2</v>
      </c>
      <c r="AI609" s="129">
        <f t="shared" ref="AI609" si="11254">E609/E622</f>
        <v>5.9888720283257459E-2</v>
      </c>
      <c r="AJ609" s="126">
        <f t="shared" ref="AJ609" si="11255">F609/F622</f>
        <v>5.92855961633868E-2</v>
      </c>
      <c r="AK609" s="127">
        <f t="shared" ref="AK609" si="11256">G609/G622</f>
        <v>7.3120865904990978E-2</v>
      </c>
      <c r="AL609" s="128">
        <f t="shared" ref="AL609" si="11257">H609/H622</f>
        <v>5.9247068504422962E-2</v>
      </c>
      <c r="AM609" s="129">
        <f t="shared" ref="AM609" si="11258">I609/I622</f>
        <v>6.2778669520242553E-2</v>
      </c>
      <c r="AN609" s="126">
        <f t="shared" ref="AN609" si="11259">J609/J622</f>
        <v>6.6494697621094875E-2</v>
      </c>
      <c r="AO609" s="127">
        <f t="shared" ref="AO609" si="11260">K609/K622</f>
        <v>5.566104913363399E-2</v>
      </c>
      <c r="AP609" s="128">
        <f t="shared" ref="AP609" si="11261">L609/L622</f>
        <v>5.299100968188105E-2</v>
      </c>
      <c r="AQ609" s="126">
        <f t="shared" ref="AQ609" si="11262">M609/M622</f>
        <v>5.9706186261736828E-2</v>
      </c>
      <c r="AR609" s="130">
        <f t="shared" ref="AR609" si="11263">N609/N622</f>
        <v>5.5032069047430514E-2</v>
      </c>
      <c r="AS609" s="131">
        <f t="shared" ref="AS609" si="11264">O609/O622</f>
        <v>5.7497832996243857E-2</v>
      </c>
      <c r="AT609" s="126">
        <f t="shared" ref="AT609" si="11265">P609/P622</f>
        <v>5.6952662721893491E-2</v>
      </c>
      <c r="AU609" s="127">
        <f t="shared" ref="AU609" si="11266">Q609/Q622</f>
        <v>6.3106315581073061E-2</v>
      </c>
      <c r="AV609" s="128">
        <f t="shared" ref="AV609" si="11267">R609/R622</f>
        <v>5.8709236989970069E-2</v>
      </c>
      <c r="AW609" s="129">
        <f t="shared" ref="AW609" si="11268">S609/S622</f>
        <v>6.3573962316303495E-2</v>
      </c>
      <c r="AX609" s="126">
        <f t="shared" ref="AX609" si="11269">T609/T622</f>
        <v>6.9178652086057293E-2</v>
      </c>
      <c r="AY609" s="127">
        <f t="shared" ref="AY609" si="11270">U609/U622</f>
        <v>5.29812904353908E-2</v>
      </c>
      <c r="AZ609" s="128">
        <f t="shared" ref="AZ609" si="11271">V609/V622</f>
        <v>5.6655406849959379E-2</v>
      </c>
      <c r="BA609" s="129">
        <f t="shared" ref="BA609" si="11272">W609/W622</f>
        <v>6.5718471929385694E-2</v>
      </c>
      <c r="BB609" s="126">
        <f t="shared" ref="BB609" si="11273">X609/X622</f>
        <v>4.8024264891734773E-2</v>
      </c>
      <c r="BC609" s="127">
        <f t="shared" ref="BC609" si="11274">Y609/Y622</f>
        <v>4.8264963455587014E-2</v>
      </c>
      <c r="BD609" s="128">
        <f t="shared" ref="BD609" si="11275">Z609/Z622</f>
        <v>5.1566718772204062E-2</v>
      </c>
      <c r="BE609" s="126">
        <f t="shared" ref="BE609" si="11276">AA609/AA622</f>
        <v>6.2664980812315613E-2</v>
      </c>
      <c r="BF609" s="132">
        <f t="shared" ref="BF609" si="11277">AB609/AB622</f>
        <v>5.3699079157476057E-2</v>
      </c>
      <c r="BG609" s="133">
        <f t="shared" ref="BG609" si="11278">AC609/AC622</f>
        <v>5.9765637679748108E-2</v>
      </c>
    </row>
    <row r="610" spans="1:59">
      <c r="A610" s="143" t="s">
        <v>30</v>
      </c>
      <c r="B610" s="200">
        <v>2209</v>
      </c>
      <c r="C610" s="194">
        <v>1526</v>
      </c>
      <c r="D610" s="195">
        <v>1298</v>
      </c>
      <c r="E610" s="196">
        <v>744</v>
      </c>
      <c r="F610" s="193">
        <v>739</v>
      </c>
      <c r="G610" s="197">
        <v>425</v>
      </c>
      <c r="H610" s="195">
        <v>1669</v>
      </c>
      <c r="I610" s="196">
        <v>2013</v>
      </c>
      <c r="J610" s="193">
        <v>498</v>
      </c>
      <c r="K610" s="194">
        <v>326</v>
      </c>
      <c r="L610" s="195">
        <v>797</v>
      </c>
      <c r="M610" s="193">
        <v>1062</v>
      </c>
      <c r="N610" s="198">
        <v>1671</v>
      </c>
      <c r="O610" s="201">
        <v>1884</v>
      </c>
      <c r="P610" s="193">
        <v>924</v>
      </c>
      <c r="Q610" s="194">
        <v>1205</v>
      </c>
      <c r="R610" s="195">
        <v>1047</v>
      </c>
      <c r="S610" s="196">
        <v>1398</v>
      </c>
      <c r="T610" s="193">
        <v>613</v>
      </c>
      <c r="U610" s="197">
        <v>569</v>
      </c>
      <c r="V610" s="195">
        <v>1900</v>
      </c>
      <c r="W610" s="202">
        <v>1554</v>
      </c>
      <c r="X610" s="193">
        <v>1467</v>
      </c>
      <c r="Y610" s="197">
        <v>815</v>
      </c>
      <c r="Z610" s="195">
        <v>3066</v>
      </c>
      <c r="AA610" s="193">
        <v>3047</v>
      </c>
      <c r="AB610" s="169">
        <f t="shared" si="11062"/>
        <v>17898</v>
      </c>
      <c r="AC610" s="170">
        <f t="shared" si="10980"/>
        <v>16568</v>
      </c>
      <c r="AE610" s="143" t="s">
        <v>30</v>
      </c>
      <c r="AF610" s="126">
        <f>B610/B622</f>
        <v>3.7438139787133076E-2</v>
      </c>
      <c r="AG610" s="127">
        <f t="shared" ref="AG610" si="11279">C610/C622</f>
        <v>4.5093230105493334E-2</v>
      </c>
      <c r="AH610" s="128">
        <f t="shared" ref="AH610" si="11280">D610/D622</f>
        <v>5.7866345682314656E-2</v>
      </c>
      <c r="AI610" s="129">
        <f t="shared" ref="AI610" si="11281">E610/E622</f>
        <v>3.7632776934749618E-2</v>
      </c>
      <c r="AJ610" s="126">
        <f t="shared" ref="AJ610" si="11282">F610/F622</f>
        <v>6.1104680006614849E-2</v>
      </c>
      <c r="AK610" s="127">
        <f t="shared" ref="AK610" si="11283">G610/G622</f>
        <v>5.1112447384245342E-2</v>
      </c>
      <c r="AL610" s="128">
        <f t="shared" ref="AL610" si="11284">H610/H622</f>
        <v>6.8668998148529115E-2</v>
      </c>
      <c r="AM610" s="129">
        <f t="shared" ref="AM610" si="11285">I610/I622</f>
        <v>5.1287930902698155E-2</v>
      </c>
      <c r="AN610" s="126">
        <f t="shared" ref="AN610" si="11286">J610/J622</f>
        <v>7.1367153912295783E-2</v>
      </c>
      <c r="AO610" s="127">
        <f t="shared" ref="AO610" si="11287">K610/K622</f>
        <v>3.8689769760265842E-2</v>
      </c>
      <c r="AP610" s="128">
        <f t="shared" ref="AP610" si="11288">L610/L622</f>
        <v>6.8896957123098207E-2</v>
      </c>
      <c r="AQ610" s="126">
        <f t="shared" ref="AQ610" si="11289">M610/M622</f>
        <v>4.7711038231726489E-2</v>
      </c>
      <c r="AR610" s="130">
        <f t="shared" ref="AR610" si="11290">N610/N622</f>
        <v>6.6157257106659276E-2</v>
      </c>
      <c r="AS610" s="131">
        <f t="shared" ref="AS610" si="11291">O610/O622</f>
        <v>5.4435134354232882E-2</v>
      </c>
      <c r="AT610" s="126">
        <f t="shared" ref="AT610" si="11292">P610/P622</f>
        <v>5.6952662721893491E-2</v>
      </c>
      <c r="AU610" s="127">
        <f t="shared" ref="AU610" si="11293">Q610/Q622</f>
        <v>5.9641655117798453E-2</v>
      </c>
      <c r="AV610" s="128">
        <f t="shared" ref="AV610" si="11294">R610/R622</f>
        <v>5.4980832851966602E-2</v>
      </c>
      <c r="AW610" s="129">
        <f t="shared" ref="AW610" si="11295">S610/S622</f>
        <v>6.4403187911733537E-2</v>
      </c>
      <c r="AX610" s="126">
        <f t="shared" ref="AX610" si="11296">T610/T622</f>
        <v>7.2863425650778552E-2</v>
      </c>
      <c r="AY610" s="127">
        <f t="shared" ref="AY610" si="11297">U610/U622</f>
        <v>4.9746459171183775E-2</v>
      </c>
      <c r="AZ610" s="128">
        <f t="shared" ref="AZ610" si="11298">V610/V622</f>
        <v>8.1241715482960622E-2</v>
      </c>
      <c r="BA610" s="129">
        <f t="shared" ref="BA610" si="11299">W610/W622</f>
        <v>5.553371689954615E-2</v>
      </c>
      <c r="BB610" s="126">
        <f t="shared" ref="BB610" si="11300">X610/X622</f>
        <v>6.1799646136995533E-2</v>
      </c>
      <c r="BC610" s="127">
        <f t="shared" ref="BC610" si="11301">Y610/Y622</f>
        <v>5.3664318166853228E-2</v>
      </c>
      <c r="BD610" s="128">
        <f t="shared" ref="BD610" si="11302">Z610/Z622</f>
        <v>5.446212874804604E-2</v>
      </c>
      <c r="BE610" s="126">
        <f t="shared" ref="BE610" si="11303">AA610/AA622</f>
        <v>6.7589450100929441E-2</v>
      </c>
      <c r="BF610" s="132">
        <f t="shared" ref="BF610" si="11304">AB610/AB622</f>
        <v>5.7971296143344377E-2</v>
      </c>
      <c r="BG610" s="133">
        <f t="shared" ref="BG610" si="11305">AC610/AC622</f>
        <v>5.377998506832863E-2</v>
      </c>
    </row>
    <row r="611" spans="1:59">
      <c r="A611" s="134" t="s">
        <v>31</v>
      </c>
      <c r="B611" s="203">
        <v>2178</v>
      </c>
      <c r="C611" s="187">
        <v>2449</v>
      </c>
      <c r="D611" s="188">
        <v>1140</v>
      </c>
      <c r="E611" s="189">
        <v>1394</v>
      </c>
      <c r="F611" s="186">
        <v>799</v>
      </c>
      <c r="G611" s="190">
        <v>482</v>
      </c>
      <c r="H611" s="188">
        <v>1663</v>
      </c>
      <c r="I611" s="189">
        <v>3115</v>
      </c>
      <c r="J611" s="186">
        <v>552</v>
      </c>
      <c r="K611" s="187">
        <v>289</v>
      </c>
      <c r="L611" s="188">
        <v>1111</v>
      </c>
      <c r="M611" s="186">
        <v>993</v>
      </c>
      <c r="N611" s="191">
        <v>1925</v>
      </c>
      <c r="O611" s="204">
        <v>1950</v>
      </c>
      <c r="P611" s="186">
        <v>1019</v>
      </c>
      <c r="Q611" s="187">
        <v>919</v>
      </c>
      <c r="R611" s="188">
        <v>1053</v>
      </c>
      <c r="S611" s="189">
        <v>1409</v>
      </c>
      <c r="T611" s="186">
        <v>956</v>
      </c>
      <c r="U611" s="190">
        <v>316</v>
      </c>
      <c r="V611" s="188">
        <v>2238</v>
      </c>
      <c r="W611" s="205">
        <v>1122</v>
      </c>
      <c r="X611" s="186">
        <v>2192</v>
      </c>
      <c r="Y611" s="190">
        <v>511</v>
      </c>
      <c r="Z611" s="188">
        <v>3867</v>
      </c>
      <c r="AA611" s="186">
        <v>3116</v>
      </c>
      <c r="AB611" s="169">
        <f t="shared" si="11062"/>
        <v>20693</v>
      </c>
      <c r="AC611" s="170">
        <f t="shared" si="10980"/>
        <v>18065</v>
      </c>
      <c r="AE611" s="134" t="s">
        <v>31</v>
      </c>
      <c r="AF611" s="126">
        <f>B611/B622</f>
        <v>3.6912751677852351E-2</v>
      </c>
      <c r="AG611" s="127">
        <f t="shared" ref="AG611" si="11306">C611/C622</f>
        <v>7.2367837829851359E-2</v>
      </c>
      <c r="AH611" s="128">
        <f t="shared" ref="AH611" si="11307">D611/D622</f>
        <v>5.0822522402032902E-2</v>
      </c>
      <c r="AI611" s="129">
        <f t="shared" ref="AI611" si="11308">E611/E622</f>
        <v>7.0510875063227119E-2</v>
      </c>
      <c r="AJ611" s="126">
        <f t="shared" ref="AJ611" si="11309">F611/F622</f>
        <v>6.6065817760873155E-2</v>
      </c>
      <c r="AK611" s="127">
        <f t="shared" ref="AK611" si="11310">G611/G622</f>
        <v>5.7967528562838246E-2</v>
      </c>
      <c r="AL611" s="128">
        <f t="shared" ref="AL611" si="11311">H611/H622</f>
        <v>6.8422135363094008E-2</v>
      </c>
      <c r="AM611" s="129">
        <f t="shared" ref="AM611" si="11312">I611/I622</f>
        <v>7.9365079365079361E-2</v>
      </c>
      <c r="AN611" s="126">
        <f t="shared" ref="AN611" si="11313">J611/J622</f>
        <v>7.9105760963026656E-2</v>
      </c>
      <c r="AO611" s="127">
        <f t="shared" ref="AO611" si="11314">K611/K622</f>
        <v>3.4298599572751005E-2</v>
      </c>
      <c r="AP611" s="128">
        <f t="shared" ref="AP611" si="11315">L611/L622</f>
        <v>9.6040802213001389E-2</v>
      </c>
      <c r="AQ611" s="126">
        <f t="shared" ref="AQ611" si="11316">M611/M622</f>
        <v>4.4611168516105845E-2</v>
      </c>
      <c r="AR611" s="130">
        <f t="shared" ref="AR611" si="11317">N611/N622</f>
        <v>7.621347691820414E-2</v>
      </c>
      <c r="AS611" s="131">
        <f t="shared" ref="AS611" si="11318">O611/O622</f>
        <v>5.6342097659635944E-2</v>
      </c>
      <c r="AT611" s="126">
        <f t="shared" ref="AT611" si="11319">P611/P622</f>
        <v>6.2808185404339245E-2</v>
      </c>
      <c r="AU611" s="127">
        <f t="shared" ref="AU611" si="11320">Q611/Q622</f>
        <v>4.5486042367847951E-2</v>
      </c>
      <c r="AV611" s="128">
        <f t="shared" ref="AV611" si="11321">R611/R622</f>
        <v>5.5295909257995067E-2</v>
      </c>
      <c r="AW611" s="129">
        <f t="shared" ref="AW611" si="11322">S611/S622</f>
        <v>6.4909936886718575E-2</v>
      </c>
      <c r="AX611" s="126">
        <f t="shared" ref="AX611" si="11323">T611/T622</f>
        <v>0.11363366218946867</v>
      </c>
      <c r="AY611" s="127">
        <f t="shared" ref="AY611" si="11324">U611/U622</f>
        <v>2.762720755376814E-2</v>
      </c>
      <c r="AZ611" s="128">
        <f t="shared" ref="AZ611" si="11325">V611/V622</f>
        <v>9.569418907940308E-2</v>
      </c>
      <c r="BA611" s="129">
        <f t="shared" ref="BA611" si="11326">W611/W622</f>
        <v>4.0095772433263052E-2</v>
      </c>
      <c r="BB611" s="126">
        <f t="shared" ref="BB611" si="11327">X611/X622</f>
        <v>9.2341393546212819E-2</v>
      </c>
      <c r="BC611" s="127">
        <f t="shared" ref="BC611" si="11328">Y611/Y622</f>
        <v>3.3647198261671167E-2</v>
      </c>
      <c r="BD611" s="128">
        <f t="shared" ref="BD611" si="11329">Z611/Z622</f>
        <v>6.8690493107858464E-2</v>
      </c>
      <c r="BE611" s="126">
        <f t="shared" ref="BE611" si="11330">AA611/AA622</f>
        <v>6.9120028393336433E-2</v>
      </c>
      <c r="BF611" s="132">
        <f t="shared" ref="BF611" si="11331">AB611/AB622</f>
        <v>6.7024250256689302E-2</v>
      </c>
      <c r="BG611" s="133">
        <f t="shared" ref="BG611" si="11332">AC611/AC622</f>
        <v>5.8639270295712011E-2</v>
      </c>
    </row>
    <row r="612" spans="1:59">
      <c r="A612" s="143" t="s">
        <v>32</v>
      </c>
      <c r="B612" s="200">
        <v>3036</v>
      </c>
      <c r="C612" s="194">
        <v>3668</v>
      </c>
      <c r="D612" s="195">
        <v>2055</v>
      </c>
      <c r="E612" s="196">
        <v>1516</v>
      </c>
      <c r="F612" s="193">
        <v>1263</v>
      </c>
      <c r="G612" s="197">
        <v>549</v>
      </c>
      <c r="H612" s="195">
        <v>2254</v>
      </c>
      <c r="I612" s="196">
        <v>3361</v>
      </c>
      <c r="J612" s="193">
        <v>834</v>
      </c>
      <c r="K612" s="194">
        <v>270</v>
      </c>
      <c r="L612" s="195">
        <v>1437</v>
      </c>
      <c r="M612" s="193">
        <v>1043</v>
      </c>
      <c r="N612" s="198">
        <v>2071</v>
      </c>
      <c r="O612" s="201">
        <v>1882</v>
      </c>
      <c r="P612" s="193">
        <v>1115</v>
      </c>
      <c r="Q612" s="194">
        <v>1104</v>
      </c>
      <c r="R612" s="195">
        <v>1149</v>
      </c>
      <c r="S612" s="196">
        <v>1721</v>
      </c>
      <c r="T612" s="193">
        <v>608</v>
      </c>
      <c r="U612" s="197">
        <v>378</v>
      </c>
      <c r="V612" s="195">
        <v>1484</v>
      </c>
      <c r="W612" s="202">
        <v>1310</v>
      </c>
      <c r="X612" s="193">
        <v>1740</v>
      </c>
      <c r="Y612" s="197">
        <v>787</v>
      </c>
      <c r="Z612" s="195">
        <v>3525</v>
      </c>
      <c r="AA612" s="193">
        <v>3186</v>
      </c>
      <c r="AB612" s="169">
        <f t="shared" si="11062"/>
        <v>22571</v>
      </c>
      <c r="AC612" s="170">
        <f t="shared" si="10980"/>
        <v>20775</v>
      </c>
      <c r="AE612" s="143" t="s">
        <v>32</v>
      </c>
      <c r="AF612" s="126">
        <f>B612/B622</f>
        <v>5.145413870246085E-2</v>
      </c>
      <c r="AG612" s="127">
        <f t="shared" ref="AG612" si="11333">C612/C622</f>
        <v>0.1083892319966904</v>
      </c>
      <c r="AH612" s="128">
        <f t="shared" ref="AH612" si="11334">D612/D622</f>
        <v>9.161428380366457E-2</v>
      </c>
      <c r="AI612" s="129">
        <f t="shared" ref="AI612" si="11335">E612/E622</f>
        <v>7.6681841173495191E-2</v>
      </c>
      <c r="AJ612" s="126">
        <f t="shared" ref="AJ612" si="11336">F612/F622</f>
        <v>0.10443194972713743</v>
      </c>
      <c r="AK612" s="127">
        <f t="shared" ref="AK612" si="11337">G612/G622</f>
        <v>6.6025255562236915E-2</v>
      </c>
      <c r="AL612" s="128">
        <f t="shared" ref="AL612" si="11338">H612/H622</f>
        <v>9.2738119728450932E-2</v>
      </c>
      <c r="AM612" s="129">
        <f t="shared" ref="AM612" si="11339">I612/I622</f>
        <v>8.5632754974649034E-2</v>
      </c>
      <c r="AN612" s="126">
        <f t="shared" ref="AN612" si="11340">J612/J622</f>
        <v>0.11951848667239896</v>
      </c>
      <c r="AO612" s="127">
        <f t="shared" ref="AO612" si="11341">K612/K622</f>
        <v>3.204367434132447E-2</v>
      </c>
      <c r="AP612" s="128">
        <f t="shared" ref="AP612" si="11342">L612/L622</f>
        <v>0.12422199170124482</v>
      </c>
      <c r="AQ612" s="126">
        <f t="shared" ref="AQ612" si="11343">M612/M622</f>
        <v>4.6857450918729504E-2</v>
      </c>
      <c r="AR612" s="130">
        <f t="shared" ref="AR612" si="11344">N612/N622</f>
        <v>8.1993823739013386E-2</v>
      </c>
      <c r="AS612" s="131">
        <f t="shared" ref="AS612" si="11345">O612/O622</f>
        <v>5.4377347587402487E-2</v>
      </c>
      <c r="AT612" s="126">
        <f t="shared" ref="AT612" si="11346">P612/P622</f>
        <v>6.8725345167652857E-2</v>
      </c>
      <c r="AU612" s="127">
        <f t="shared" ref="AU612" si="11347">Q612/Q622</f>
        <v>5.4642645020787965E-2</v>
      </c>
      <c r="AV612" s="128">
        <f t="shared" ref="AV612" si="11348">R612/R622</f>
        <v>6.0337131754450456E-2</v>
      </c>
      <c r="AW612" s="129">
        <f t="shared" ref="AW612" si="11349">S612/S622</f>
        <v>7.9283180540839354E-2</v>
      </c>
      <c r="AX612" s="126">
        <f t="shared" ref="AX612" si="11350">T612/T622</f>
        <v>7.2269107333888027E-2</v>
      </c>
      <c r="AY612" s="127">
        <f t="shared" ref="AY612" si="11351">U612/U622</f>
        <v>3.3047735618115054E-2</v>
      </c>
      <c r="AZ612" s="128">
        <f t="shared" ref="AZ612" si="11352">V612/V622</f>
        <v>6.3454055671954501E-2</v>
      </c>
      <c r="BA612" s="129">
        <f t="shared" ref="BA612" si="11353">W612/W622</f>
        <v>4.681413715470107E-2</v>
      </c>
      <c r="BB612" s="126">
        <f t="shared" ref="BB612" si="11354">X612/X622</f>
        <v>7.3300193782121492E-2</v>
      </c>
      <c r="BC612" s="127">
        <f t="shared" ref="BC612" si="11355">Y612/Y622</f>
        <v>5.1820636070323306E-2</v>
      </c>
      <c r="BD612" s="128">
        <f t="shared" ref="BD612" si="11356">Z612/Z622</f>
        <v>6.261546113400597E-2</v>
      </c>
      <c r="BE612" s="126">
        <f t="shared" ref="BE612" si="11357">AA612/AA622</f>
        <v>7.0672788979836296E-2</v>
      </c>
      <c r="BF612" s="132">
        <f t="shared" ref="BF612" si="11358">AB612/AB622</f>
        <v>7.3107058065226618E-2</v>
      </c>
      <c r="BG612" s="133">
        <f t="shared" ref="BG612" si="11359">AC612/AC622</f>
        <v>6.7435972343947798E-2</v>
      </c>
    </row>
    <row r="613" spans="1:59">
      <c r="A613" s="134" t="s">
        <v>33</v>
      </c>
      <c r="B613" s="203">
        <v>2599</v>
      </c>
      <c r="C613" s="187">
        <v>2891</v>
      </c>
      <c r="D613" s="188">
        <v>1609</v>
      </c>
      <c r="E613" s="189">
        <v>1432</v>
      </c>
      <c r="F613" s="186">
        <v>940</v>
      </c>
      <c r="G613" s="190">
        <v>360</v>
      </c>
      <c r="H613" s="188">
        <v>2246</v>
      </c>
      <c r="I613" s="189">
        <v>3170</v>
      </c>
      <c r="J613" s="186">
        <v>641</v>
      </c>
      <c r="K613" s="187">
        <v>194</v>
      </c>
      <c r="L613" s="188">
        <v>1372</v>
      </c>
      <c r="M613" s="186">
        <v>888</v>
      </c>
      <c r="N613" s="191">
        <v>1920</v>
      </c>
      <c r="O613" s="204">
        <v>2130</v>
      </c>
      <c r="P613" s="186">
        <v>1240</v>
      </c>
      <c r="Q613" s="187">
        <v>1363</v>
      </c>
      <c r="R613" s="188">
        <v>1294</v>
      </c>
      <c r="S613" s="189">
        <v>1879</v>
      </c>
      <c r="T613" s="186">
        <v>781</v>
      </c>
      <c r="U613" s="190">
        <v>471</v>
      </c>
      <c r="V613" s="188">
        <v>2713</v>
      </c>
      <c r="W613" s="205">
        <v>1670</v>
      </c>
      <c r="X613" s="186">
        <v>2838</v>
      </c>
      <c r="Y613" s="190">
        <v>797</v>
      </c>
      <c r="Z613" s="188">
        <v>4518</v>
      </c>
      <c r="AA613" s="186">
        <v>4968</v>
      </c>
      <c r="AB613" s="169">
        <f t="shared" si="11062"/>
        <v>24711</v>
      </c>
      <c r="AC613" s="170">
        <f t="shared" si="10980"/>
        <v>22213</v>
      </c>
      <c r="AE613" s="134" t="s">
        <v>33</v>
      </c>
      <c r="AF613" s="126">
        <f>B613/B622</f>
        <v>4.4047861161955124E-2</v>
      </c>
      <c r="AG613" s="127">
        <f t="shared" ref="AG613" si="11360">C613/C622</f>
        <v>8.5428917585177747E-2</v>
      </c>
      <c r="AH613" s="128">
        <f t="shared" ref="AH613" si="11361">D613/D622</f>
        <v>7.1731086442869241E-2</v>
      </c>
      <c r="AI613" s="129">
        <f t="shared" ref="AI613" si="11362">E613/E622</f>
        <v>7.2432979261507338E-2</v>
      </c>
      <c r="AJ613" s="126">
        <f t="shared" ref="AJ613" si="11363">F613/F622</f>
        <v>7.772449148338019E-2</v>
      </c>
      <c r="AK613" s="127">
        <f t="shared" ref="AK613" si="11364">G613/G622</f>
        <v>4.3295249549007819E-2</v>
      </c>
      <c r="AL613" s="128">
        <f t="shared" ref="AL613" si="11365">H613/H622</f>
        <v>9.2408969347870809E-2</v>
      </c>
      <c r="AM613" s="129">
        <f t="shared" ref="AM613" si="11366">I613/I622</f>
        <v>8.0766388952584783E-2</v>
      </c>
      <c r="AN613" s="126">
        <f t="shared" ref="AN613" si="11367">J613/J622</f>
        <v>9.1860131842934942E-2</v>
      </c>
      <c r="AO613" s="127">
        <f t="shared" ref="AO613" si="11368">K613/K622</f>
        <v>2.3023973415618324E-2</v>
      </c>
      <c r="AP613" s="128">
        <f t="shared" ref="AP613" si="11369">L613/L622</f>
        <v>0.11860304287690179</v>
      </c>
      <c r="AQ613" s="126">
        <f t="shared" ref="AQ613" si="11370">M613/M622</f>
        <v>3.9893975470596164E-2</v>
      </c>
      <c r="AR613" s="130">
        <f t="shared" ref="AR613" si="11371">N613/N622</f>
        <v>7.6015519835299708E-2</v>
      </c>
      <c r="AS613" s="131">
        <f t="shared" ref="AS613" si="11372">O613/O622</f>
        <v>6.1542906674371567E-2</v>
      </c>
      <c r="AT613" s="126">
        <f t="shared" ref="AT613" si="11373">P613/P622</f>
        <v>7.6429980276134124E-2</v>
      </c>
      <c r="AU613" s="127">
        <f t="shared" ref="AU613" si="11374">Q613/Q622</f>
        <v>6.7461888734903983E-2</v>
      </c>
      <c r="AV613" s="128">
        <f t="shared" ref="AV613" si="11375">R613/R622</f>
        <v>6.7951478233471613E-2</v>
      </c>
      <c r="AW613" s="129">
        <f t="shared" ref="AW613" si="11376">S613/S622</f>
        <v>8.6561938545169761E-2</v>
      </c>
      <c r="AX613" s="126">
        <f t="shared" ref="AX613" si="11377">T613/T622</f>
        <v>9.2832521098300244E-2</v>
      </c>
      <c r="AY613" s="127">
        <f t="shared" ref="AY613" si="11378">U613/U622</f>
        <v>4.1178527714635427E-2</v>
      </c>
      <c r="AZ613" s="128">
        <f t="shared" ref="AZ613" si="11379">V613/V622</f>
        <v>0.11600461795014325</v>
      </c>
      <c r="BA613" s="129">
        <f t="shared" ref="BA613" si="11380">W613/W622</f>
        <v>5.9679090876603655E-2</v>
      </c>
      <c r="BB613" s="126">
        <f t="shared" ref="BB613" si="11381">X613/X622</f>
        <v>0.11955514365152919</v>
      </c>
      <c r="BC613" s="127">
        <f t="shared" ref="BC613" si="11382">Y613/Y622</f>
        <v>5.2479093961941135E-2</v>
      </c>
      <c r="BD613" s="128">
        <f t="shared" ref="BD613" si="11383">Z613/Z622</f>
        <v>8.0254369759840835E-2</v>
      </c>
      <c r="BE613" s="126">
        <f t="shared" ref="BE613" si="11384">AA613/AA622</f>
        <v>0.11020163705330405</v>
      </c>
      <c r="BF613" s="132">
        <f t="shared" ref="BF613" si="11385">AB613/AB622</f>
        <v>8.0038479103708954E-2</v>
      </c>
      <c r="BG613" s="133">
        <f t="shared" ref="BG613" si="11386">AC613/AC622</f>
        <v>7.2103742655889896E-2</v>
      </c>
    </row>
    <row r="614" spans="1:59">
      <c r="A614" s="143" t="s">
        <v>34</v>
      </c>
      <c r="B614" s="200">
        <v>3185</v>
      </c>
      <c r="C614" s="194">
        <v>5339</v>
      </c>
      <c r="D614" s="195">
        <v>1379</v>
      </c>
      <c r="E614" s="196">
        <v>1843</v>
      </c>
      <c r="F614" s="193">
        <v>654</v>
      </c>
      <c r="G614" s="197">
        <v>584</v>
      </c>
      <c r="H614" s="195">
        <v>2031</v>
      </c>
      <c r="I614" s="196">
        <v>3872</v>
      </c>
      <c r="J614" s="193">
        <v>457</v>
      </c>
      <c r="K614" s="194">
        <v>259</v>
      </c>
      <c r="L614" s="195">
        <v>1194</v>
      </c>
      <c r="M614" s="193">
        <v>1072</v>
      </c>
      <c r="N614" s="198">
        <v>2165</v>
      </c>
      <c r="O614" s="201">
        <v>1965</v>
      </c>
      <c r="P614" s="193">
        <v>1139</v>
      </c>
      <c r="Q614" s="194">
        <v>1506</v>
      </c>
      <c r="R614" s="195">
        <v>1217</v>
      </c>
      <c r="S614" s="196">
        <v>1650</v>
      </c>
      <c r="T614" s="193">
        <v>775</v>
      </c>
      <c r="U614" s="197">
        <v>387</v>
      </c>
      <c r="V614" s="195">
        <v>1482</v>
      </c>
      <c r="W614" s="202">
        <v>1230</v>
      </c>
      <c r="X614" s="193">
        <v>1665</v>
      </c>
      <c r="Y614" s="197">
        <v>657</v>
      </c>
      <c r="Z614" s="195">
        <v>3373</v>
      </c>
      <c r="AA614" s="193">
        <v>3721</v>
      </c>
      <c r="AB614" s="169">
        <f t="shared" si="11062"/>
        <v>20716</v>
      </c>
      <c r="AC614" s="170">
        <f t="shared" si="10980"/>
        <v>24085</v>
      </c>
      <c r="AE614" s="143" t="s">
        <v>34</v>
      </c>
      <c r="AF614" s="126">
        <f>B614/B622</f>
        <v>5.3979391227713377E-2</v>
      </c>
      <c r="AG614" s="127">
        <f t="shared" ref="AG614" si="11387">C614/C622</f>
        <v>0.15776720546083153</v>
      </c>
      <c r="AH614" s="128">
        <f t="shared" ref="AH614" si="11388">D614/D622</f>
        <v>6.1477419642459098E-2</v>
      </c>
      <c r="AI614" s="129">
        <f t="shared" ref="AI614" si="11389">E614/E622</f>
        <v>9.3222053616590791E-2</v>
      </c>
      <c r="AJ614" s="126">
        <f t="shared" ref="AJ614" si="11390">F614/F622</f>
        <v>5.407640152141558E-2</v>
      </c>
      <c r="AK614" s="127">
        <f t="shared" ref="AK614" si="11391">G614/G622</f>
        <v>7.0234515935057126E-2</v>
      </c>
      <c r="AL614" s="128">
        <f t="shared" ref="AL614" si="11392">H614/H622</f>
        <v>8.3563052869779886E-2</v>
      </c>
      <c r="AM614" s="129">
        <f t="shared" ref="AM614" si="11393">I614/I622</f>
        <v>9.8652194960381162E-2</v>
      </c>
      <c r="AN614" s="126">
        <f t="shared" ref="AN614" si="11394">J614/J622</f>
        <v>6.549154485525939E-2</v>
      </c>
      <c r="AO614" s="127">
        <f t="shared" ref="AO614" si="11395">K614/K622</f>
        <v>3.0738191312603844E-2</v>
      </c>
      <c r="AP614" s="128">
        <f t="shared" ref="AP614" si="11396">L614/L622</f>
        <v>0.10321576763485477</v>
      </c>
      <c r="AQ614" s="126">
        <f t="shared" ref="AQ614" si="11397">M614/M622</f>
        <v>4.8160294712251223E-2</v>
      </c>
      <c r="AR614" s="130">
        <f t="shared" ref="AR614" si="11398">N614/N622</f>
        <v>8.5715416897616595E-2</v>
      </c>
      <c r="AS614" s="131">
        <f t="shared" ref="AS614" si="11399">O614/O622</f>
        <v>5.6775498410863913E-2</v>
      </c>
      <c r="AT614" s="126">
        <f t="shared" ref="AT614" si="11400">P614/P622</f>
        <v>7.0204635108481267E-2</v>
      </c>
      <c r="AU614" s="127">
        <f t="shared" ref="AU614" si="11401">Q614/Q622</f>
        <v>7.4539695109879234E-2</v>
      </c>
      <c r="AV614" s="128">
        <f t="shared" ref="AV614" si="11402">R614/R622</f>
        <v>6.3907997689439694E-2</v>
      </c>
      <c r="AW614" s="129">
        <f t="shared" ref="AW614" si="11403">S614/S622</f>
        <v>7.6012346247754187E-2</v>
      </c>
      <c r="AX614" s="126">
        <f t="shared" ref="AX614" si="11404">T614/T622</f>
        <v>9.2119339118031621E-2</v>
      </c>
      <c r="AY614" s="127">
        <f t="shared" ref="AY614" si="11405">U614/U622</f>
        <v>3.3834586466165412E-2</v>
      </c>
      <c r="AZ614" s="128">
        <f t="shared" ref="AZ614" si="11406">V614/V622</f>
        <v>6.336853807670928E-2</v>
      </c>
      <c r="BA614" s="129">
        <f t="shared" ref="BA614" si="11407">W614/W622</f>
        <v>4.3955258549833828E-2</v>
      </c>
      <c r="BB614" s="126">
        <f t="shared" ref="BB614" si="11408">X614/X622</f>
        <v>7.0140702670823146E-2</v>
      </c>
      <c r="BC614" s="127">
        <f t="shared" ref="BC614" si="11409">Y614/Y622</f>
        <v>4.3260683479291497E-2</v>
      </c>
      <c r="BD614" s="128">
        <f t="shared" ref="BD614" si="11410">Z614/Z622</f>
        <v>5.9915446923404857E-2</v>
      </c>
      <c r="BE614" s="126">
        <f t="shared" ref="BE614" si="11411">AA614/AA622</f>
        <v>8.2540316319513765E-2</v>
      </c>
      <c r="BF614" s="132">
        <f t="shared" ref="BF614" si="11412">AB614/AB622</f>
        <v>6.7098746837944021E-2</v>
      </c>
      <c r="BG614" s="133">
        <f t="shared" ref="BG614" si="11413">AC614/AC622</f>
        <v>7.8180283701756101E-2</v>
      </c>
    </row>
    <row r="615" spans="1:59">
      <c r="A615" s="134" t="s">
        <v>35</v>
      </c>
      <c r="B615" s="203">
        <v>2237</v>
      </c>
      <c r="C615" s="187">
        <v>2356</v>
      </c>
      <c r="D615" s="188">
        <v>970</v>
      </c>
      <c r="E615" s="189">
        <v>1027</v>
      </c>
      <c r="F615" s="186">
        <v>378</v>
      </c>
      <c r="G615" s="190">
        <v>281</v>
      </c>
      <c r="H615" s="188">
        <v>1726</v>
      </c>
      <c r="I615" s="189">
        <v>2372</v>
      </c>
      <c r="J615" s="186">
        <v>291</v>
      </c>
      <c r="K615" s="187">
        <v>178</v>
      </c>
      <c r="L615" s="188">
        <v>831</v>
      </c>
      <c r="M615" s="186">
        <v>707</v>
      </c>
      <c r="N615" s="191">
        <v>1443</v>
      </c>
      <c r="O615" s="204">
        <v>2083</v>
      </c>
      <c r="P615" s="186">
        <v>869</v>
      </c>
      <c r="Q615" s="187">
        <v>1473</v>
      </c>
      <c r="R615" s="188">
        <v>936</v>
      </c>
      <c r="S615" s="189">
        <v>1520</v>
      </c>
      <c r="T615" s="186">
        <v>646</v>
      </c>
      <c r="U615" s="190">
        <v>482</v>
      </c>
      <c r="V615" s="188">
        <v>2762</v>
      </c>
      <c r="W615" s="205">
        <v>1643</v>
      </c>
      <c r="X615" s="186">
        <v>1962</v>
      </c>
      <c r="Y615" s="190">
        <v>1141</v>
      </c>
      <c r="Z615" s="188">
        <v>2897</v>
      </c>
      <c r="AA615" s="186">
        <v>4725</v>
      </c>
      <c r="AB615" s="169">
        <f t="shared" si="11062"/>
        <v>17948</v>
      </c>
      <c r="AC615" s="170">
        <f t="shared" si="10980"/>
        <v>19988</v>
      </c>
      <c r="AE615" s="134" t="s">
        <v>35</v>
      </c>
      <c r="AF615" s="126">
        <f>B615/B622</f>
        <v>3.7912683885838246E-2</v>
      </c>
      <c r="AG615" s="127">
        <f t="shared" ref="AG615" si="11414">C615/C622</f>
        <v>6.9619692089477256E-2</v>
      </c>
      <c r="AH615" s="128">
        <f t="shared" ref="AH615" si="11415">D615/D622</f>
        <v>4.3243725201729748E-2</v>
      </c>
      <c r="AI615" s="129">
        <f t="shared" ref="AI615" si="11416">E615/E622</f>
        <v>5.1947395042994435E-2</v>
      </c>
      <c r="AJ615" s="126">
        <f t="shared" ref="AJ615" si="11417">F615/F622</f>
        <v>3.1255167851827352E-2</v>
      </c>
      <c r="AK615" s="127">
        <f t="shared" ref="AK615" si="11418">G615/G622</f>
        <v>3.379434756464221E-2</v>
      </c>
      <c r="AL615" s="128">
        <f t="shared" ref="AL615" si="11419">H615/H622</f>
        <v>7.101419461016252E-2</v>
      </c>
      <c r="AM615" s="129">
        <f t="shared" ref="AM615" si="11420">I615/I622</f>
        <v>6.0434660755688041E-2</v>
      </c>
      <c r="AN615" s="126">
        <f t="shared" ref="AN615" si="11421">J615/J622</f>
        <v>4.1702493551160791E-2</v>
      </c>
      <c r="AO615" s="127">
        <f t="shared" ref="AO615" si="11422">K615/K622</f>
        <v>2.1125089010206502E-2</v>
      </c>
      <c r="AP615" s="128">
        <f t="shared" ref="AP615" si="11423">L615/L622</f>
        <v>7.1836099585062235E-2</v>
      </c>
      <c r="AQ615" s="126">
        <f t="shared" ref="AQ615" si="11424">M615/M622</f>
        <v>3.1762433173098521E-2</v>
      </c>
      <c r="AR615" s="130">
        <f t="shared" ref="AR615" si="11425">N615/N622</f>
        <v>5.7130414126217437E-2</v>
      </c>
      <c r="AS615" s="131">
        <f t="shared" ref="AS615" si="11426">O615/O622</f>
        <v>6.0184917653857264E-2</v>
      </c>
      <c r="AT615" s="126">
        <f t="shared" ref="AT615" si="11427">P615/P622</f>
        <v>5.3562623274161739E-2</v>
      </c>
      <c r="AU615" s="127">
        <f t="shared" ref="AU615" si="11428">Q615/Q622</f>
        <v>7.2906355177192642E-2</v>
      </c>
      <c r="AV615" s="128">
        <f t="shared" ref="AV615" si="11429">R615/R622</f>
        <v>4.9151919340440053E-2</v>
      </c>
      <c r="AW615" s="129">
        <f t="shared" ref="AW615" si="11430">S615/S622</f>
        <v>7.0023494725203847E-2</v>
      </c>
      <c r="AX615" s="126">
        <f t="shared" ref="AX615" si="11431">T615/T622</f>
        <v>7.6785926542256036E-2</v>
      </c>
      <c r="AY615" s="127">
        <f t="shared" ref="AY615" si="11432">U615/U622</f>
        <v>4.2140234306696972E-2</v>
      </c>
      <c r="AZ615" s="128">
        <f t="shared" ref="AZ615" si="11433">V615/V622</f>
        <v>0.11809979903365117</v>
      </c>
      <c r="BA615" s="129">
        <f t="shared" ref="BA615" si="11434">W615/W622</f>
        <v>5.8714219347460961E-2</v>
      </c>
      <c r="BB615" s="126">
        <f t="shared" ref="BB615" si="11435">X615/X622</f>
        <v>8.2652287471564584E-2</v>
      </c>
      <c r="BC615" s="127">
        <f t="shared" ref="BC615" si="11436">Y615/Y622</f>
        <v>7.5130045433594528E-2</v>
      </c>
      <c r="BD615" s="128">
        <f t="shared" ref="BD615" si="11437">Z615/Z622</f>
        <v>5.1460139263890863E-2</v>
      </c>
      <c r="BE615" s="126">
        <f t="shared" ref="BE615" si="11438">AA615/AA622</f>
        <v>0.10481133958874027</v>
      </c>
      <c r="BF615" s="132">
        <f t="shared" ref="BF615" si="11439">AB615/AB622</f>
        <v>5.8133245233028548E-2</v>
      </c>
      <c r="BG615" s="133">
        <f t="shared" ref="BG615" si="11440">AC615/AC622</f>
        <v>6.4881358132891878E-2</v>
      </c>
    </row>
    <row r="616" spans="1:59">
      <c r="A616" s="143" t="s">
        <v>36</v>
      </c>
      <c r="B616" s="200">
        <v>401</v>
      </c>
      <c r="C616" s="194">
        <v>3254</v>
      </c>
      <c r="D616" s="195">
        <v>182</v>
      </c>
      <c r="E616" s="196">
        <v>1748</v>
      </c>
      <c r="F616" s="193">
        <v>114</v>
      </c>
      <c r="G616" s="197">
        <v>591</v>
      </c>
      <c r="H616" s="195">
        <v>536</v>
      </c>
      <c r="I616" s="196">
        <v>3523</v>
      </c>
      <c r="J616" s="193">
        <v>148</v>
      </c>
      <c r="K616" s="194">
        <v>209</v>
      </c>
      <c r="L616" s="195">
        <v>405</v>
      </c>
      <c r="M616" s="193">
        <v>614</v>
      </c>
      <c r="N616" s="198">
        <v>1008</v>
      </c>
      <c r="O616" s="201">
        <v>1602</v>
      </c>
      <c r="P616" s="193">
        <v>605</v>
      </c>
      <c r="Q616" s="194">
        <v>1365</v>
      </c>
      <c r="R616" s="195">
        <v>658</v>
      </c>
      <c r="S616" s="196">
        <v>1191</v>
      </c>
      <c r="T616" s="193">
        <v>559</v>
      </c>
      <c r="U616" s="197">
        <v>229</v>
      </c>
      <c r="V616" s="195">
        <v>2371</v>
      </c>
      <c r="W616" s="202">
        <v>889</v>
      </c>
      <c r="X616" s="193">
        <v>1149</v>
      </c>
      <c r="Y616" s="197">
        <v>665</v>
      </c>
      <c r="Z616" s="195">
        <v>2077</v>
      </c>
      <c r="AA616" s="193">
        <v>2999</v>
      </c>
      <c r="AB616" s="169">
        <f t="shared" si="11062"/>
        <v>10213</v>
      </c>
      <c r="AC616" s="170">
        <f t="shared" si="10980"/>
        <v>18879</v>
      </c>
      <c r="AE616" s="143" t="s">
        <v>36</v>
      </c>
      <c r="AF616" s="126">
        <f>B616/B622</f>
        <v>6.7961494135990782E-3</v>
      </c>
      <c r="AG616" s="127">
        <f t="shared" ref="AG616" si="11441">C616/C622</f>
        <v>9.6155550958896011E-2</v>
      </c>
      <c r="AH616" s="128">
        <f t="shared" ref="AH616" si="11442">D616/D622</f>
        <v>8.1137711203245512E-3</v>
      </c>
      <c r="AI616" s="129">
        <f t="shared" ref="AI616" si="11443">E616/E622</f>
        <v>8.8416793120890236E-2</v>
      </c>
      <c r="AJ616" s="126">
        <f t="shared" ref="AJ616" si="11444">F616/F622</f>
        <v>9.4261617330907883E-3</v>
      </c>
      <c r="AK616" s="127">
        <f t="shared" ref="AK616" si="11445">G616/G622</f>
        <v>7.1076368009621166E-2</v>
      </c>
      <c r="AL616" s="128">
        <f t="shared" ref="AL616" si="11446">H616/H622</f>
        <v>2.2053075498868546E-2</v>
      </c>
      <c r="AM616" s="129">
        <f t="shared" ref="AM616" si="11447">I616/I622</f>
        <v>8.9760248668755899E-2</v>
      </c>
      <c r="AN616" s="126">
        <f t="shared" ref="AN616" si="11448">J616/J622</f>
        <v>2.1209515620521639E-2</v>
      </c>
      <c r="AO616" s="127">
        <f t="shared" ref="AO616" si="11449">K616/K622</f>
        <v>2.4804177545691905E-2</v>
      </c>
      <c r="AP616" s="128">
        <f t="shared" ref="AP616" si="11450">L616/L622</f>
        <v>3.5010373443983403E-2</v>
      </c>
      <c r="AQ616" s="126">
        <f t="shared" ref="AQ616" si="11451">M616/M622</f>
        <v>2.7584347904218518E-2</v>
      </c>
      <c r="AR616" s="130">
        <f t="shared" ref="AR616" si="11452">N616/N622</f>
        <v>3.9908147913532345E-2</v>
      </c>
      <c r="AS616" s="131">
        <f t="shared" ref="AS616" si="11453">O616/O622</f>
        <v>4.6287200231147067E-2</v>
      </c>
      <c r="AT616" s="126">
        <f t="shared" ref="AT616" si="11454">P616/P622</f>
        <v>3.7290433925049313E-2</v>
      </c>
      <c r="AU616" s="127">
        <f t="shared" ref="AU616" si="11455">Q616/Q622</f>
        <v>6.7560879033854687E-2</v>
      </c>
      <c r="AV616" s="128">
        <f t="shared" ref="AV616" si="11456">R616/R622</f>
        <v>3.4553379194454656E-2</v>
      </c>
      <c r="AW616" s="129">
        <f t="shared" ref="AW616" si="11457">S616/S622</f>
        <v>5.4867093564288018E-2</v>
      </c>
      <c r="AX616" s="126">
        <f t="shared" ref="AX616" si="11458">T616/T622</f>
        <v>6.6444787828360871E-2</v>
      </c>
      <c r="AY616" s="127">
        <f t="shared" ref="AY616" si="11459">U616/U622</f>
        <v>2.0020982689281343E-2</v>
      </c>
      <c r="AZ616" s="128">
        <f t="shared" ref="AZ616" si="11460">V616/V622</f>
        <v>0.10138110916321033</v>
      </c>
      <c r="BA616" s="129">
        <f t="shared" ref="BA616" si="11461">W616/W622</f>
        <v>3.1769288496587215E-2</v>
      </c>
      <c r="BB616" s="126">
        <f t="shared" ref="BB616" si="11462">X616/X622</f>
        <v>4.840340382509057E-2</v>
      </c>
      <c r="BC616" s="127">
        <f t="shared" ref="BC616" si="11463">Y616/Y622</f>
        <v>4.3787449792585767E-2</v>
      </c>
      <c r="BD616" s="128">
        <f t="shared" ref="BD616" si="11464">Z616/Z622</f>
        <v>3.6894273127753306E-2</v>
      </c>
      <c r="BE616" s="126">
        <f t="shared" ref="BE616" si="11465">AA616/AA622</f>
        <v>6.6524699984472399E-2</v>
      </c>
      <c r="BF616" s="132">
        <f t="shared" ref="BF616" si="11466">AB616/AB622</f>
        <v>3.3079721058887929E-2</v>
      </c>
      <c r="BG616" s="133">
        <f t="shared" ref="BG616" si="11467">AC616/AC622</f>
        <v>6.1281526925698708E-2</v>
      </c>
    </row>
    <row r="617" spans="1:59">
      <c r="A617" s="134" t="s">
        <v>37</v>
      </c>
      <c r="B617" s="203">
        <v>0</v>
      </c>
      <c r="C617" s="187">
        <v>1828</v>
      </c>
      <c r="D617" s="188">
        <v>3</v>
      </c>
      <c r="E617" s="189">
        <v>990</v>
      </c>
      <c r="F617" s="186">
        <v>1</v>
      </c>
      <c r="G617" s="190">
        <v>249</v>
      </c>
      <c r="H617" s="188">
        <v>17</v>
      </c>
      <c r="I617" s="189">
        <v>1228</v>
      </c>
      <c r="J617" s="186">
        <v>22</v>
      </c>
      <c r="K617" s="187">
        <v>48</v>
      </c>
      <c r="L617" s="188">
        <v>57</v>
      </c>
      <c r="M617" s="186">
        <v>117</v>
      </c>
      <c r="N617" s="191">
        <v>114</v>
      </c>
      <c r="O617" s="204">
        <v>321</v>
      </c>
      <c r="P617" s="186">
        <v>125</v>
      </c>
      <c r="Q617" s="187">
        <v>166</v>
      </c>
      <c r="R617" s="188">
        <v>160</v>
      </c>
      <c r="S617" s="189">
        <v>103</v>
      </c>
      <c r="T617" s="186">
        <v>96</v>
      </c>
      <c r="U617" s="190">
        <v>14</v>
      </c>
      <c r="V617" s="188">
        <v>142</v>
      </c>
      <c r="W617" s="205">
        <v>53</v>
      </c>
      <c r="X617" s="186">
        <v>134</v>
      </c>
      <c r="Y617" s="190">
        <v>26</v>
      </c>
      <c r="Z617" s="188">
        <v>37</v>
      </c>
      <c r="AA617" s="186">
        <v>257</v>
      </c>
      <c r="AB617" s="169">
        <f t="shared" si="11062"/>
        <v>908</v>
      </c>
      <c r="AC617" s="170">
        <f t="shared" si="10980"/>
        <v>5400</v>
      </c>
      <c r="AE617" s="134" t="s">
        <v>37</v>
      </c>
      <c r="AF617" s="126">
        <f>B617/B622</f>
        <v>0</v>
      </c>
      <c r="AG617" s="127">
        <f t="shared" ref="AG617" si="11468">C617/C622</f>
        <v>5.4017316273159775E-2</v>
      </c>
      <c r="AH617" s="128">
        <f t="shared" ref="AH617" si="11469">D617/D622</f>
        <v>1.3374348000534973E-4</v>
      </c>
      <c r="AI617" s="129">
        <f t="shared" ref="AI617" si="11470">E617/E622</f>
        <v>5.007587253414264E-2</v>
      </c>
      <c r="AJ617" s="126">
        <f t="shared" ref="AJ617" si="11471">F617/F622</f>
        <v>8.2685629237638501E-5</v>
      </c>
      <c r="AK617" s="127">
        <f t="shared" ref="AK617" si="11472">G617/G622</f>
        <v>2.9945880938063739E-2</v>
      </c>
      <c r="AL617" s="128">
        <f t="shared" ref="AL617" si="11473">H617/H622</f>
        <v>6.9944455873277101E-4</v>
      </c>
      <c r="AM617" s="129">
        <f t="shared" ref="AM617" si="11474">I617/I622</f>
        <v>3.1287421335575431E-2</v>
      </c>
      <c r="AN617" s="126">
        <f t="shared" ref="AN617" si="11475">J617/J622</f>
        <v>3.1527658354829464E-3</v>
      </c>
      <c r="AO617" s="127">
        <f t="shared" ref="AO617" si="11476">K617/K622</f>
        <v>5.6966532162354613E-3</v>
      </c>
      <c r="AP617" s="128">
        <f t="shared" ref="AP617" si="11477">L617/L622</f>
        <v>4.9273858921161824E-3</v>
      </c>
      <c r="AQ617" s="126">
        <f t="shared" ref="AQ617" si="11478">M617/M622</f>
        <v>5.2563008221393594E-3</v>
      </c>
      <c r="AR617" s="130">
        <f t="shared" ref="AR617" si="11479">N617/N622</f>
        <v>4.5134214902209204E-3</v>
      </c>
      <c r="AS617" s="131">
        <f t="shared" ref="AS617" si="11480">O617/O622</f>
        <v>9.2747760762785323E-3</v>
      </c>
      <c r="AT617" s="126">
        <f t="shared" ref="AT617" si="11481">P617/P622</f>
        <v>7.7046351084812626E-3</v>
      </c>
      <c r="AU617" s="127">
        <f t="shared" ref="AU617" si="11482">Q617/Q622</f>
        <v>8.2161948129083357E-3</v>
      </c>
      <c r="AV617" s="128">
        <f t="shared" ref="AV617" si="11483">R617/R622</f>
        <v>8.4020374940923168E-3</v>
      </c>
      <c r="AW617" s="129">
        <f t="shared" ref="AW617" si="11484">S617/S622</f>
        <v>4.745013129405261E-3</v>
      </c>
      <c r="AX617" s="126">
        <f t="shared" ref="AX617" si="11485">T617/T622</f>
        <v>1.1410911684298111E-2</v>
      </c>
      <c r="AY617" s="127">
        <f t="shared" ref="AY617" si="11486">U617/U622</f>
        <v>1.2239902080783353E-3</v>
      </c>
      <c r="AZ617" s="128">
        <f t="shared" ref="AZ617" si="11487">V617/V622</f>
        <v>6.0717492624107411E-3</v>
      </c>
      <c r="BA617" s="129">
        <f t="shared" ref="BA617" si="11488">W617/W622</f>
        <v>1.8940070757245471E-3</v>
      </c>
      <c r="BB617" s="126">
        <f t="shared" ref="BB617" si="11489">X617/X622</f>
        <v>5.6449574521863681E-3</v>
      </c>
      <c r="BC617" s="127">
        <f t="shared" ref="BC617" si="11490">Y617/Y622</f>
        <v>1.7119905182063607E-3</v>
      </c>
      <c r="BD617" s="128">
        <f t="shared" ref="BD617" si="11491">Z617/Z622</f>
        <v>6.5724030126474353E-4</v>
      </c>
      <c r="BE617" s="126">
        <f t="shared" ref="BE617" si="11492">AA617/AA622</f>
        <v>5.700849581863756E-3</v>
      </c>
      <c r="BF617" s="132">
        <f t="shared" ref="BF617" si="11493">AB617/AB622</f>
        <v>2.9409954686644706E-3</v>
      </c>
      <c r="BG617" s="133">
        <f t="shared" ref="BG617" si="11494">AC617/AC622</f>
        <v>1.7528483786152498E-2</v>
      </c>
    </row>
    <row r="618" spans="1:59">
      <c r="A618" s="143" t="s">
        <v>38</v>
      </c>
      <c r="B618" s="200">
        <v>0</v>
      </c>
      <c r="C618" s="194">
        <v>2</v>
      </c>
      <c r="D618" s="195">
        <v>0</v>
      </c>
      <c r="E618" s="196">
        <v>0</v>
      </c>
      <c r="F618" s="193">
        <v>0</v>
      </c>
      <c r="G618" s="197">
        <v>0</v>
      </c>
      <c r="H618" s="195">
        <v>0</v>
      </c>
      <c r="I618" s="196">
        <v>0</v>
      </c>
      <c r="J618" s="193">
        <v>0</v>
      </c>
      <c r="K618" s="197">
        <v>0</v>
      </c>
      <c r="L618" s="195">
        <v>0</v>
      </c>
      <c r="M618" s="193">
        <v>0</v>
      </c>
      <c r="N618" s="198">
        <v>0</v>
      </c>
      <c r="O618" s="201">
        <v>0</v>
      </c>
      <c r="P618" s="193">
        <v>0</v>
      </c>
      <c r="Q618" s="197">
        <v>0</v>
      </c>
      <c r="R618" s="195">
        <v>0</v>
      </c>
      <c r="S618" s="196">
        <v>0</v>
      </c>
      <c r="T618" s="193">
        <v>0</v>
      </c>
      <c r="U618" s="197">
        <v>0</v>
      </c>
      <c r="V618" s="195">
        <v>0</v>
      </c>
      <c r="W618" s="196">
        <v>0</v>
      </c>
      <c r="X618" s="193">
        <v>0</v>
      </c>
      <c r="Y618" s="197">
        <v>0</v>
      </c>
      <c r="Z618" s="195">
        <v>0</v>
      </c>
      <c r="AA618" s="193">
        <v>0</v>
      </c>
      <c r="AB618" s="169">
        <f t="shared" si="11062"/>
        <v>0</v>
      </c>
      <c r="AC618" s="170">
        <f t="shared" si="10980"/>
        <v>2</v>
      </c>
      <c r="AE618" s="143" t="s">
        <v>38</v>
      </c>
      <c r="AF618" s="126">
        <f>B618/B622</f>
        <v>0</v>
      </c>
      <c r="AG618" s="127">
        <f t="shared" ref="AG618" si="11495">C618/C622</f>
        <v>5.909990839514199E-5</v>
      </c>
      <c r="AH618" s="128">
        <f t="shared" ref="AH618" si="11496">D618/D622</f>
        <v>0</v>
      </c>
      <c r="AI618" s="129">
        <f t="shared" ref="AI618" si="11497">E618/E622</f>
        <v>0</v>
      </c>
      <c r="AJ618" s="126">
        <f t="shared" ref="AJ618" si="11498">F618/F622</f>
        <v>0</v>
      </c>
      <c r="AK618" s="127">
        <f t="shared" ref="AK618" si="11499">G618/G622</f>
        <v>0</v>
      </c>
      <c r="AL618" s="128">
        <f t="shared" ref="AL618" si="11500">H618/H622</f>
        <v>0</v>
      </c>
      <c r="AM618" s="129">
        <f t="shared" ref="AM618" si="11501">I618/I622</f>
        <v>0</v>
      </c>
      <c r="AN618" s="126">
        <f t="shared" ref="AN618" si="11502">J618/J622</f>
        <v>0</v>
      </c>
      <c r="AO618" s="127">
        <f t="shared" ref="AO618" si="11503">K618/K622</f>
        <v>0</v>
      </c>
      <c r="AP618" s="128">
        <f t="shared" ref="AP618" si="11504">L618/L622</f>
        <v>0</v>
      </c>
      <c r="AQ618" s="126">
        <f t="shared" ref="AQ618" si="11505">M618/M622</f>
        <v>0</v>
      </c>
      <c r="AR618" s="130">
        <f t="shared" ref="AR618" si="11506">N618/N622</f>
        <v>0</v>
      </c>
      <c r="AS618" s="131">
        <f t="shared" ref="AS618" si="11507">O618/O622</f>
        <v>0</v>
      </c>
      <c r="AT618" s="126">
        <f t="shared" ref="AT618" si="11508">P618/P622</f>
        <v>0</v>
      </c>
      <c r="AU618" s="127">
        <f t="shared" ref="AU618" si="11509">Q618/Q622</f>
        <v>0</v>
      </c>
      <c r="AV618" s="128">
        <f t="shared" ref="AV618" si="11510">R618/R622</f>
        <v>0</v>
      </c>
      <c r="AW618" s="129">
        <f t="shared" ref="AW618" si="11511">S618/S622</f>
        <v>0</v>
      </c>
      <c r="AX618" s="126">
        <f t="shared" ref="AX618" si="11512">T618/T622</f>
        <v>0</v>
      </c>
      <c r="AY618" s="127">
        <f t="shared" ref="AY618" si="11513">U618/U622</f>
        <v>0</v>
      </c>
      <c r="AZ618" s="128">
        <f t="shared" ref="AZ618" si="11514">V618/V622</f>
        <v>0</v>
      </c>
      <c r="BA618" s="129">
        <f t="shared" ref="BA618" si="11515">W618/W622</f>
        <v>0</v>
      </c>
      <c r="BB618" s="126">
        <f t="shared" ref="BB618" si="11516">X618/X622</f>
        <v>0</v>
      </c>
      <c r="BC618" s="127">
        <f t="shared" ref="BC618" si="11517">Y618/Y622</f>
        <v>0</v>
      </c>
      <c r="BD618" s="128">
        <f t="shared" ref="BD618" si="11518">Z618/Z622</f>
        <v>0</v>
      </c>
      <c r="BE618" s="126">
        <f t="shared" ref="BE618" si="11519">AA618/AA622</f>
        <v>0</v>
      </c>
      <c r="BF618" s="132">
        <f t="shared" ref="BF618" si="11520">AB618/AB622</f>
        <v>0</v>
      </c>
      <c r="BG618" s="133">
        <f t="shared" ref="BG618" si="11521">AC618/AC622</f>
        <v>6.4920310319083322E-6</v>
      </c>
    </row>
    <row r="619" spans="1:59">
      <c r="A619" s="134" t="s">
        <v>39</v>
      </c>
      <c r="B619" s="58"/>
      <c r="C619" s="59"/>
      <c r="D619" s="136"/>
      <c r="E619" s="137"/>
      <c r="F619" s="135"/>
      <c r="G619" s="138"/>
      <c r="H619" s="136"/>
      <c r="I619" s="137"/>
      <c r="J619" s="135"/>
      <c r="K619" s="138"/>
      <c r="L619" s="136"/>
      <c r="M619" s="135"/>
      <c r="N619" s="139"/>
      <c r="O619" s="140"/>
      <c r="P619" s="135"/>
      <c r="Q619" s="138"/>
      <c r="R619" s="136"/>
      <c r="S619" s="137"/>
      <c r="T619" s="135"/>
      <c r="U619" s="138"/>
      <c r="V619" s="136"/>
      <c r="W619" s="137"/>
      <c r="X619" s="135"/>
      <c r="Y619" s="138"/>
      <c r="Z619" s="141"/>
      <c r="AA619" s="142"/>
      <c r="AB619" s="169"/>
      <c r="AC619" s="170"/>
      <c r="AE619" s="134" t="s">
        <v>39</v>
      </c>
      <c r="AF619" s="126">
        <f>B619/B622</f>
        <v>0</v>
      </c>
      <c r="AG619" s="127">
        <f t="shared" ref="AG619" si="11522">C619/C622</f>
        <v>0</v>
      </c>
      <c r="AH619" s="128">
        <f t="shared" ref="AH619" si="11523">D619/D622</f>
        <v>0</v>
      </c>
      <c r="AI619" s="129">
        <f t="shared" ref="AI619" si="11524">E619/E622</f>
        <v>0</v>
      </c>
      <c r="AJ619" s="126">
        <f t="shared" ref="AJ619" si="11525">F619/F622</f>
        <v>0</v>
      </c>
      <c r="AK619" s="127">
        <f t="shared" ref="AK619" si="11526">G619/G622</f>
        <v>0</v>
      </c>
      <c r="AL619" s="128">
        <f t="shared" ref="AL619" si="11527">H619/H622</f>
        <v>0</v>
      </c>
      <c r="AM619" s="129">
        <f t="shared" ref="AM619" si="11528">I619/I622</f>
        <v>0</v>
      </c>
      <c r="AN619" s="126">
        <f t="shared" ref="AN619" si="11529">J619/J622</f>
        <v>0</v>
      </c>
      <c r="AO619" s="127">
        <f t="shared" ref="AO619" si="11530">K619/K622</f>
        <v>0</v>
      </c>
      <c r="AP619" s="128">
        <f t="shared" ref="AP619" si="11531">L619/L622</f>
        <v>0</v>
      </c>
      <c r="AQ619" s="126">
        <f t="shared" ref="AQ619" si="11532">M619/M622</f>
        <v>0</v>
      </c>
      <c r="AR619" s="130">
        <f t="shared" ref="AR619" si="11533">N619/N622</f>
        <v>0</v>
      </c>
      <c r="AS619" s="131">
        <f t="shared" ref="AS619" si="11534">O619/O622</f>
        <v>0</v>
      </c>
      <c r="AT619" s="126">
        <f t="shared" ref="AT619" si="11535">P619/P622</f>
        <v>0</v>
      </c>
      <c r="AU619" s="127">
        <f t="shared" ref="AU619" si="11536">Q619/Q622</f>
        <v>0</v>
      </c>
      <c r="AV619" s="128">
        <f t="shared" ref="AV619" si="11537">R619/R622</f>
        <v>0</v>
      </c>
      <c r="AW619" s="129">
        <f t="shared" ref="AW619" si="11538">S619/S622</f>
        <v>0</v>
      </c>
      <c r="AX619" s="126">
        <f t="shared" ref="AX619" si="11539">T619/T622</f>
        <v>0</v>
      </c>
      <c r="AY619" s="127">
        <f t="shared" ref="AY619" si="11540">U619/U622</f>
        <v>0</v>
      </c>
      <c r="AZ619" s="128">
        <f t="shared" ref="AZ619" si="11541">V619/V622</f>
        <v>0</v>
      </c>
      <c r="BA619" s="129">
        <f t="shared" ref="BA619" si="11542">W619/W622</f>
        <v>0</v>
      </c>
      <c r="BB619" s="126">
        <f t="shared" ref="BB619" si="11543">X619/X622</f>
        <v>0</v>
      </c>
      <c r="BC619" s="127">
        <f t="shared" ref="BC619" si="11544">Y619/Y622</f>
        <v>0</v>
      </c>
      <c r="BD619" s="128">
        <f t="shared" ref="BD619" si="11545">Z619/Z622</f>
        <v>0</v>
      </c>
      <c r="BE619" s="126">
        <f t="shared" ref="BE619" si="11546">AA619/AA622</f>
        <v>0</v>
      </c>
      <c r="BF619" s="132">
        <f t="shared" ref="BF619" si="11547">AB619/AB622</f>
        <v>0</v>
      </c>
      <c r="BG619" s="133">
        <f t="shared" ref="BG619" si="11548">AC619/AC622</f>
        <v>0</v>
      </c>
    </row>
    <row r="620" spans="1:59">
      <c r="A620" s="143" t="s">
        <v>40</v>
      </c>
      <c r="B620" s="56"/>
      <c r="C620" s="57"/>
      <c r="D620" s="149"/>
      <c r="E620" s="146"/>
      <c r="F620" s="147"/>
      <c r="G620" s="148"/>
      <c r="H620" s="149"/>
      <c r="I620" s="146"/>
      <c r="J620" s="147"/>
      <c r="K620" s="148"/>
      <c r="L620" s="149"/>
      <c r="M620" s="147"/>
      <c r="N620" s="151"/>
      <c r="O620" s="150"/>
      <c r="P620" s="147"/>
      <c r="Q620" s="148"/>
      <c r="R620" s="149"/>
      <c r="S620" s="146"/>
      <c r="T620" s="147"/>
      <c r="U620" s="148"/>
      <c r="V620" s="149"/>
      <c r="W620" s="146"/>
      <c r="X620" s="147"/>
      <c r="Y620" s="148"/>
      <c r="Z620" s="145"/>
      <c r="AA620" s="144"/>
      <c r="AB620" s="169"/>
      <c r="AC620" s="170"/>
      <c r="AE620" s="143" t="s">
        <v>40</v>
      </c>
      <c r="AF620" s="126">
        <f>B620/B622</f>
        <v>0</v>
      </c>
      <c r="AG620" s="127">
        <f t="shared" ref="AG620" si="11549">C620/C622</f>
        <v>0</v>
      </c>
      <c r="AH620" s="128">
        <f t="shared" ref="AH620" si="11550">D620/D622</f>
        <v>0</v>
      </c>
      <c r="AI620" s="129">
        <f t="shared" ref="AI620" si="11551">E620/E622</f>
        <v>0</v>
      </c>
      <c r="AJ620" s="126">
        <f t="shared" ref="AJ620" si="11552">F620/F622</f>
        <v>0</v>
      </c>
      <c r="AK620" s="127">
        <f t="shared" ref="AK620" si="11553">G620/G622</f>
        <v>0</v>
      </c>
      <c r="AL620" s="128">
        <f t="shared" ref="AL620" si="11554">H620/H622</f>
        <v>0</v>
      </c>
      <c r="AM620" s="129">
        <f t="shared" ref="AM620" si="11555">I620/I622</f>
        <v>0</v>
      </c>
      <c r="AN620" s="126">
        <f t="shared" ref="AN620" si="11556">J620/J622</f>
        <v>0</v>
      </c>
      <c r="AO620" s="127">
        <f t="shared" ref="AO620" si="11557">K620/K622</f>
        <v>0</v>
      </c>
      <c r="AP620" s="128">
        <f t="shared" ref="AP620" si="11558">L620/L622</f>
        <v>0</v>
      </c>
      <c r="AQ620" s="126">
        <f t="shared" ref="AQ620" si="11559">M620/M622</f>
        <v>0</v>
      </c>
      <c r="AR620" s="130">
        <f t="shared" ref="AR620" si="11560">N620/N622</f>
        <v>0</v>
      </c>
      <c r="AS620" s="131">
        <f t="shared" ref="AS620" si="11561">O620/O622</f>
        <v>0</v>
      </c>
      <c r="AT620" s="126">
        <f t="shared" ref="AT620" si="11562">P620/P622</f>
        <v>0</v>
      </c>
      <c r="AU620" s="127">
        <f t="shared" ref="AU620" si="11563">Q620/Q622</f>
        <v>0</v>
      </c>
      <c r="AV620" s="128">
        <f t="shared" ref="AV620" si="11564">R620/R622</f>
        <v>0</v>
      </c>
      <c r="AW620" s="129">
        <f t="shared" ref="AW620" si="11565">S620/S622</f>
        <v>0</v>
      </c>
      <c r="AX620" s="126">
        <f t="shared" ref="AX620" si="11566">T620/T622</f>
        <v>0</v>
      </c>
      <c r="AY620" s="127">
        <f t="shared" ref="AY620" si="11567">U620/U622</f>
        <v>0</v>
      </c>
      <c r="AZ620" s="128">
        <f t="shared" ref="AZ620" si="11568">V620/V622</f>
        <v>0</v>
      </c>
      <c r="BA620" s="129">
        <f t="shared" ref="BA620" si="11569">W620/W622</f>
        <v>0</v>
      </c>
      <c r="BB620" s="126">
        <f t="shared" ref="BB620" si="11570">X620/X622</f>
        <v>0</v>
      </c>
      <c r="BC620" s="127">
        <f t="shared" ref="BC620" si="11571">Y620/Y622</f>
        <v>0</v>
      </c>
      <c r="BD620" s="128">
        <f t="shared" ref="BD620" si="11572">Z620/Z622</f>
        <v>0</v>
      </c>
      <c r="BE620" s="126">
        <f t="shared" ref="BE620" si="11573">AA620/AA622</f>
        <v>0</v>
      </c>
      <c r="BF620" s="132">
        <f t="shared" ref="BF620" si="11574">AB620/AB622</f>
        <v>0</v>
      </c>
      <c r="BG620" s="133">
        <f t="shared" ref="BG620" si="11575">AC620/AC622</f>
        <v>0</v>
      </c>
    </row>
    <row r="621" spans="1:59" ht="14.1" thickBot="1">
      <c r="A621" s="134" t="s">
        <v>41</v>
      </c>
      <c r="B621" s="58"/>
      <c r="C621" s="59"/>
      <c r="D621" s="136"/>
      <c r="E621" s="137"/>
      <c r="F621" s="135"/>
      <c r="G621" s="138"/>
      <c r="H621" s="136"/>
      <c r="I621" s="137"/>
      <c r="J621" s="135"/>
      <c r="K621" s="138"/>
      <c r="L621" s="136"/>
      <c r="M621" s="135"/>
      <c r="N621" s="139"/>
      <c r="O621" s="140"/>
      <c r="P621" s="135"/>
      <c r="Q621" s="138"/>
      <c r="R621" s="136"/>
      <c r="S621" s="137"/>
      <c r="T621" s="135"/>
      <c r="U621" s="138"/>
      <c r="V621" s="136"/>
      <c r="W621" s="137"/>
      <c r="X621" s="135"/>
      <c r="Y621" s="138"/>
      <c r="Z621" s="141"/>
      <c r="AA621" s="142"/>
      <c r="AB621" s="169"/>
      <c r="AC621" s="170"/>
      <c r="AE621" s="134" t="s">
        <v>41</v>
      </c>
      <c r="AF621" s="126">
        <f>B621/B622</f>
        <v>0</v>
      </c>
      <c r="AG621" s="127">
        <f t="shared" ref="AG621" si="11576">C621/C622</f>
        <v>0</v>
      </c>
      <c r="AH621" s="128">
        <f t="shared" ref="AH621" si="11577">D621/D622</f>
        <v>0</v>
      </c>
      <c r="AI621" s="129">
        <f t="shared" ref="AI621" si="11578">E621/E622</f>
        <v>0</v>
      </c>
      <c r="AJ621" s="126">
        <f t="shared" ref="AJ621" si="11579">F621/F622</f>
        <v>0</v>
      </c>
      <c r="AK621" s="127">
        <f t="shared" ref="AK621" si="11580">G621/G622</f>
        <v>0</v>
      </c>
      <c r="AL621" s="128">
        <f t="shared" ref="AL621" si="11581">H621/H622</f>
        <v>0</v>
      </c>
      <c r="AM621" s="129">
        <f t="shared" ref="AM621" si="11582">I621/I622</f>
        <v>0</v>
      </c>
      <c r="AN621" s="126">
        <f t="shared" ref="AN621" si="11583">J621/J622</f>
        <v>0</v>
      </c>
      <c r="AO621" s="127">
        <f t="shared" ref="AO621" si="11584">K621/K622</f>
        <v>0</v>
      </c>
      <c r="AP621" s="128">
        <f t="shared" ref="AP621" si="11585">L621/L622</f>
        <v>0</v>
      </c>
      <c r="AQ621" s="126">
        <f t="shared" ref="AQ621" si="11586">M621/M622</f>
        <v>0</v>
      </c>
      <c r="AR621" s="130">
        <f t="shared" ref="AR621" si="11587">N621/N622</f>
        <v>0</v>
      </c>
      <c r="AS621" s="131">
        <f t="shared" ref="AS621" si="11588">O621/O622</f>
        <v>0</v>
      </c>
      <c r="AT621" s="126">
        <f t="shared" ref="AT621" si="11589">P621/P622</f>
        <v>0</v>
      </c>
      <c r="AU621" s="127">
        <f t="shared" ref="AU621" si="11590">Q621/Q622</f>
        <v>0</v>
      </c>
      <c r="AV621" s="128">
        <f t="shared" ref="AV621" si="11591">R621/R622</f>
        <v>0</v>
      </c>
      <c r="AW621" s="129">
        <f t="shared" ref="AW621" si="11592">S621/S622</f>
        <v>0</v>
      </c>
      <c r="AX621" s="126">
        <f t="shared" ref="AX621" si="11593">T621/T622</f>
        <v>0</v>
      </c>
      <c r="AY621" s="127">
        <f t="shared" ref="AY621" si="11594">U621/U622</f>
        <v>0</v>
      </c>
      <c r="AZ621" s="128">
        <f t="shared" ref="AZ621" si="11595">V621/V622</f>
        <v>0</v>
      </c>
      <c r="BA621" s="129">
        <f t="shared" ref="BA621" si="11596">W621/W622</f>
        <v>0</v>
      </c>
      <c r="BB621" s="126">
        <f t="shared" ref="BB621" si="11597">X621/X622</f>
        <v>0</v>
      </c>
      <c r="BC621" s="127">
        <f t="shared" ref="BC621" si="11598">Y621/Y622</f>
        <v>0</v>
      </c>
      <c r="BD621" s="128">
        <f t="shared" ref="BD621" si="11599">Z621/Z622</f>
        <v>0</v>
      </c>
      <c r="BE621" s="126">
        <f t="shared" ref="BE621" si="11600">AA621/AA622</f>
        <v>0</v>
      </c>
      <c r="BF621" s="132">
        <f t="shared" ref="BF621" si="11601">AB621/AB622</f>
        <v>0</v>
      </c>
      <c r="BG621" s="133">
        <f t="shared" ref="BG621" si="11602">AC621/AC622</f>
        <v>0</v>
      </c>
    </row>
    <row r="622" spans="1:59" ht="15" thickTop="1" thickBot="1">
      <c r="A622" s="241" t="s">
        <v>42</v>
      </c>
      <c r="B622" s="18">
        <f t="shared" ref="B622:AA622" si="11603">SUM(B599:B621)</f>
        <v>59004</v>
      </c>
      <c r="C622" s="19">
        <f t="shared" si="11603"/>
        <v>33841</v>
      </c>
      <c r="D622" s="18">
        <f t="shared" si="11603"/>
        <v>22431</v>
      </c>
      <c r="E622" s="19">
        <f t="shared" si="11603"/>
        <v>19770</v>
      </c>
      <c r="F622" s="18">
        <f t="shared" si="11603"/>
        <v>12094</v>
      </c>
      <c r="G622" s="19">
        <f t="shared" si="11603"/>
        <v>8315</v>
      </c>
      <c r="H622" s="18">
        <f t="shared" si="11603"/>
        <v>24305</v>
      </c>
      <c r="I622" s="19">
        <f t="shared" si="11603"/>
        <v>39249</v>
      </c>
      <c r="J622" s="18">
        <f t="shared" si="11603"/>
        <v>6978</v>
      </c>
      <c r="K622" s="19">
        <f t="shared" si="11603"/>
        <v>8426</v>
      </c>
      <c r="L622" s="18">
        <f t="shared" si="11603"/>
        <v>11568</v>
      </c>
      <c r="M622" s="19">
        <f t="shared" si="11603"/>
        <v>22259</v>
      </c>
      <c r="N622" s="18">
        <f t="shared" si="11603"/>
        <v>25258</v>
      </c>
      <c r="O622" s="19">
        <f t="shared" si="11603"/>
        <v>34610</v>
      </c>
      <c r="P622" s="18">
        <f t="shared" si="11603"/>
        <v>16224</v>
      </c>
      <c r="Q622" s="19">
        <f t="shared" si="11603"/>
        <v>20204</v>
      </c>
      <c r="R622" s="18">
        <f t="shared" si="11603"/>
        <v>19043</v>
      </c>
      <c r="S622" s="19">
        <f t="shared" si="11603"/>
        <v>21707</v>
      </c>
      <c r="T622" s="18">
        <f t="shared" si="11603"/>
        <v>8413</v>
      </c>
      <c r="U622" s="19">
        <f t="shared" si="11603"/>
        <v>11438</v>
      </c>
      <c r="V622" s="18">
        <f t="shared" si="11603"/>
        <v>23387</v>
      </c>
      <c r="W622" s="19">
        <f t="shared" si="11603"/>
        <v>27983</v>
      </c>
      <c r="X622" s="18">
        <f t="shared" si="11603"/>
        <v>23738</v>
      </c>
      <c r="Y622" s="19">
        <f t="shared" si="11603"/>
        <v>15187</v>
      </c>
      <c r="Z622" s="18">
        <f t="shared" si="11603"/>
        <v>56296</v>
      </c>
      <c r="AA622" s="19">
        <f t="shared" si="11603"/>
        <v>45081</v>
      </c>
      <c r="AB622" s="171">
        <f t="shared" ref="AB622:AC622" si="11604">SUM(AB598:AB621)</f>
        <v>308739</v>
      </c>
      <c r="AC622" s="172">
        <f t="shared" si="11604"/>
        <v>308070</v>
      </c>
      <c r="AE622" s="241" t="s">
        <v>42</v>
      </c>
      <c r="AF622" s="152">
        <f>SUM(AF598:AF621)</f>
        <v>0.99999999999999989</v>
      </c>
      <c r="AG622" s="153">
        <f t="shared" ref="AG622:BG622" si="11605">SUM(AG598:AG621)</f>
        <v>1</v>
      </c>
      <c r="AH622" s="152">
        <f t="shared" si="11605"/>
        <v>1</v>
      </c>
      <c r="AI622" s="153">
        <f t="shared" si="11605"/>
        <v>1</v>
      </c>
      <c r="AJ622" s="152">
        <f t="shared" si="11605"/>
        <v>1</v>
      </c>
      <c r="AK622" s="153">
        <f t="shared" si="11605"/>
        <v>1</v>
      </c>
      <c r="AL622" s="152">
        <f t="shared" si="11605"/>
        <v>1</v>
      </c>
      <c r="AM622" s="153">
        <f t="shared" si="11605"/>
        <v>1</v>
      </c>
      <c r="AN622" s="152">
        <f t="shared" si="11605"/>
        <v>1</v>
      </c>
      <c r="AO622" s="153">
        <f t="shared" si="11605"/>
        <v>1</v>
      </c>
      <c r="AP622" s="152">
        <f t="shared" si="11605"/>
        <v>0.99999999999999989</v>
      </c>
      <c r="AQ622" s="153">
        <f t="shared" si="11605"/>
        <v>1</v>
      </c>
      <c r="AR622" s="152">
        <f t="shared" si="11605"/>
        <v>1.0000000000000002</v>
      </c>
      <c r="AS622" s="153">
        <f t="shared" si="11605"/>
        <v>1</v>
      </c>
      <c r="AT622" s="152">
        <f t="shared" si="11605"/>
        <v>1</v>
      </c>
      <c r="AU622" s="153">
        <f t="shared" si="11605"/>
        <v>1</v>
      </c>
      <c r="AV622" s="152">
        <f t="shared" si="11605"/>
        <v>1</v>
      </c>
      <c r="AW622" s="153">
        <f t="shared" si="11605"/>
        <v>1</v>
      </c>
      <c r="AX622" s="152">
        <f t="shared" si="11605"/>
        <v>0.99999999999999989</v>
      </c>
      <c r="AY622" s="153">
        <f t="shared" si="11605"/>
        <v>0.99999999999999989</v>
      </c>
      <c r="AZ622" s="152">
        <f t="shared" si="11605"/>
        <v>1.0000000000000002</v>
      </c>
      <c r="BA622" s="153">
        <f t="shared" si="11605"/>
        <v>1</v>
      </c>
      <c r="BB622" s="152">
        <f t="shared" si="11605"/>
        <v>1</v>
      </c>
      <c r="BC622" s="153">
        <f t="shared" si="11605"/>
        <v>1</v>
      </c>
      <c r="BD622" s="152">
        <f t="shared" si="11605"/>
        <v>0.99999999999999989</v>
      </c>
      <c r="BE622" s="153">
        <f t="shared" si="11605"/>
        <v>1</v>
      </c>
      <c r="BF622" s="152">
        <f t="shared" si="11605"/>
        <v>1.0000000000000002</v>
      </c>
      <c r="BG622" s="153">
        <f t="shared" si="11605"/>
        <v>0.99999999999999989</v>
      </c>
    </row>
    <row r="623" spans="1:59" ht="14.1" thickTop="1">
      <c r="A623" s="184"/>
    </row>
    <row r="625" spans="1:59">
      <c r="A625" s="252">
        <f>+A594+1</f>
        <v>43698</v>
      </c>
      <c r="B625" s="252"/>
      <c r="C625" s="252"/>
      <c r="D625" s="252"/>
      <c r="AE625" s="249">
        <f>+AE563+2</f>
        <v>43698</v>
      </c>
      <c r="AF625" s="249"/>
      <c r="AG625" s="249"/>
      <c r="AH625" s="249"/>
    </row>
    <row r="626" spans="1:59" ht="14.1" thickBot="1"/>
    <row r="627" spans="1:59" ht="15" thickTop="1" thickBot="1">
      <c r="A627" s="247" t="s">
        <v>1</v>
      </c>
      <c r="B627" s="243" t="s">
        <v>2</v>
      </c>
      <c r="C627" s="244"/>
      <c r="D627" s="243" t="s">
        <v>3</v>
      </c>
      <c r="E627" s="244"/>
      <c r="F627" s="243" t="s">
        <v>4</v>
      </c>
      <c r="G627" s="244"/>
      <c r="H627" s="243" t="s">
        <v>5</v>
      </c>
      <c r="I627" s="244"/>
      <c r="J627" s="243" t="s">
        <v>6</v>
      </c>
      <c r="K627" s="244"/>
      <c r="L627" s="243" t="s">
        <v>7</v>
      </c>
      <c r="M627" s="244"/>
      <c r="N627" s="243" t="s">
        <v>8</v>
      </c>
      <c r="O627" s="244"/>
      <c r="P627" s="243" t="s">
        <v>9</v>
      </c>
      <c r="Q627" s="244"/>
      <c r="R627" s="243" t="s">
        <v>10</v>
      </c>
      <c r="S627" s="244"/>
      <c r="T627" s="243" t="s">
        <v>11</v>
      </c>
      <c r="U627" s="244"/>
      <c r="V627" s="243" t="s">
        <v>12</v>
      </c>
      <c r="W627" s="244"/>
      <c r="X627" s="243" t="s">
        <v>13</v>
      </c>
      <c r="Y627" s="244"/>
      <c r="Z627" s="245" t="s">
        <v>14</v>
      </c>
      <c r="AA627" s="246"/>
      <c r="AB627" s="250" t="s">
        <v>15</v>
      </c>
      <c r="AC627" s="251"/>
      <c r="AE627" s="247" t="s">
        <v>1</v>
      </c>
      <c r="AF627" s="243" t="s">
        <v>2</v>
      </c>
      <c r="AG627" s="244"/>
      <c r="AH627" s="243" t="s">
        <v>3</v>
      </c>
      <c r="AI627" s="244"/>
      <c r="AJ627" s="243" t="s">
        <v>4</v>
      </c>
      <c r="AK627" s="244"/>
      <c r="AL627" s="243" t="s">
        <v>5</v>
      </c>
      <c r="AM627" s="244"/>
      <c r="AN627" s="243" t="s">
        <v>6</v>
      </c>
      <c r="AO627" s="244"/>
      <c r="AP627" s="243" t="s">
        <v>7</v>
      </c>
      <c r="AQ627" s="244"/>
      <c r="AR627" s="243" t="s">
        <v>8</v>
      </c>
      <c r="AS627" s="244"/>
      <c r="AT627" s="243" t="s">
        <v>9</v>
      </c>
      <c r="AU627" s="244"/>
      <c r="AV627" s="243" t="s">
        <v>10</v>
      </c>
      <c r="AW627" s="244"/>
      <c r="AX627" s="243" t="s">
        <v>11</v>
      </c>
      <c r="AY627" s="244"/>
      <c r="AZ627" s="243" t="s">
        <v>12</v>
      </c>
      <c r="BA627" s="244"/>
      <c r="BB627" s="243" t="s">
        <v>13</v>
      </c>
      <c r="BC627" s="244"/>
      <c r="BD627" s="245" t="s">
        <v>14</v>
      </c>
      <c r="BE627" s="246"/>
      <c r="BF627" s="243" t="s">
        <v>15</v>
      </c>
      <c r="BG627" s="244"/>
    </row>
    <row r="628" spans="1:59" ht="15" thickTop="1" thickBot="1">
      <c r="A628" s="248"/>
      <c r="B628" s="113" t="s">
        <v>16</v>
      </c>
      <c r="C628" s="114" t="s">
        <v>17</v>
      </c>
      <c r="D628" s="115" t="s">
        <v>16</v>
      </c>
      <c r="E628" s="116" t="s">
        <v>17</v>
      </c>
      <c r="F628" s="113" t="s">
        <v>16</v>
      </c>
      <c r="G628" s="114" t="s">
        <v>17</v>
      </c>
      <c r="H628" s="115" t="s">
        <v>16</v>
      </c>
      <c r="I628" s="116" t="s">
        <v>17</v>
      </c>
      <c r="J628" s="113" t="s">
        <v>16</v>
      </c>
      <c r="K628" s="114" t="s">
        <v>17</v>
      </c>
      <c r="L628" s="115" t="s">
        <v>16</v>
      </c>
      <c r="M628" s="113" t="s">
        <v>17</v>
      </c>
      <c r="N628" s="117" t="s">
        <v>16</v>
      </c>
      <c r="O628" s="118" t="s">
        <v>17</v>
      </c>
      <c r="P628" s="113" t="s">
        <v>16</v>
      </c>
      <c r="Q628" s="114" t="s">
        <v>17</v>
      </c>
      <c r="R628" s="115" t="s">
        <v>16</v>
      </c>
      <c r="S628" s="116" t="s">
        <v>17</v>
      </c>
      <c r="T628" s="113" t="s">
        <v>16</v>
      </c>
      <c r="U628" s="114" t="s">
        <v>17</v>
      </c>
      <c r="V628" s="115" t="s">
        <v>16</v>
      </c>
      <c r="W628" s="116" t="s">
        <v>17</v>
      </c>
      <c r="X628" s="113" t="s">
        <v>16</v>
      </c>
      <c r="Y628" s="114" t="s">
        <v>17</v>
      </c>
      <c r="Z628" s="26" t="s">
        <v>16</v>
      </c>
      <c r="AA628" s="119" t="s">
        <v>17</v>
      </c>
      <c r="AB628" s="173" t="s">
        <v>16</v>
      </c>
      <c r="AC628" s="174" t="s">
        <v>17</v>
      </c>
      <c r="AE628" s="248"/>
      <c r="AF628" s="113" t="s">
        <v>16</v>
      </c>
      <c r="AG628" s="114" t="s">
        <v>17</v>
      </c>
      <c r="AH628" s="115" t="s">
        <v>16</v>
      </c>
      <c r="AI628" s="116" t="s">
        <v>17</v>
      </c>
      <c r="AJ628" s="113" t="s">
        <v>16</v>
      </c>
      <c r="AK628" s="114" t="s">
        <v>17</v>
      </c>
      <c r="AL628" s="115" t="s">
        <v>16</v>
      </c>
      <c r="AM628" s="116" t="s">
        <v>17</v>
      </c>
      <c r="AN628" s="113" t="s">
        <v>16</v>
      </c>
      <c r="AO628" s="114" t="s">
        <v>17</v>
      </c>
      <c r="AP628" s="115" t="s">
        <v>16</v>
      </c>
      <c r="AQ628" s="113" t="s">
        <v>17</v>
      </c>
      <c r="AR628" s="117" t="s">
        <v>16</v>
      </c>
      <c r="AS628" s="118" t="s">
        <v>17</v>
      </c>
      <c r="AT628" s="113" t="s">
        <v>16</v>
      </c>
      <c r="AU628" s="114" t="s">
        <v>17</v>
      </c>
      <c r="AV628" s="115" t="s">
        <v>16</v>
      </c>
      <c r="AW628" s="116" t="s">
        <v>17</v>
      </c>
      <c r="AX628" s="113" t="s">
        <v>16</v>
      </c>
      <c r="AY628" s="114" t="s">
        <v>17</v>
      </c>
      <c r="AZ628" s="115" t="s">
        <v>16</v>
      </c>
      <c r="BA628" s="116" t="s">
        <v>17</v>
      </c>
      <c r="BB628" s="113" t="s">
        <v>16</v>
      </c>
      <c r="BC628" s="114" t="s">
        <v>17</v>
      </c>
      <c r="BD628" s="26" t="s">
        <v>16</v>
      </c>
      <c r="BE628" s="119" t="s">
        <v>17</v>
      </c>
      <c r="BF628" s="117" t="s">
        <v>16</v>
      </c>
      <c r="BG628" s="118" t="s">
        <v>17</v>
      </c>
    </row>
    <row r="629" spans="1:59" ht="14.1" thickTop="1">
      <c r="A629" s="122" t="s">
        <v>18</v>
      </c>
      <c r="B629" s="123"/>
      <c r="C629" s="183"/>
      <c r="D629" s="124"/>
      <c r="E629" s="177"/>
      <c r="F629" s="123"/>
      <c r="G629" s="125"/>
      <c r="H629" s="124"/>
      <c r="I629" s="177"/>
      <c r="J629" s="123"/>
      <c r="K629" s="125"/>
      <c r="L629" s="124"/>
      <c r="M629" s="123"/>
      <c r="N629" s="176"/>
      <c r="O629" s="178"/>
      <c r="P629" s="123"/>
      <c r="Q629" s="125"/>
      <c r="R629" s="124"/>
      <c r="S629" s="177"/>
      <c r="T629" s="123"/>
      <c r="U629" s="125"/>
      <c r="V629" s="124"/>
      <c r="W629" s="177"/>
      <c r="X629" s="123"/>
      <c r="Y629" s="125"/>
      <c r="Z629" s="181"/>
      <c r="AA629" s="182"/>
      <c r="AB629" s="167">
        <f>B629+D629+F629+H629+J629+L629+N629+P629+R629+T629+V629+X629+Z629</f>
        <v>0</v>
      </c>
      <c r="AC629" s="168">
        <f>C629+E629+G629+I629+K629+M629+O629+Q629+S629+U629+W629+Y629+AA629</f>
        <v>0</v>
      </c>
      <c r="AE629" s="122" t="s">
        <v>18</v>
      </c>
      <c r="AF629" s="126">
        <f>B629/B653</f>
        <v>0</v>
      </c>
      <c r="AG629" s="127">
        <f t="shared" ref="AG629" si="11606">C629/C653</f>
        <v>0</v>
      </c>
      <c r="AH629" s="128">
        <f t="shared" ref="AH629" si="11607">D629/D653</f>
        <v>0</v>
      </c>
      <c r="AI629" s="129">
        <f t="shared" ref="AI629" si="11608">E629/E653</f>
        <v>0</v>
      </c>
      <c r="AJ629" s="126">
        <f t="shared" ref="AJ629" si="11609">F629/F653</f>
        <v>0</v>
      </c>
      <c r="AK629" s="127">
        <f t="shared" ref="AK629" si="11610">G629/G653</f>
        <v>0</v>
      </c>
      <c r="AL629" s="128">
        <f t="shared" ref="AL629" si="11611">H629/H653</f>
        <v>0</v>
      </c>
      <c r="AM629" s="129">
        <f t="shared" ref="AM629" si="11612">I629/I653</f>
        <v>0</v>
      </c>
      <c r="AN629" s="126">
        <f t="shared" ref="AN629" si="11613">J629/J653</f>
        <v>0</v>
      </c>
      <c r="AO629" s="127">
        <f t="shared" ref="AO629" si="11614">K629/K653</f>
        <v>0</v>
      </c>
      <c r="AP629" s="128">
        <f t="shared" ref="AP629" si="11615">L629/L653</f>
        <v>0</v>
      </c>
      <c r="AQ629" s="126">
        <f t="shared" ref="AQ629" si="11616">M629/M653</f>
        <v>0</v>
      </c>
      <c r="AR629" s="130">
        <f t="shared" ref="AR629" si="11617">N629/N653</f>
        <v>0</v>
      </c>
      <c r="AS629" s="131">
        <f t="shared" ref="AS629" si="11618">O629/O653</f>
        <v>0</v>
      </c>
      <c r="AT629" s="126">
        <f t="shared" ref="AT629" si="11619">P629/P653</f>
        <v>0</v>
      </c>
      <c r="AU629" s="127">
        <f t="shared" ref="AU629" si="11620">Q629/Q653</f>
        <v>0</v>
      </c>
      <c r="AV629" s="128">
        <f t="shared" ref="AV629" si="11621">R629/R653</f>
        <v>0</v>
      </c>
      <c r="AW629" s="129">
        <f t="shared" ref="AW629" si="11622">S629/S653</f>
        <v>0</v>
      </c>
      <c r="AX629" s="126">
        <f t="shared" ref="AX629" si="11623">T629/T653</f>
        <v>0</v>
      </c>
      <c r="AY629" s="127">
        <f t="shared" ref="AY629" si="11624">U629/U653</f>
        <v>0</v>
      </c>
      <c r="AZ629" s="128">
        <f t="shared" ref="AZ629" si="11625">V629/V653</f>
        <v>0</v>
      </c>
      <c r="BA629" s="129">
        <f t="shared" ref="BA629" si="11626">W629/W653</f>
        <v>0</v>
      </c>
      <c r="BB629" s="126">
        <f t="shared" ref="BB629" si="11627">X629/X653</f>
        <v>0</v>
      </c>
      <c r="BC629" s="127">
        <f t="shared" ref="BC629" si="11628">Y629/Y653</f>
        <v>0</v>
      </c>
      <c r="BD629" s="128">
        <f t="shared" ref="BD629" si="11629">Z629/Z653</f>
        <v>0</v>
      </c>
      <c r="BE629" s="126">
        <f t="shared" ref="BE629" si="11630">AA629/AA653</f>
        <v>0</v>
      </c>
      <c r="BF629" s="132">
        <f t="shared" ref="BF629" si="11631">AB629/AB653</f>
        <v>0</v>
      </c>
      <c r="BG629" s="133">
        <f t="shared" ref="BG629" si="11632">AC629/AC653</f>
        <v>0</v>
      </c>
    </row>
    <row r="630" spans="1:59">
      <c r="A630" s="134" t="s">
        <v>19</v>
      </c>
      <c r="B630" s="186">
        <v>258</v>
      </c>
      <c r="C630" s="187">
        <v>1</v>
      </c>
      <c r="D630" s="188">
        <v>104</v>
      </c>
      <c r="E630" s="189">
        <v>0</v>
      </c>
      <c r="F630" s="186">
        <v>24</v>
      </c>
      <c r="G630" s="190">
        <v>2</v>
      </c>
      <c r="H630" s="188">
        <v>145</v>
      </c>
      <c r="I630" s="189">
        <v>4</v>
      </c>
      <c r="J630" s="186">
        <v>5</v>
      </c>
      <c r="K630" s="190">
        <v>1</v>
      </c>
      <c r="L630" s="188">
        <v>2</v>
      </c>
      <c r="M630" s="186">
        <v>0</v>
      </c>
      <c r="N630" s="191">
        <v>16</v>
      </c>
      <c r="O630" s="192">
        <v>0</v>
      </c>
      <c r="P630" s="186">
        <v>8</v>
      </c>
      <c r="Q630" s="190">
        <v>0</v>
      </c>
      <c r="R630" s="188">
        <v>0</v>
      </c>
      <c r="S630" s="189">
        <v>0</v>
      </c>
      <c r="T630" s="186">
        <v>0</v>
      </c>
      <c r="U630" s="190">
        <v>0</v>
      </c>
      <c r="V630" s="188">
        <v>0</v>
      </c>
      <c r="W630" s="189">
        <v>0</v>
      </c>
      <c r="X630" s="186">
        <v>0</v>
      </c>
      <c r="Y630" s="190">
        <v>0</v>
      </c>
      <c r="Z630" s="188">
        <v>0</v>
      </c>
      <c r="AA630" s="186">
        <v>0</v>
      </c>
      <c r="AB630" s="169">
        <f t="shared" ref="AB630:AB631" si="11633">B630+D630+F630+H630+J630+L630+N630+P630+R630+T630+V630+X630+Z630</f>
        <v>562</v>
      </c>
      <c r="AC630" s="170">
        <f t="shared" ref="AC630:AC649" si="11634">C630+E630+G630+I630+K630+M630+O630+Q630+S630+U630+W630+Y630+AA630</f>
        <v>8</v>
      </c>
      <c r="AE630" s="134" t="s">
        <v>19</v>
      </c>
      <c r="AF630" s="126">
        <f>B630/B653</f>
        <v>7.151568910078723E-3</v>
      </c>
      <c r="AG630" s="127">
        <f t="shared" ref="AG630" si="11635">C630/C653</f>
        <v>4.7120912260861371E-5</v>
      </c>
      <c r="AH630" s="128">
        <f t="shared" ref="AH630" si="11636">D630/D653</f>
        <v>8.2005992745623722E-3</v>
      </c>
      <c r="AI630" s="129">
        <f t="shared" ref="AI630" si="11637">E630/E653</f>
        <v>0</v>
      </c>
      <c r="AJ630" s="126">
        <f t="shared" ref="AJ630" si="11638">F630/F653</f>
        <v>5.6153486195601307E-3</v>
      </c>
      <c r="AK630" s="127">
        <f t="shared" ref="AK630" si="11639">G630/G653</f>
        <v>6.1124694376528117E-4</v>
      </c>
      <c r="AL630" s="128">
        <f t="shared" ref="AL630" si="11640">H630/H653</f>
        <v>6.9818952234206475E-3</v>
      </c>
      <c r="AM630" s="129">
        <f t="shared" ref="AM630" si="11641">I630/I653</f>
        <v>1.5432098765432098E-4</v>
      </c>
      <c r="AN630" s="126">
        <f t="shared" ref="AN630" si="11642">J630/J653</f>
        <v>2.1978021978021978E-3</v>
      </c>
      <c r="AO630" s="127">
        <f t="shared" ref="AO630" si="11643">K630/K653</f>
        <v>3.048780487804878E-4</v>
      </c>
      <c r="AP630" s="128">
        <f t="shared" ref="AP630" si="11644">L630/L653</f>
        <v>3.9635354736424893E-4</v>
      </c>
      <c r="AQ630" s="126">
        <f t="shared" ref="AQ630" si="11645">M630/M653</f>
        <v>0</v>
      </c>
      <c r="AR630" s="130">
        <f t="shared" ref="AR630" si="11646">N630/N653</f>
        <v>9.9868922039822732E-4</v>
      </c>
      <c r="AS630" s="131">
        <f t="shared" ref="AS630" si="11647">O630/O653</f>
        <v>0</v>
      </c>
      <c r="AT630" s="126">
        <f t="shared" ref="AT630" si="11648">P630/P653</f>
        <v>8.1824690600388673E-4</v>
      </c>
      <c r="AU630" s="127">
        <f t="shared" ref="AU630" si="11649">Q630/Q653</f>
        <v>0</v>
      </c>
      <c r="AV630" s="128">
        <f t="shared" ref="AV630" si="11650">R630/R653</f>
        <v>0</v>
      </c>
      <c r="AW630" s="129">
        <f t="shared" ref="AW630" si="11651">S630/S653</f>
        <v>0</v>
      </c>
      <c r="AX630" s="126">
        <f t="shared" ref="AX630" si="11652">T630/T653</f>
        <v>0</v>
      </c>
      <c r="AY630" s="127">
        <f t="shared" ref="AY630" si="11653">U630/U653</f>
        <v>0</v>
      </c>
      <c r="AZ630" s="128">
        <f t="shared" ref="AZ630" si="11654">V630/V653</f>
        <v>0</v>
      </c>
      <c r="BA630" s="129">
        <f t="shared" ref="BA630" si="11655">W630/W653</f>
        <v>0</v>
      </c>
      <c r="BB630" s="126">
        <f t="shared" ref="BB630" si="11656">X630/X653</f>
        <v>0</v>
      </c>
      <c r="BC630" s="127">
        <f t="shared" ref="BC630" si="11657">Y630/Y653</f>
        <v>0</v>
      </c>
      <c r="BD630" s="128">
        <f t="shared" ref="BD630" si="11658">Z630/Z653</f>
        <v>0</v>
      </c>
      <c r="BE630" s="126">
        <f t="shared" ref="BE630" si="11659">AA630/AA653</f>
        <v>0</v>
      </c>
      <c r="BF630" s="132">
        <f t="shared" ref="BF630" si="11660">AB630/AB653</f>
        <v>3.0648415771391178E-3</v>
      </c>
      <c r="BG630" s="133">
        <f t="shared" ref="BG630" si="11661">AC630/AC653</f>
        <v>4.3678851246212222E-5</v>
      </c>
    </row>
    <row r="631" spans="1:59">
      <c r="A631" s="143" t="s">
        <v>20</v>
      </c>
      <c r="B631" s="193">
        <v>1634</v>
      </c>
      <c r="C631" s="194">
        <v>1</v>
      </c>
      <c r="D631" s="195">
        <v>565</v>
      </c>
      <c r="E631" s="196">
        <v>0</v>
      </c>
      <c r="F631" s="193">
        <v>152</v>
      </c>
      <c r="G631" s="197">
        <v>1</v>
      </c>
      <c r="H631" s="195">
        <v>713</v>
      </c>
      <c r="I631" s="196">
        <v>68</v>
      </c>
      <c r="J631" s="193">
        <v>46</v>
      </c>
      <c r="K631" s="197">
        <v>17</v>
      </c>
      <c r="L631" s="195">
        <v>48</v>
      </c>
      <c r="M631" s="193">
        <v>246</v>
      </c>
      <c r="N631" s="198">
        <v>284</v>
      </c>
      <c r="O631" s="199">
        <v>296</v>
      </c>
      <c r="P631" s="193">
        <v>184</v>
      </c>
      <c r="Q631" s="197">
        <v>202</v>
      </c>
      <c r="R631" s="195">
        <v>242</v>
      </c>
      <c r="S631" s="196">
        <v>228</v>
      </c>
      <c r="T631" s="193">
        <v>74</v>
      </c>
      <c r="U631" s="197">
        <v>113</v>
      </c>
      <c r="V631" s="195">
        <v>220</v>
      </c>
      <c r="W631" s="196">
        <v>315</v>
      </c>
      <c r="X631" s="193">
        <v>252</v>
      </c>
      <c r="Y631" s="197">
        <v>228</v>
      </c>
      <c r="Z631" s="195">
        <v>585</v>
      </c>
      <c r="AA631" s="193">
        <v>426</v>
      </c>
      <c r="AB631" s="169">
        <f t="shared" si="11633"/>
        <v>4999</v>
      </c>
      <c r="AC631" s="170">
        <f t="shared" si="11634"/>
        <v>2141</v>
      </c>
      <c r="AE631" s="143" t="s">
        <v>20</v>
      </c>
      <c r="AF631" s="126">
        <f>B631/B653</f>
        <v>4.5293269763831912E-2</v>
      </c>
      <c r="AG631" s="127">
        <f t="shared" ref="AG631" si="11662">C631/C653</f>
        <v>4.7120912260861371E-5</v>
      </c>
      <c r="AH631" s="128">
        <f t="shared" ref="AH631" si="11663">D631/D653</f>
        <v>4.4551332597382115E-2</v>
      </c>
      <c r="AI631" s="129">
        <f t="shared" ref="AI631" si="11664">E631/E653</f>
        <v>0</v>
      </c>
      <c r="AJ631" s="126">
        <f t="shared" ref="AJ631" si="11665">F631/F653</f>
        <v>3.5563874590547495E-2</v>
      </c>
      <c r="AK631" s="127">
        <f t="shared" ref="AK631" si="11666">G631/G653</f>
        <v>3.0562347188264059E-4</v>
      </c>
      <c r="AL631" s="128">
        <f t="shared" ref="AL631" si="11667">H631/H653</f>
        <v>3.4331664098613254E-2</v>
      </c>
      <c r="AM631" s="129">
        <f t="shared" ref="AM631" si="11668">I631/I653</f>
        <v>2.6234567901234568E-3</v>
      </c>
      <c r="AN631" s="126">
        <f t="shared" ref="AN631" si="11669">J631/J653</f>
        <v>2.0219780219780221E-2</v>
      </c>
      <c r="AO631" s="127">
        <f t="shared" ref="AO631" si="11670">K631/K653</f>
        <v>5.1829268292682929E-3</v>
      </c>
      <c r="AP631" s="128">
        <f t="shared" ref="AP631" si="11671">L631/L653</f>
        <v>9.512485136741973E-3</v>
      </c>
      <c r="AQ631" s="126">
        <f t="shared" ref="AQ631" si="11672">M631/M653</f>
        <v>1.9901302483617829E-2</v>
      </c>
      <c r="AR631" s="130">
        <f t="shared" ref="AR631" si="11673">N631/N653</f>
        <v>1.7726733662068533E-2</v>
      </c>
      <c r="AS631" s="131">
        <f t="shared" ref="AS631" si="11674">O631/O653</f>
        <v>1.3458215877057379E-2</v>
      </c>
      <c r="AT631" s="126">
        <f t="shared" ref="AT631" si="11675">P631/P653</f>
        <v>1.8819678838089392E-2</v>
      </c>
      <c r="AU631" s="127">
        <f t="shared" ref="AU631" si="11676">Q631/Q653</f>
        <v>1.7445375248294325E-2</v>
      </c>
      <c r="AV631" s="128">
        <f t="shared" ref="AV631" si="11677">R631/R653</f>
        <v>1.7764075460618072E-2</v>
      </c>
      <c r="AW631" s="129">
        <f t="shared" ref="AW631" si="11678">S631/S653</f>
        <v>1.5115354017501989E-2</v>
      </c>
      <c r="AX631" s="126">
        <f t="shared" ref="AX631" si="11679">T631/T653</f>
        <v>2.4798927613941018E-2</v>
      </c>
      <c r="AY631" s="127">
        <f t="shared" ref="AY631" si="11680">U631/U653</f>
        <v>2.9026457744669922E-2</v>
      </c>
      <c r="AZ631" s="128">
        <f t="shared" ref="AZ631" si="11681">V631/V653</f>
        <v>1.5143171806167401E-2</v>
      </c>
      <c r="BA631" s="129">
        <f t="shared" ref="BA631" si="11682">W631/W653</f>
        <v>1.8089932808820996E-2</v>
      </c>
      <c r="BB631" s="126">
        <f t="shared" ref="BB631" si="11683">X631/X653</f>
        <v>2.1273003545500591E-2</v>
      </c>
      <c r="BC631" s="127">
        <f t="shared" ref="BC631" si="11684">Y631/Y653</f>
        <v>2.8690071725179313E-2</v>
      </c>
      <c r="BD631" s="128">
        <f t="shared" ref="BD631" si="11685">Z631/Z653</f>
        <v>1.7478338810875411E-2</v>
      </c>
      <c r="BE631" s="126">
        <f t="shared" ref="BE631" si="11686">AA631/AA653</f>
        <v>1.4458812748192648E-2</v>
      </c>
      <c r="BF631" s="132">
        <f t="shared" ref="BF631" si="11687">AB631/AB653</f>
        <v>2.7261820363200087E-2</v>
      </c>
      <c r="BG631" s="133">
        <f t="shared" ref="BG631" si="11688">AC631/AC653</f>
        <v>1.1689552564767546E-2</v>
      </c>
    </row>
    <row r="632" spans="1:59">
      <c r="A632" s="134" t="s">
        <v>21</v>
      </c>
      <c r="B632" s="186">
        <v>2061</v>
      </c>
      <c r="C632" s="187">
        <v>396</v>
      </c>
      <c r="D632" s="188">
        <v>807</v>
      </c>
      <c r="E632" s="189">
        <v>331</v>
      </c>
      <c r="F632" s="186">
        <v>226</v>
      </c>
      <c r="G632" s="190">
        <v>145</v>
      </c>
      <c r="H632" s="188">
        <v>772</v>
      </c>
      <c r="I632" s="189">
        <v>736</v>
      </c>
      <c r="J632" s="186">
        <v>61</v>
      </c>
      <c r="K632" s="190">
        <v>151</v>
      </c>
      <c r="L632" s="188">
        <v>152</v>
      </c>
      <c r="M632" s="186">
        <v>638</v>
      </c>
      <c r="N632" s="191">
        <v>686</v>
      </c>
      <c r="O632" s="192">
        <v>964</v>
      </c>
      <c r="P632" s="186">
        <v>494</v>
      </c>
      <c r="Q632" s="190">
        <v>412</v>
      </c>
      <c r="R632" s="188">
        <v>631</v>
      </c>
      <c r="S632" s="189">
        <v>611</v>
      </c>
      <c r="T632" s="186">
        <v>154</v>
      </c>
      <c r="U632" s="190">
        <v>265</v>
      </c>
      <c r="V632" s="188">
        <v>665</v>
      </c>
      <c r="W632" s="189">
        <v>861</v>
      </c>
      <c r="X632" s="186">
        <v>692</v>
      </c>
      <c r="Y632" s="190">
        <v>602</v>
      </c>
      <c r="Z632" s="188">
        <v>1399</v>
      </c>
      <c r="AA632" s="186">
        <v>1270</v>
      </c>
      <c r="AB632" s="169">
        <f>B632+D632+F632+H632+J632+L632+N632+P632+R632+T632+V632+X632+Z632</f>
        <v>8800</v>
      </c>
      <c r="AC632" s="170">
        <f t="shared" si="11634"/>
        <v>7382</v>
      </c>
      <c r="AE632" s="134" t="s">
        <v>21</v>
      </c>
      <c r="AF632" s="126">
        <f>B632/B653</f>
        <v>5.712939350260561E-2</v>
      </c>
      <c r="AG632" s="127">
        <f t="shared" ref="AG632" si="11689">C632/C653</f>
        <v>1.8659881255301103E-2</v>
      </c>
      <c r="AH632" s="128">
        <f t="shared" ref="AH632" si="11690">D632/D653</f>
        <v>6.3633496293959937E-2</v>
      </c>
      <c r="AI632" s="129">
        <f t="shared" ref="AI632" si="11691">E632/E653</f>
        <v>3.4028991467050476E-2</v>
      </c>
      <c r="AJ632" s="126">
        <f t="shared" ref="AJ632" si="11692">F632/F653</f>
        <v>5.2877866167524566E-2</v>
      </c>
      <c r="AK632" s="127">
        <f t="shared" ref="AK632" si="11693">G632/G653</f>
        <v>4.4315403422982888E-2</v>
      </c>
      <c r="AL632" s="128">
        <f t="shared" ref="AL632" si="11694">H632/H653</f>
        <v>3.7172573189522343E-2</v>
      </c>
      <c r="AM632" s="129">
        <f t="shared" ref="AM632" si="11695">I632/I653</f>
        <v>2.8395061728395062E-2</v>
      </c>
      <c r="AN632" s="126">
        <f t="shared" ref="AN632" si="11696">J632/J653</f>
        <v>2.6813186813186812E-2</v>
      </c>
      <c r="AO632" s="127">
        <f t="shared" ref="AO632" si="11697">K632/K653</f>
        <v>4.6036585365853658E-2</v>
      </c>
      <c r="AP632" s="128">
        <f t="shared" ref="AP632" si="11698">L632/L653</f>
        <v>3.0122869599682918E-2</v>
      </c>
      <c r="AQ632" s="126">
        <f t="shared" ref="AQ632" si="11699">M632/M653</f>
        <v>5.161394709165925E-2</v>
      </c>
      <c r="AR632" s="130">
        <f t="shared" ref="AR632" si="11700">N632/N653</f>
        <v>4.2818800324573997E-2</v>
      </c>
      <c r="AS632" s="131">
        <f t="shared" ref="AS632" si="11701">O632/O653</f>
        <v>4.3830135491497682E-2</v>
      </c>
      <c r="AT632" s="126">
        <f t="shared" ref="AT632" si="11702">P632/P653</f>
        <v>5.0526746445740005E-2</v>
      </c>
      <c r="AU632" s="127">
        <f t="shared" ref="AU632" si="11703">Q632/Q653</f>
        <v>3.5581656447016149E-2</v>
      </c>
      <c r="AV632" s="128">
        <f t="shared" ref="AV632" si="11704">R632/R653</f>
        <v>4.6318725684504146E-2</v>
      </c>
      <c r="AW632" s="129">
        <f t="shared" ref="AW632" si="11705">S632/S653</f>
        <v>4.0506496950411031E-2</v>
      </c>
      <c r="AX632" s="126">
        <f t="shared" ref="AX632" si="11706">T632/T653</f>
        <v>5.160857908847185E-2</v>
      </c>
      <c r="AY632" s="127">
        <f t="shared" ref="AY632" si="11707">U632/U653</f>
        <v>6.8070896480863091E-2</v>
      </c>
      <c r="AZ632" s="128">
        <f t="shared" ref="AZ632" si="11708">V632/V653</f>
        <v>4.5773678414096915E-2</v>
      </c>
      <c r="BA632" s="129">
        <f t="shared" ref="BA632" si="11709">W632/W653</f>
        <v>4.9445816344110723E-2</v>
      </c>
      <c r="BB632" s="126">
        <f t="shared" ref="BB632" si="11710">X632/X653</f>
        <v>5.841634306939051E-2</v>
      </c>
      <c r="BC632" s="127">
        <f t="shared" ref="BC632" si="11711">Y632/Y653</f>
        <v>7.5751856046306784E-2</v>
      </c>
      <c r="BD632" s="128">
        <f t="shared" ref="BD632" si="11712">Z632/Z653</f>
        <v>4.1798625634896926E-2</v>
      </c>
      <c r="BE632" s="126">
        <f t="shared" ref="BE632" si="11713">AA632/AA653</f>
        <v>4.3104911244611889E-2</v>
      </c>
      <c r="BF632" s="132">
        <f t="shared" ref="BF632" si="11714">AB632/AB653</f>
        <v>4.799040191961608E-2</v>
      </c>
      <c r="BG632" s="133">
        <f t="shared" ref="BG632" si="11715">AC632/AC653</f>
        <v>4.0304659987442329E-2</v>
      </c>
    </row>
    <row r="633" spans="1:59">
      <c r="A633" s="143" t="s">
        <v>22</v>
      </c>
      <c r="B633" s="193">
        <v>2156</v>
      </c>
      <c r="C633" s="194">
        <v>836</v>
      </c>
      <c r="D633" s="195">
        <v>777</v>
      </c>
      <c r="E633" s="196">
        <v>438</v>
      </c>
      <c r="F633" s="193">
        <v>234</v>
      </c>
      <c r="G633" s="197">
        <v>201</v>
      </c>
      <c r="H633" s="195">
        <v>821</v>
      </c>
      <c r="I633" s="196">
        <v>1243</v>
      </c>
      <c r="J633" s="193">
        <v>121</v>
      </c>
      <c r="K633" s="197">
        <v>173</v>
      </c>
      <c r="L633" s="195">
        <v>178</v>
      </c>
      <c r="M633" s="193">
        <v>919</v>
      </c>
      <c r="N633" s="198">
        <v>851</v>
      </c>
      <c r="O633" s="199">
        <v>1258</v>
      </c>
      <c r="P633" s="193">
        <v>588</v>
      </c>
      <c r="Q633" s="197">
        <v>654</v>
      </c>
      <c r="R633" s="195">
        <v>708</v>
      </c>
      <c r="S633" s="196">
        <v>677</v>
      </c>
      <c r="T633" s="193">
        <v>195</v>
      </c>
      <c r="U633" s="197">
        <v>291</v>
      </c>
      <c r="V633" s="195">
        <v>756</v>
      </c>
      <c r="W633" s="196">
        <v>916</v>
      </c>
      <c r="X633" s="193">
        <v>800</v>
      </c>
      <c r="Y633" s="197">
        <v>446</v>
      </c>
      <c r="Z633" s="195">
        <v>1626</v>
      </c>
      <c r="AA633" s="193">
        <v>1552</v>
      </c>
      <c r="AB633" s="169">
        <f t="shared" ref="AB633:AB649" si="11716">B633+D633+F633+H633+J633+L633+N633+P633+R633+T633+V633+X633+Z633</f>
        <v>9811</v>
      </c>
      <c r="AC633" s="170">
        <f t="shared" si="11634"/>
        <v>9604</v>
      </c>
      <c r="AE633" s="143" t="s">
        <v>22</v>
      </c>
      <c r="AF633" s="126">
        <f>B633/B653</f>
        <v>5.97627231400377E-2</v>
      </c>
      <c r="AG633" s="127">
        <f t="shared" ref="AG633" si="11717">C633/C653</f>
        <v>3.9393082650080104E-2</v>
      </c>
      <c r="AH633" s="128">
        <f t="shared" ref="AH633" si="11718">D633/D653</f>
        <v>6.1267938810913108E-2</v>
      </c>
      <c r="AI633" s="129">
        <f t="shared" ref="AI633" si="11719">E633/E653</f>
        <v>4.5029299886912719E-2</v>
      </c>
      <c r="AJ633" s="126">
        <f t="shared" ref="AJ633" si="11720">F633/F653</f>
        <v>5.4749649040711279E-2</v>
      </c>
      <c r="AK633" s="127">
        <f t="shared" ref="AK633" si="11721">G633/G653</f>
        <v>6.1430317848410756E-2</v>
      </c>
      <c r="AL633" s="128">
        <f t="shared" ref="AL633" si="11722">H633/H653</f>
        <v>3.9531972265023113E-2</v>
      </c>
      <c r="AM633" s="129">
        <f t="shared" ref="AM633" si="11723">I633/I653</f>
        <v>4.7955246913580246E-2</v>
      </c>
      <c r="AN633" s="126">
        <f t="shared" ref="AN633" si="11724">J633/J653</f>
        <v>5.3186813186813189E-2</v>
      </c>
      <c r="AO633" s="127">
        <f t="shared" ref="AO633" si="11725">K633/K653</f>
        <v>5.2743902439024389E-2</v>
      </c>
      <c r="AP633" s="128">
        <f t="shared" ref="AP633" si="11726">L633/L653</f>
        <v>3.5275465715418154E-2</v>
      </c>
      <c r="AQ633" s="126">
        <f t="shared" ref="AQ633" si="11727">M633/M653</f>
        <v>7.4346735700995065E-2</v>
      </c>
      <c r="AR633" s="130">
        <f t="shared" ref="AR633" si="11728">N633/N653</f>
        <v>5.3117782909930716E-2</v>
      </c>
      <c r="AS633" s="131">
        <f t="shared" ref="AS633" si="11729">O633/O653</f>
        <v>5.7197417477493864E-2</v>
      </c>
      <c r="AT633" s="126">
        <f t="shared" ref="AT633" si="11730">P633/P653</f>
        <v>6.0141147591285672E-2</v>
      </c>
      <c r="AU633" s="127">
        <f t="shared" ref="AU633" si="11731">Q633/Q653</f>
        <v>5.6481561447447967E-2</v>
      </c>
      <c r="AV633" s="128">
        <f t="shared" ref="AV633" si="11732">R633/R653</f>
        <v>5.1970931512882623E-2</v>
      </c>
      <c r="AW633" s="129">
        <f t="shared" ref="AW633" si="11733">S633/S653</f>
        <v>4.4881994166003712E-2</v>
      </c>
      <c r="AX633" s="126">
        <f t="shared" ref="AX633" si="11734">T633/T653</f>
        <v>6.5348525469168903E-2</v>
      </c>
      <c r="AY633" s="127">
        <f t="shared" ref="AY633" si="11735">U633/U653</f>
        <v>7.4749550475211923E-2</v>
      </c>
      <c r="AZ633" s="128">
        <f t="shared" ref="AZ633" si="11736">V633/V653</f>
        <v>5.2037444933920707E-2</v>
      </c>
      <c r="BA633" s="129">
        <f t="shared" ref="BA633" si="11737">W633/W653</f>
        <v>5.2604376040888988E-2</v>
      </c>
      <c r="BB633" s="126">
        <f t="shared" ref="BB633" si="11738">X633/X653</f>
        <v>6.7533344588890765E-2</v>
      </c>
      <c r="BC633" s="127">
        <f t="shared" ref="BC633" si="11739">Y633/Y653</f>
        <v>5.6121806971184095E-2</v>
      </c>
      <c r="BD633" s="128">
        <f t="shared" ref="BD633" si="11740">Z633/Z653</f>
        <v>4.8580818643561396E-2</v>
      </c>
      <c r="BE633" s="126">
        <f t="shared" ref="BE633" si="11741">AA633/AA653</f>
        <v>5.2676237993415469E-2</v>
      </c>
      <c r="BF633" s="132">
        <f t="shared" ref="BF633" si="11742">AB633/AB653</f>
        <v>5.3503844685608336E-2</v>
      </c>
      <c r="BG633" s="133">
        <f t="shared" ref="BG633" si="11743">AC633/AC653</f>
        <v>5.2436460921077774E-2</v>
      </c>
    </row>
    <row r="634" spans="1:59">
      <c r="A634" s="134" t="s">
        <v>23</v>
      </c>
      <c r="B634" s="186">
        <v>2407</v>
      </c>
      <c r="C634" s="187">
        <v>881</v>
      </c>
      <c r="D634" s="188">
        <v>867</v>
      </c>
      <c r="E634" s="189">
        <v>535</v>
      </c>
      <c r="F634" s="186">
        <v>273</v>
      </c>
      <c r="G634" s="190">
        <v>161</v>
      </c>
      <c r="H634" s="188">
        <v>1019</v>
      </c>
      <c r="I634" s="189">
        <v>1098</v>
      </c>
      <c r="J634" s="186">
        <v>96</v>
      </c>
      <c r="K634" s="190">
        <v>245</v>
      </c>
      <c r="L634" s="188">
        <v>120</v>
      </c>
      <c r="M634" s="186">
        <v>940</v>
      </c>
      <c r="N634" s="191">
        <v>746</v>
      </c>
      <c r="O634" s="192">
        <v>1423</v>
      </c>
      <c r="P634" s="186">
        <v>514</v>
      </c>
      <c r="Q634" s="190">
        <v>585</v>
      </c>
      <c r="R634" s="188">
        <v>788</v>
      </c>
      <c r="S634" s="189">
        <v>716</v>
      </c>
      <c r="T634" s="186">
        <v>176</v>
      </c>
      <c r="U634" s="190">
        <v>315</v>
      </c>
      <c r="V634" s="188">
        <v>594</v>
      </c>
      <c r="W634" s="189">
        <v>988</v>
      </c>
      <c r="X634" s="186">
        <v>713</v>
      </c>
      <c r="Y634" s="190">
        <v>443</v>
      </c>
      <c r="Z634" s="188">
        <v>1862</v>
      </c>
      <c r="AA634" s="186">
        <v>1396</v>
      </c>
      <c r="AB634" s="169">
        <f t="shared" si="11716"/>
        <v>10175</v>
      </c>
      <c r="AC634" s="170">
        <f t="shared" si="11634"/>
        <v>9726</v>
      </c>
      <c r="AE634" s="134" t="s">
        <v>23</v>
      </c>
      <c r="AF634" s="126">
        <f>B634/B653</f>
        <v>6.6720257234726688E-2</v>
      </c>
      <c r="AG634" s="127">
        <f t="shared" ref="AG634" si="11744">C634/C653</f>
        <v>4.151352370181887E-2</v>
      </c>
      <c r="AH634" s="128">
        <f t="shared" ref="AH634" si="11745">D634/D653</f>
        <v>6.8364611260053623E-2</v>
      </c>
      <c r="AI634" s="129">
        <f t="shared" ref="AI634" si="11746">E634/E653</f>
        <v>5.5001542099311199E-2</v>
      </c>
      <c r="AJ634" s="126">
        <f t="shared" ref="AJ634" si="11747">F634/F653</f>
        <v>6.3874590547496488E-2</v>
      </c>
      <c r="AK634" s="127">
        <f t="shared" ref="AK634" si="11748">G634/G653</f>
        <v>4.9205378973105132E-2</v>
      </c>
      <c r="AL634" s="128">
        <f t="shared" ref="AL634" si="11749">H634/H653</f>
        <v>4.9065870570107861E-2</v>
      </c>
      <c r="AM634" s="129">
        <f t="shared" ref="AM634" si="11750">I634/I653</f>
        <v>4.2361111111111113E-2</v>
      </c>
      <c r="AN634" s="126">
        <f t="shared" ref="AN634" si="11751">J634/J653</f>
        <v>4.2197802197802198E-2</v>
      </c>
      <c r="AO634" s="127">
        <f t="shared" ref="AO634" si="11752">K634/K653</f>
        <v>7.4695121951219509E-2</v>
      </c>
      <c r="AP634" s="128">
        <f t="shared" ref="AP634" si="11753">L634/L653</f>
        <v>2.3781212841854936E-2</v>
      </c>
      <c r="AQ634" s="126">
        <f t="shared" ref="AQ634" si="11754">M634/M653</f>
        <v>7.6045627376425853E-2</v>
      </c>
      <c r="AR634" s="130">
        <f t="shared" ref="AR634" si="11755">N634/N653</f>
        <v>4.6563884901067353E-2</v>
      </c>
      <c r="AS634" s="131">
        <f t="shared" ref="AS634" si="11756">O634/O653</f>
        <v>6.4699463490042741E-2</v>
      </c>
      <c r="AT634" s="126">
        <f t="shared" ref="AT634" si="11757">P634/P653</f>
        <v>5.257236371074972E-2</v>
      </c>
      <c r="AU634" s="127">
        <f t="shared" ref="AU634" si="11758">Q634/Q653</f>
        <v>5.0522497625010793E-2</v>
      </c>
      <c r="AV634" s="128">
        <f t="shared" ref="AV634" si="11759">R634/R653</f>
        <v>5.784335315275637E-2</v>
      </c>
      <c r="AW634" s="129">
        <f t="shared" ref="AW634" si="11760">S634/S653</f>
        <v>4.746751524794484E-2</v>
      </c>
      <c r="AX634" s="126">
        <f t="shared" ref="AX634" si="11761">T634/T653</f>
        <v>5.8981233243967826E-2</v>
      </c>
      <c r="AY634" s="127">
        <f t="shared" ref="AY634" si="11762">U634/U653</f>
        <v>8.0914461854610834E-2</v>
      </c>
      <c r="AZ634" s="128">
        <f t="shared" ref="AZ634" si="11763">V634/V653</f>
        <v>4.0886563876651981E-2</v>
      </c>
      <c r="BA634" s="129">
        <f t="shared" ref="BA634" si="11764">W634/W653</f>
        <v>5.6739217825762363E-2</v>
      </c>
      <c r="BB634" s="126">
        <f t="shared" ref="BB634" si="11765">X634/X653</f>
        <v>6.0189093364848893E-2</v>
      </c>
      <c r="BC634" s="127">
        <f t="shared" ref="BC634" si="11766">Y634/Y653</f>
        <v>5.5744306027431738E-2</v>
      </c>
      <c r="BD634" s="128">
        <f t="shared" ref="BD634" si="11767">Z634/Z653</f>
        <v>5.563190917239319E-2</v>
      </c>
      <c r="BE634" s="126">
        <f t="shared" ref="BE634" si="11768">AA634/AA653</f>
        <v>4.738146149407732E-2</v>
      </c>
      <c r="BF634" s="132">
        <f t="shared" ref="BF634" si="11769">AB634/AB653</f>
        <v>5.5488902219556088E-2</v>
      </c>
      <c r="BG634" s="133">
        <f t="shared" ref="BG634" si="11770">AC634/AC653</f>
        <v>5.3102563402582514E-2</v>
      </c>
    </row>
    <row r="635" spans="1:59">
      <c r="A635" s="143" t="s">
        <v>24</v>
      </c>
      <c r="B635" s="193">
        <v>2239</v>
      </c>
      <c r="C635" s="194">
        <v>971</v>
      </c>
      <c r="D635" s="195">
        <v>745</v>
      </c>
      <c r="E635" s="196">
        <v>433</v>
      </c>
      <c r="F635" s="193">
        <v>228</v>
      </c>
      <c r="G635" s="197">
        <v>182</v>
      </c>
      <c r="H635" s="195">
        <v>997</v>
      </c>
      <c r="I635" s="196">
        <v>1222</v>
      </c>
      <c r="J635" s="193">
        <v>113</v>
      </c>
      <c r="K635" s="197">
        <v>332</v>
      </c>
      <c r="L635" s="195">
        <v>155</v>
      </c>
      <c r="M635" s="193">
        <v>712</v>
      </c>
      <c r="N635" s="198">
        <v>857</v>
      </c>
      <c r="O635" s="199">
        <v>1448</v>
      </c>
      <c r="P635" s="193">
        <v>581</v>
      </c>
      <c r="Q635" s="197">
        <v>572</v>
      </c>
      <c r="R635" s="195">
        <v>939</v>
      </c>
      <c r="S635" s="196">
        <v>798</v>
      </c>
      <c r="T635" s="193">
        <v>147</v>
      </c>
      <c r="U635" s="197">
        <v>225</v>
      </c>
      <c r="V635" s="195">
        <v>546</v>
      </c>
      <c r="W635" s="196">
        <v>1205</v>
      </c>
      <c r="X635" s="193">
        <v>636</v>
      </c>
      <c r="Y635" s="197">
        <v>421</v>
      </c>
      <c r="Z635" s="195">
        <v>2047</v>
      </c>
      <c r="AA635" s="193">
        <v>1792</v>
      </c>
      <c r="AB635" s="169">
        <f t="shared" si="11716"/>
        <v>10230</v>
      </c>
      <c r="AC635" s="170">
        <f t="shared" si="11634"/>
        <v>10313</v>
      </c>
      <c r="AE635" s="143" t="s">
        <v>24</v>
      </c>
      <c r="AF635" s="126">
        <f>B635/B653</f>
        <v>6.2063421665373104E-2</v>
      </c>
      <c r="AG635" s="127">
        <f t="shared" ref="AG635" si="11771">C635/C653</f>
        <v>4.575440580529639E-2</v>
      </c>
      <c r="AH635" s="128">
        <f t="shared" ref="AH635" si="11772">D635/D653</f>
        <v>5.8744677495663145E-2</v>
      </c>
      <c r="AI635" s="129">
        <f t="shared" ref="AI635" si="11773">E635/E653</f>
        <v>4.4515266783180837E-2</v>
      </c>
      <c r="AJ635" s="126">
        <f t="shared" ref="AJ635" si="11774">F635/F653</f>
        <v>5.3345811885821243E-2</v>
      </c>
      <c r="AK635" s="127">
        <f t="shared" ref="AK635" si="11775">G635/G653</f>
        <v>5.5623471882640586E-2</v>
      </c>
      <c r="AL635" s="128">
        <f t="shared" ref="AL635" si="11776">H635/H653</f>
        <v>4.8006548536209552E-2</v>
      </c>
      <c r="AM635" s="129">
        <f t="shared" ref="AM635" si="11777">I635/I653</f>
        <v>4.7145061728395062E-2</v>
      </c>
      <c r="AN635" s="126">
        <f t="shared" ref="AN635" si="11778">J635/J653</f>
        <v>4.9670329670329673E-2</v>
      </c>
      <c r="AO635" s="127">
        <f t="shared" ref="AO635" si="11779">K635/K653</f>
        <v>0.10121951219512196</v>
      </c>
      <c r="AP635" s="128">
        <f t="shared" ref="AP635" si="11780">L635/L653</f>
        <v>3.0717399920729291E-2</v>
      </c>
      <c r="AQ635" s="126">
        <f t="shared" ref="AQ635" si="11781">M635/M653</f>
        <v>5.7600517757462985E-2</v>
      </c>
      <c r="AR635" s="130">
        <f t="shared" ref="AR635" si="11782">N635/N653</f>
        <v>5.3492291367580054E-2</v>
      </c>
      <c r="AS635" s="131">
        <f t="shared" ref="AS635" si="11783">O635/O653</f>
        <v>6.5836137128307715E-2</v>
      </c>
      <c r="AT635" s="126">
        <f t="shared" ref="AT635" si="11784">P635/P653</f>
        <v>5.9425181548532269E-2</v>
      </c>
      <c r="AU635" s="127">
        <f t="shared" ref="AU635" si="11785">Q635/Q653</f>
        <v>4.9399775455566113E-2</v>
      </c>
      <c r="AV635" s="128">
        <f t="shared" ref="AV635" si="11786">R635/R653</f>
        <v>6.8927548998018062E-2</v>
      </c>
      <c r="AW635" s="129">
        <f t="shared" ref="AW635" si="11787">S635/S653</f>
        <v>5.2903739061256963E-2</v>
      </c>
      <c r="AX635" s="126">
        <f t="shared" ref="AX635" si="11788">T635/T653</f>
        <v>4.92627345844504E-2</v>
      </c>
      <c r="AY635" s="127">
        <f t="shared" ref="AY635" si="11789">U635/U653</f>
        <v>5.7796044181864889E-2</v>
      </c>
      <c r="AZ635" s="128">
        <f t="shared" ref="AZ635" si="11790">V635/V653</f>
        <v>3.7582599118942732E-2</v>
      </c>
      <c r="BA635" s="129">
        <f t="shared" ref="BA635" si="11791">W635/W653</f>
        <v>6.9201171538505718E-2</v>
      </c>
      <c r="BB635" s="126">
        <f t="shared" ref="BB635" si="11792">X635/X653</f>
        <v>5.3689008948168158E-2</v>
      </c>
      <c r="BC635" s="127">
        <f t="shared" ref="BC635" si="11793">Y635/Y653</f>
        <v>5.2975965773247764E-2</v>
      </c>
      <c r="BD635" s="128">
        <f t="shared" ref="BD635" si="11794">Z635/Z653</f>
        <v>6.1159247086943529E-2</v>
      </c>
      <c r="BE635" s="126">
        <f t="shared" ref="BE635" si="11795">AA635/AA653</f>
        <v>6.0822047992397245E-2</v>
      </c>
      <c r="BF635" s="132">
        <f t="shared" ref="BF635" si="11796">AB635/AB653</f>
        <v>5.5788842231553691E-2</v>
      </c>
      <c r="BG635" s="133">
        <f t="shared" ref="BG635" si="11797">AC635/AC653</f>
        <v>5.6307499112773336E-2</v>
      </c>
    </row>
    <row r="636" spans="1:59">
      <c r="A636" s="134" t="s">
        <v>25</v>
      </c>
      <c r="B636" s="186">
        <v>2341</v>
      </c>
      <c r="C636" s="187">
        <v>848</v>
      </c>
      <c r="D636" s="188">
        <v>891</v>
      </c>
      <c r="E636" s="189">
        <v>468</v>
      </c>
      <c r="F636" s="186">
        <v>297</v>
      </c>
      <c r="G636" s="190">
        <v>152</v>
      </c>
      <c r="H636" s="188">
        <v>1176</v>
      </c>
      <c r="I636" s="189">
        <v>1490</v>
      </c>
      <c r="J636" s="186">
        <v>101</v>
      </c>
      <c r="K636" s="190">
        <v>321</v>
      </c>
      <c r="L636" s="188">
        <v>155</v>
      </c>
      <c r="M636" s="186">
        <v>910</v>
      </c>
      <c r="N636" s="191">
        <v>793</v>
      </c>
      <c r="O636" s="192">
        <v>1219</v>
      </c>
      <c r="P636" s="186">
        <v>666</v>
      </c>
      <c r="Q636" s="190">
        <v>490</v>
      </c>
      <c r="R636" s="188">
        <v>1014</v>
      </c>
      <c r="S636" s="189">
        <v>707</v>
      </c>
      <c r="T636" s="186">
        <v>149</v>
      </c>
      <c r="U636" s="190">
        <v>185</v>
      </c>
      <c r="V636" s="188">
        <v>574</v>
      </c>
      <c r="W636" s="189">
        <v>1329</v>
      </c>
      <c r="X636" s="186">
        <v>624</v>
      </c>
      <c r="Y636" s="190">
        <v>470</v>
      </c>
      <c r="Z636" s="188">
        <v>2080</v>
      </c>
      <c r="AA636" s="186">
        <v>1602</v>
      </c>
      <c r="AB636" s="169">
        <f t="shared" si="11716"/>
        <v>10861</v>
      </c>
      <c r="AC636" s="170">
        <f t="shared" si="11634"/>
        <v>10191</v>
      </c>
      <c r="AE636" s="134" t="s">
        <v>25</v>
      </c>
      <c r="AF636" s="126">
        <f>B636/B653</f>
        <v>6.4890786118194918E-2</v>
      </c>
      <c r="AG636" s="127">
        <f t="shared" ref="AG636" si="11798">C636/C653</f>
        <v>3.9958533597210445E-2</v>
      </c>
      <c r="AH636" s="128">
        <f t="shared" ref="AH636" si="11799">D636/D653</f>
        <v>7.0257057246491089E-2</v>
      </c>
      <c r="AI636" s="129">
        <f t="shared" ref="AI636" si="11800">E636/E653</f>
        <v>4.8113498509303999E-2</v>
      </c>
      <c r="AJ636" s="126">
        <f t="shared" ref="AJ636" si="11801">F636/F653</f>
        <v>6.9489939167056619E-2</v>
      </c>
      <c r="AK636" s="127">
        <f t="shared" ref="AK636" si="11802">G636/G653</f>
        <v>4.6454767726161368E-2</v>
      </c>
      <c r="AL636" s="128">
        <f t="shared" ref="AL636" si="11803">H636/H653</f>
        <v>5.662557781201849E-2</v>
      </c>
      <c r="AM636" s="129">
        <f t="shared" ref="AM636" si="11804">I636/I653</f>
        <v>5.7484567901234566E-2</v>
      </c>
      <c r="AN636" s="126">
        <f t="shared" ref="AN636" si="11805">J636/J653</f>
        <v>4.4395604395604395E-2</v>
      </c>
      <c r="AO636" s="127">
        <f t="shared" ref="AO636" si="11806">K636/K653</f>
        <v>9.7865853658536589E-2</v>
      </c>
      <c r="AP636" s="128">
        <f t="shared" ref="AP636" si="11807">L636/L653</f>
        <v>3.0717399920729291E-2</v>
      </c>
      <c r="AQ636" s="126">
        <f t="shared" ref="AQ636" si="11808">M636/M653</f>
        <v>7.3618639268667588E-2</v>
      </c>
      <c r="AR636" s="130">
        <f t="shared" ref="AR636" si="11809">N636/N653</f>
        <v>4.9497534485987142E-2</v>
      </c>
      <c r="AS636" s="131">
        <f t="shared" ref="AS636" si="11810">O636/O653</f>
        <v>5.5424206601800488E-2</v>
      </c>
      <c r="AT636" s="126">
        <f t="shared" ref="AT636" si="11811">P636/P653</f>
        <v>6.8119054924823563E-2</v>
      </c>
      <c r="AU636" s="127">
        <f t="shared" ref="AU636" si="11812">Q636/Q653</f>
        <v>4.2317989463684258E-2</v>
      </c>
      <c r="AV636" s="128">
        <f t="shared" ref="AV636" si="11813">R636/R653</f>
        <v>7.4432944285399691E-2</v>
      </c>
      <c r="AW636" s="129">
        <f t="shared" ref="AW636" si="11814">S636/S653</f>
        <v>4.6870856536727658E-2</v>
      </c>
      <c r="AX636" s="126">
        <f t="shared" ref="AX636" si="11815">T636/T653</f>
        <v>4.9932975871313671E-2</v>
      </c>
      <c r="AY636" s="127">
        <f t="shared" ref="AY636" si="11816">U636/U653</f>
        <v>4.7521191882866687E-2</v>
      </c>
      <c r="AZ636" s="128">
        <f t="shared" ref="AZ636" si="11817">V636/V653</f>
        <v>3.9509911894273129E-2</v>
      </c>
      <c r="BA636" s="129">
        <f t="shared" ref="BA636" si="11818">W636/W653</f>
        <v>7.6322287945787631E-2</v>
      </c>
      <c r="BB636" s="126">
        <f t="shared" ref="BB636" si="11819">X636/X653</f>
        <v>5.2676008779334794E-2</v>
      </c>
      <c r="BC636" s="127">
        <f t="shared" ref="BC636" si="11820">Y636/Y653</f>
        <v>5.9141814521202971E-2</v>
      </c>
      <c r="BD636" s="128">
        <f t="shared" ref="BD636" si="11821">Z636/Z653</f>
        <v>6.2145204660890352E-2</v>
      </c>
      <c r="BE636" s="126">
        <f t="shared" ref="BE636" si="11822">AA636/AA653</f>
        <v>5.4373281743203342E-2</v>
      </c>
      <c r="BF636" s="132">
        <f t="shared" ref="BF636" si="11823">AB636/AB653</f>
        <v>5.9229972187380707E-2</v>
      </c>
      <c r="BG636" s="133">
        <f t="shared" ref="BG636" si="11824">AC636/AC653</f>
        <v>5.5641396631268596E-2</v>
      </c>
    </row>
    <row r="637" spans="1:59">
      <c r="A637" s="143" t="s">
        <v>26</v>
      </c>
      <c r="B637" s="200">
        <v>2720</v>
      </c>
      <c r="C637" s="194">
        <v>1216</v>
      </c>
      <c r="D637" s="195">
        <v>958</v>
      </c>
      <c r="E637" s="196">
        <v>471</v>
      </c>
      <c r="F637" s="193">
        <v>332</v>
      </c>
      <c r="G637" s="197">
        <v>208</v>
      </c>
      <c r="H637" s="195">
        <v>1534</v>
      </c>
      <c r="I637" s="196">
        <v>1477</v>
      </c>
      <c r="J637" s="193">
        <v>129</v>
      </c>
      <c r="K637" s="197">
        <v>305</v>
      </c>
      <c r="L637" s="195">
        <v>160</v>
      </c>
      <c r="M637" s="193">
        <v>1003</v>
      </c>
      <c r="N637" s="198">
        <v>994</v>
      </c>
      <c r="O637" s="201">
        <v>1773</v>
      </c>
      <c r="P637" s="193">
        <v>692</v>
      </c>
      <c r="Q637" s="197">
        <v>530</v>
      </c>
      <c r="R637" s="195">
        <v>1088</v>
      </c>
      <c r="S637" s="196">
        <v>872</v>
      </c>
      <c r="T637" s="193">
        <v>156</v>
      </c>
      <c r="U637" s="197">
        <v>212</v>
      </c>
      <c r="V637" s="195">
        <v>599</v>
      </c>
      <c r="W637" s="202">
        <v>1522</v>
      </c>
      <c r="X637" s="193">
        <v>659</v>
      </c>
      <c r="Y637" s="197">
        <v>425</v>
      </c>
      <c r="Z637" s="195">
        <v>2274</v>
      </c>
      <c r="AA637" s="193">
        <v>1759</v>
      </c>
      <c r="AB637" s="169">
        <f t="shared" si="11716"/>
        <v>12295</v>
      </c>
      <c r="AC637" s="170">
        <f t="shared" si="11634"/>
        <v>11773</v>
      </c>
      <c r="AE637" s="143" t="s">
        <v>26</v>
      </c>
      <c r="AF637" s="126">
        <f>B637/B653</f>
        <v>7.5396385408581887E-2</v>
      </c>
      <c r="AG637" s="127">
        <f t="shared" ref="AG637" si="11825">C637/C653</f>
        <v>5.7299029309207425E-2</v>
      </c>
      <c r="AH637" s="128">
        <f t="shared" ref="AH637" si="11826">D637/D653</f>
        <v>7.5540135625295698E-2</v>
      </c>
      <c r="AI637" s="129">
        <f t="shared" ref="AI637" si="11827">E637/E653</f>
        <v>4.8421918371543124E-2</v>
      </c>
      <c r="AJ637" s="126">
        <f t="shared" ref="AJ637" si="11828">F637/F653</f>
        <v>7.7678989237248475E-2</v>
      </c>
      <c r="AK637" s="127">
        <f t="shared" ref="AK637" si="11829">G637/G653</f>
        <v>6.3569682151589244E-2</v>
      </c>
      <c r="AL637" s="128">
        <f t="shared" ref="AL637" si="11830">H637/H653</f>
        <v>7.3863636363636367E-2</v>
      </c>
      <c r="AM637" s="129">
        <f t="shared" ref="AM637" si="11831">I637/I653</f>
        <v>5.6983024691358027E-2</v>
      </c>
      <c r="AN637" s="126">
        <f t="shared" ref="AN637" si="11832">J637/J653</f>
        <v>5.6703296703296706E-2</v>
      </c>
      <c r="AO637" s="127">
        <f t="shared" ref="AO637" si="11833">K637/K653</f>
        <v>9.298780487804878E-2</v>
      </c>
      <c r="AP637" s="128">
        <f t="shared" ref="AP637" si="11834">L637/L653</f>
        <v>3.170828378913991E-2</v>
      </c>
      <c r="AQ637" s="126">
        <f t="shared" ref="AQ637" si="11835">M637/M653</f>
        <v>8.1142302402718233E-2</v>
      </c>
      <c r="AR637" s="130">
        <f t="shared" ref="AR637" si="11836">N637/N653</f>
        <v>6.2043567817239874E-2</v>
      </c>
      <c r="AS637" s="131">
        <f t="shared" ref="AS637" si="11837">O637/O653</f>
        <v>8.0612894425752479E-2</v>
      </c>
      <c r="AT637" s="126">
        <f t="shared" ref="AT637" si="11838">P637/P653</f>
        <v>7.0778357369336201E-2</v>
      </c>
      <c r="AU637" s="127">
        <f t="shared" ref="AU637" si="11839">Q637/Q653</f>
        <v>4.5772519215821747E-2</v>
      </c>
      <c r="AV637" s="128">
        <f t="shared" ref="AV637" si="11840">R637/R653</f>
        <v>7.9864934302282906E-2</v>
      </c>
      <c r="AW637" s="129">
        <f t="shared" ref="AW637" si="11841">S637/S653</f>
        <v>5.7809599575709358E-2</v>
      </c>
      <c r="AX637" s="126">
        <f t="shared" ref="AX637" si="11842">T637/T653</f>
        <v>5.2278820375335121E-2</v>
      </c>
      <c r="AY637" s="127">
        <f t="shared" ref="AY637" si="11843">U637/U653</f>
        <v>5.4456717184690473E-2</v>
      </c>
      <c r="AZ637" s="128">
        <f t="shared" ref="AZ637" si="11844">V637/V653</f>
        <v>4.1230726872246694E-2</v>
      </c>
      <c r="BA637" s="129">
        <f t="shared" ref="BA637" si="11845">W637/W653</f>
        <v>8.7405961063573193E-2</v>
      </c>
      <c r="BB637" s="126">
        <f t="shared" ref="BB637" si="11846">X637/X653</f>
        <v>5.5630592605098769E-2</v>
      </c>
      <c r="BC637" s="127">
        <f t="shared" ref="BC637" si="11847">Y637/Y653</f>
        <v>5.3479300364917576E-2</v>
      </c>
      <c r="BD637" s="128">
        <f t="shared" ref="BD637" si="11848">Z637/Z653</f>
        <v>6.7941440095608013E-2</v>
      </c>
      <c r="BE637" s="126">
        <f t="shared" ref="BE637" si="11849">AA637/AA653</f>
        <v>5.9701999117537249E-2</v>
      </c>
      <c r="BF637" s="132">
        <f t="shared" ref="BF637" si="11850">AB637/AB653</f>
        <v>6.7050226318372694E-2</v>
      </c>
      <c r="BG637" s="133">
        <f t="shared" ref="BG637" si="11851">AC637/AC653</f>
        <v>6.4278889465207059E-2</v>
      </c>
    </row>
    <row r="638" spans="1:59">
      <c r="A638" s="134" t="s">
        <v>27</v>
      </c>
      <c r="B638" s="203">
        <v>2734</v>
      </c>
      <c r="C638" s="187">
        <v>1525</v>
      </c>
      <c r="D638" s="188">
        <v>944</v>
      </c>
      <c r="E638" s="189">
        <v>605</v>
      </c>
      <c r="F638" s="186">
        <v>287</v>
      </c>
      <c r="G638" s="190">
        <v>170</v>
      </c>
      <c r="H638" s="188">
        <v>1360</v>
      </c>
      <c r="I638" s="189">
        <v>1515</v>
      </c>
      <c r="J638" s="186">
        <v>123</v>
      </c>
      <c r="K638" s="187">
        <v>300</v>
      </c>
      <c r="L638" s="188">
        <v>215</v>
      </c>
      <c r="M638" s="186">
        <v>1168</v>
      </c>
      <c r="N638" s="191">
        <v>950</v>
      </c>
      <c r="O638" s="204">
        <v>1596</v>
      </c>
      <c r="P638" s="186">
        <v>696</v>
      </c>
      <c r="Q638" s="187">
        <v>638</v>
      </c>
      <c r="R638" s="188">
        <v>978</v>
      </c>
      <c r="S638" s="189">
        <v>855</v>
      </c>
      <c r="T638" s="195">
        <v>182</v>
      </c>
      <c r="U638" s="186">
        <v>223</v>
      </c>
      <c r="V638" s="188">
        <v>586</v>
      </c>
      <c r="W638" s="205">
        <v>1247</v>
      </c>
      <c r="X638" s="186">
        <v>627</v>
      </c>
      <c r="Y638" s="190">
        <v>451</v>
      </c>
      <c r="Z638" s="188">
        <v>2141</v>
      </c>
      <c r="AA638" s="186">
        <v>1814</v>
      </c>
      <c r="AB638" s="169">
        <f t="shared" si="11716"/>
        <v>11823</v>
      </c>
      <c r="AC638" s="170">
        <f t="shared" si="11634"/>
        <v>12107</v>
      </c>
      <c r="AE638" s="134" t="s">
        <v>27</v>
      </c>
      <c r="AF638" s="126">
        <f>B638/B653</f>
        <v>7.5784455039361348E-2</v>
      </c>
      <c r="AG638" s="127">
        <f t="shared" ref="AG638" si="11852">C638/C653</f>
        <v>7.1859391197813594E-2</v>
      </c>
      <c r="AH638" s="128">
        <f t="shared" ref="AH638" si="11853">D638/D653</f>
        <v>7.4436208799873838E-2</v>
      </c>
      <c r="AI638" s="129">
        <f t="shared" ref="AI638" si="11854">E638/E653</f>
        <v>6.2198005551557523E-2</v>
      </c>
      <c r="AJ638" s="126">
        <f t="shared" ref="AJ638" si="11855">F638/F653</f>
        <v>6.715021057557323E-2</v>
      </c>
      <c r="AK638" s="127">
        <f t="shared" ref="AK638" si="11856">G638/G653</f>
        <v>5.1955990220048903E-2</v>
      </c>
      <c r="AL638" s="128">
        <f t="shared" ref="AL638" si="11857">H638/H653</f>
        <v>6.5485362095531588E-2</v>
      </c>
      <c r="AM638" s="129">
        <f t="shared" ref="AM638" si="11858">I638/I653</f>
        <v>5.8449074074074077E-2</v>
      </c>
      <c r="AN638" s="126">
        <f t="shared" ref="AN638" si="11859">J638/J653</f>
        <v>5.4065934065934067E-2</v>
      </c>
      <c r="AO638" s="127">
        <f t="shared" ref="AO638" si="11860">K638/K653</f>
        <v>9.1463414634146339E-2</v>
      </c>
      <c r="AP638" s="128">
        <f t="shared" ref="AP638" si="11861">L638/L653</f>
        <v>4.2608006341656755E-2</v>
      </c>
      <c r="AQ638" s="126">
        <f t="shared" ref="AQ638" si="11862">M638/M653</f>
        <v>9.4490736995388722E-2</v>
      </c>
      <c r="AR638" s="130">
        <f t="shared" ref="AR638" si="11863">N638/N653</f>
        <v>5.929717246114475E-2</v>
      </c>
      <c r="AS638" s="131">
        <f t="shared" ref="AS638" si="11864">O638/O653</f>
        <v>7.2565245066836412E-2</v>
      </c>
      <c r="AT638" s="126">
        <f t="shared" ref="AT638" si="11865">P638/P653</f>
        <v>7.1187480822338139E-2</v>
      </c>
      <c r="AU638" s="127">
        <f t="shared" ref="AU638" si="11866">Q638/Q653</f>
        <v>5.5099749546592969E-2</v>
      </c>
      <c r="AV638" s="128">
        <f t="shared" ref="AV638" si="11867">R638/R653</f>
        <v>7.1790354547456511E-2</v>
      </c>
      <c r="AW638" s="129">
        <f t="shared" ref="AW638" si="11868">S638/S653</f>
        <v>5.6682577565632455E-2</v>
      </c>
      <c r="AX638" s="126">
        <f t="shared" ref="AX638" si="11869">T638/T653</f>
        <v>6.099195710455764E-2</v>
      </c>
      <c r="AY638" s="127">
        <f t="shared" ref="AY638" si="11870">U638/U653</f>
        <v>5.7282301566914974E-2</v>
      </c>
      <c r="AZ638" s="128">
        <f t="shared" ref="AZ638" si="11871">V638/V653</f>
        <v>4.0335903083700442E-2</v>
      </c>
      <c r="BA638" s="129">
        <f t="shared" ref="BA638" si="11872">W638/W653</f>
        <v>7.1613162579681852E-2</v>
      </c>
      <c r="BB638" s="126">
        <f t="shared" ref="BB638" si="11873">X638/X653</f>
        <v>5.2929258821543139E-2</v>
      </c>
      <c r="BC638" s="127">
        <f t="shared" ref="BC638" si="11874">Y638/Y653</f>
        <v>5.6750975210771361E-2</v>
      </c>
      <c r="BD638" s="128">
        <f t="shared" ref="BD638" si="11875">Z638/Z653</f>
        <v>6.3967732297579918E-2</v>
      </c>
      <c r="BE638" s="126">
        <f t="shared" ref="BE638" si="11876">AA638/AA653</f>
        <v>6.1568747242303906E-2</v>
      </c>
      <c r="BF638" s="132">
        <f t="shared" ref="BF638" si="11877">AB638/AB653</f>
        <v>6.4476195669956923E-2</v>
      </c>
      <c r="BG638" s="133">
        <f t="shared" ref="BG638" si="11878">AC638/AC653</f>
        <v>6.6102481504736424E-2</v>
      </c>
    </row>
    <row r="639" spans="1:59">
      <c r="A639" s="143" t="s">
        <v>28</v>
      </c>
      <c r="B639" s="200">
        <v>2126</v>
      </c>
      <c r="C639" s="194">
        <v>1292</v>
      </c>
      <c r="D639" s="195">
        <v>809</v>
      </c>
      <c r="E639" s="196">
        <v>601</v>
      </c>
      <c r="F639" s="193">
        <v>240</v>
      </c>
      <c r="G639" s="197">
        <v>160</v>
      </c>
      <c r="H639" s="195">
        <v>1514</v>
      </c>
      <c r="I639" s="196">
        <v>1703</v>
      </c>
      <c r="J639" s="193">
        <v>128</v>
      </c>
      <c r="K639" s="194">
        <v>247</v>
      </c>
      <c r="L639" s="195">
        <v>211</v>
      </c>
      <c r="M639" s="193">
        <v>977</v>
      </c>
      <c r="N639" s="198">
        <v>1005</v>
      </c>
      <c r="O639" s="201">
        <v>1505</v>
      </c>
      <c r="P639" s="193">
        <v>662</v>
      </c>
      <c r="Q639" s="194">
        <v>641</v>
      </c>
      <c r="R639" s="195">
        <v>986</v>
      </c>
      <c r="S639" s="196">
        <v>900</v>
      </c>
      <c r="T639" s="193">
        <v>153</v>
      </c>
      <c r="U639" s="197">
        <v>262</v>
      </c>
      <c r="V639" s="195">
        <v>691</v>
      </c>
      <c r="W639" s="202">
        <v>1237</v>
      </c>
      <c r="X639" s="193">
        <v>691</v>
      </c>
      <c r="Y639" s="197">
        <v>479</v>
      </c>
      <c r="Z639" s="195">
        <v>2203</v>
      </c>
      <c r="AA639" s="193">
        <v>1955</v>
      </c>
      <c r="AB639" s="169">
        <f t="shared" si="11716"/>
        <v>11419</v>
      </c>
      <c r="AC639" s="170">
        <f t="shared" si="11634"/>
        <v>11959</v>
      </c>
      <c r="AE639" s="143" t="s">
        <v>28</v>
      </c>
      <c r="AF639" s="126">
        <f>B639/B653</f>
        <v>5.8931145359795989E-2</v>
      </c>
      <c r="AG639" s="127">
        <f t="shared" ref="AG639" si="11879">C639/C653</f>
        <v>6.0880218641032893E-2</v>
      </c>
      <c r="AH639" s="128">
        <f t="shared" ref="AH639" si="11880">D639/D653</f>
        <v>6.3791200126163072E-2</v>
      </c>
      <c r="AI639" s="129">
        <f t="shared" ref="AI639" si="11881">E639/E653</f>
        <v>6.1786779068572016E-2</v>
      </c>
      <c r="AJ639" s="126">
        <f t="shared" ref="AJ639" si="11882">F639/F653</f>
        <v>5.6153486195601308E-2</v>
      </c>
      <c r="AK639" s="127">
        <f t="shared" ref="AK639" si="11883">G639/G653</f>
        <v>4.8899755501222497E-2</v>
      </c>
      <c r="AL639" s="128">
        <f t="shared" ref="AL639" si="11884">H639/H653</f>
        <v>7.2900616332819718E-2</v>
      </c>
      <c r="AM639" s="129">
        <f t="shared" ref="AM639" si="11885">I639/I653</f>
        <v>6.5702160493827155E-2</v>
      </c>
      <c r="AN639" s="126">
        <f t="shared" ref="AN639" si="11886">J639/J653</f>
        <v>5.6263736263736264E-2</v>
      </c>
      <c r="AO639" s="127">
        <f t="shared" ref="AO639" si="11887">K639/K653</f>
        <v>7.5304878048780485E-2</v>
      </c>
      <c r="AP639" s="128">
        <f t="shared" ref="AP639" si="11888">L639/L653</f>
        <v>4.1815299246928263E-2</v>
      </c>
      <c r="AQ639" s="126">
        <f t="shared" ref="AQ639" si="11889">M639/M653</f>
        <v>7.9038912709327724E-2</v>
      </c>
      <c r="AR639" s="130">
        <f t="shared" ref="AR639" si="11890">N639/N653</f>
        <v>6.2730166656263658E-2</v>
      </c>
      <c r="AS639" s="131">
        <f t="shared" ref="AS639" si="11891">O639/O653</f>
        <v>6.8427753023551877E-2</v>
      </c>
      <c r="AT639" s="126">
        <f t="shared" ref="AT639" si="11892">P639/P653</f>
        <v>6.7709931471821624E-2</v>
      </c>
      <c r="AU639" s="127">
        <f t="shared" ref="AU639" si="11893">Q639/Q653</f>
        <v>5.535883927800328E-2</v>
      </c>
      <c r="AV639" s="128">
        <f t="shared" ref="AV639" si="11894">R639/R653</f>
        <v>7.2377596711443878E-2</v>
      </c>
      <c r="AW639" s="129">
        <f t="shared" ref="AW639" si="11895">S639/S653</f>
        <v>5.9665871121718374E-2</v>
      </c>
      <c r="AX639" s="126">
        <f t="shared" ref="AX639" si="11896">T639/T653</f>
        <v>5.1273458445040214E-2</v>
      </c>
      <c r="AY639" s="127">
        <f t="shared" ref="AY639" si="11897">U639/U653</f>
        <v>6.7300282558438229E-2</v>
      </c>
      <c r="AZ639" s="128">
        <f t="shared" ref="AZ639" si="11898">V639/V653</f>
        <v>4.7563325991189426E-2</v>
      </c>
      <c r="BA639" s="129">
        <f t="shared" ref="BA639" si="11899">W639/W653</f>
        <v>7.1038878998449434E-2</v>
      </c>
      <c r="BB639" s="126">
        <f t="shared" ref="BB639" si="11900">X639/X653</f>
        <v>5.83319263886544E-2</v>
      </c>
      <c r="BC639" s="127">
        <f t="shared" ref="BC639" si="11901">Y639/Y653</f>
        <v>6.0274317352460048E-2</v>
      </c>
      <c r="BD639" s="128">
        <f t="shared" ref="BD639" si="11902">Z639/Z653</f>
        <v>6.5820137436510301E-2</v>
      </c>
      <c r="BE639" s="126">
        <f t="shared" ref="BE639" si="11903">AA639/AA653</f>
        <v>6.6354410616705703E-2</v>
      </c>
      <c r="BF639" s="132">
        <f t="shared" ref="BF639" si="11904">AB639/AB653</f>
        <v>6.2272999945465451E-2</v>
      </c>
      <c r="BG639" s="133">
        <f t="shared" ref="BG639" si="11905">AC639/AC653</f>
        <v>6.52944227566815E-2</v>
      </c>
    </row>
    <row r="640" spans="1:59">
      <c r="A640" s="134" t="s">
        <v>29</v>
      </c>
      <c r="B640" s="203">
        <v>1828</v>
      </c>
      <c r="C640" s="187">
        <v>1395</v>
      </c>
      <c r="D640" s="188">
        <v>776</v>
      </c>
      <c r="E640" s="189">
        <v>714</v>
      </c>
      <c r="F640" s="186">
        <v>262</v>
      </c>
      <c r="G640" s="190">
        <v>214</v>
      </c>
      <c r="H640" s="188">
        <v>1552</v>
      </c>
      <c r="I640" s="189">
        <v>1504</v>
      </c>
      <c r="J640" s="186">
        <v>137</v>
      </c>
      <c r="K640" s="187">
        <v>213</v>
      </c>
      <c r="L640" s="188">
        <v>293</v>
      </c>
      <c r="M640" s="186">
        <v>741</v>
      </c>
      <c r="N640" s="191">
        <v>1058</v>
      </c>
      <c r="O640" s="204">
        <v>1239</v>
      </c>
      <c r="P640" s="186">
        <v>667</v>
      </c>
      <c r="Q640" s="187">
        <v>643</v>
      </c>
      <c r="R640" s="188">
        <v>994</v>
      </c>
      <c r="S640" s="189">
        <v>938</v>
      </c>
      <c r="T640" s="186">
        <v>181</v>
      </c>
      <c r="U640" s="190">
        <v>198</v>
      </c>
      <c r="V640" s="188">
        <v>811</v>
      </c>
      <c r="W640" s="205">
        <v>1056</v>
      </c>
      <c r="X640" s="186">
        <v>681</v>
      </c>
      <c r="Y640" s="190">
        <v>372</v>
      </c>
      <c r="Z640" s="188">
        <v>2154</v>
      </c>
      <c r="AA640" s="186">
        <v>1876</v>
      </c>
      <c r="AB640" s="169">
        <f t="shared" si="11716"/>
        <v>11394</v>
      </c>
      <c r="AC640" s="170">
        <f t="shared" si="11634"/>
        <v>11103</v>
      </c>
      <c r="AE640" s="134" t="s">
        <v>29</v>
      </c>
      <c r="AF640" s="126">
        <f>B640/B653</f>
        <v>5.0670806076061649E-2</v>
      </c>
      <c r="AG640" s="127">
        <f t="shared" ref="AG640" si="11906">C640/C653</f>
        <v>6.5733672603901616E-2</v>
      </c>
      <c r="AH640" s="128">
        <f t="shared" ref="AH640" si="11907">D640/D653</f>
        <v>6.1189086894811541E-2</v>
      </c>
      <c r="AI640" s="129">
        <f t="shared" ref="AI640" si="11908">E640/E653</f>
        <v>7.3403927212912515E-2</v>
      </c>
      <c r="AJ640" s="126">
        <f t="shared" ref="AJ640" si="11909">F640/F653</f>
        <v>6.1300889096864764E-2</v>
      </c>
      <c r="AK640" s="127">
        <f t="shared" ref="AK640" si="11910">G640/G653</f>
        <v>6.5403422982885082E-2</v>
      </c>
      <c r="AL640" s="128">
        <f t="shared" ref="AL640" si="11911">H640/H653</f>
        <v>7.4730354391371337E-2</v>
      </c>
      <c r="AM640" s="129">
        <f t="shared" ref="AM640" si="11912">I640/I653</f>
        <v>5.802469135802469E-2</v>
      </c>
      <c r="AN640" s="126">
        <f t="shared" ref="AN640" si="11913">J640/J653</f>
        <v>6.0219780219780222E-2</v>
      </c>
      <c r="AO640" s="127">
        <f t="shared" ref="AO640" si="11914">K640/K653</f>
        <v>6.4939024390243905E-2</v>
      </c>
      <c r="AP640" s="128">
        <f t="shared" ref="AP640" si="11915">L640/L653</f>
        <v>5.8065794688862464E-2</v>
      </c>
      <c r="AQ640" s="126">
        <f t="shared" ref="AQ640" si="11916">M640/M653</f>
        <v>5.9946606261629315E-2</v>
      </c>
      <c r="AR640" s="130">
        <f t="shared" ref="AR640" si="11917">N640/N653</f>
        <v>6.6038324698832779E-2</v>
      </c>
      <c r="AS640" s="131">
        <f t="shared" ref="AS640" si="11918">O640/O653</f>
        <v>5.6333545512412479E-2</v>
      </c>
      <c r="AT640" s="126">
        <f t="shared" ref="AT640" si="11919">P640/P653</f>
        <v>6.8221335788074045E-2</v>
      </c>
      <c r="AU640" s="127">
        <f t="shared" ref="AU640" si="11920">Q640/Q653</f>
        <v>5.5531565765610157E-2</v>
      </c>
      <c r="AV640" s="128">
        <f t="shared" ref="AV640" si="11921">R640/R653</f>
        <v>7.2964838875431259E-2</v>
      </c>
      <c r="AW640" s="129">
        <f t="shared" ref="AW640" si="11922">S640/S653</f>
        <v>6.218509679130204E-2</v>
      </c>
      <c r="AX640" s="126">
        <f t="shared" ref="AX640" si="11923">T640/T653</f>
        <v>6.0656836461126004E-2</v>
      </c>
      <c r="AY640" s="127">
        <f t="shared" ref="AY640" si="11924">U640/U653</f>
        <v>5.0860518880041096E-2</v>
      </c>
      <c r="AZ640" s="128">
        <f t="shared" ref="AZ640" si="11925">V640/V653</f>
        <v>5.5823237885462555E-2</v>
      </c>
      <c r="BA640" s="129">
        <f t="shared" ref="BA640" si="11926">W640/W653</f>
        <v>6.0644346178142766E-2</v>
      </c>
      <c r="BB640" s="126">
        <f t="shared" ref="BB640" si="11927">X640/X653</f>
        <v>5.7487759581293263E-2</v>
      </c>
      <c r="BC640" s="127">
        <f t="shared" ref="BC640" si="11928">Y640/Y653</f>
        <v>4.6810117025292565E-2</v>
      </c>
      <c r="BD640" s="128">
        <f t="shared" ref="BD640" si="11929">Z640/Z653</f>
        <v>6.4356139826710484E-2</v>
      </c>
      <c r="BE640" s="126">
        <f t="shared" ref="BE640" si="11930">AA640/AA653</f>
        <v>6.3673081492040859E-2</v>
      </c>
      <c r="BF640" s="132">
        <f t="shared" ref="BF640" si="11931">AB640/AB653</f>
        <v>6.2136663576375636E-2</v>
      </c>
      <c r="BG640" s="133">
        <f t="shared" ref="BG640" si="11932">AC640/AC653</f>
        <v>6.0620785673336793E-2</v>
      </c>
    </row>
    <row r="641" spans="1:59">
      <c r="A641" s="143" t="s">
        <v>30</v>
      </c>
      <c r="B641" s="200">
        <v>2005</v>
      </c>
      <c r="C641" s="194">
        <v>1686</v>
      </c>
      <c r="D641" s="195">
        <v>794</v>
      </c>
      <c r="E641" s="196">
        <v>685</v>
      </c>
      <c r="F641" s="193">
        <v>314</v>
      </c>
      <c r="G641" s="197">
        <v>215</v>
      </c>
      <c r="H641" s="195">
        <v>1490</v>
      </c>
      <c r="I641" s="196">
        <v>1893</v>
      </c>
      <c r="J641" s="193">
        <v>166</v>
      </c>
      <c r="K641" s="194">
        <v>153</v>
      </c>
      <c r="L641" s="195">
        <v>472</v>
      </c>
      <c r="M641" s="193">
        <v>661</v>
      </c>
      <c r="N641" s="198">
        <v>1208</v>
      </c>
      <c r="O641" s="201">
        <v>1228</v>
      </c>
      <c r="P641" s="193">
        <v>771</v>
      </c>
      <c r="Q641" s="194">
        <v>759</v>
      </c>
      <c r="R641" s="195">
        <v>933</v>
      </c>
      <c r="S641" s="196">
        <v>879</v>
      </c>
      <c r="T641" s="193">
        <v>249</v>
      </c>
      <c r="U641" s="197">
        <v>163</v>
      </c>
      <c r="V641" s="195">
        <v>1116</v>
      </c>
      <c r="W641" s="202">
        <v>939</v>
      </c>
      <c r="X641" s="193">
        <v>827</v>
      </c>
      <c r="Y641" s="197">
        <v>336</v>
      </c>
      <c r="Z641" s="195">
        <v>2456</v>
      </c>
      <c r="AA641" s="193">
        <v>1836</v>
      </c>
      <c r="AB641" s="169">
        <f t="shared" si="11716"/>
        <v>12801</v>
      </c>
      <c r="AC641" s="170">
        <f t="shared" si="11634"/>
        <v>11433</v>
      </c>
      <c r="AE641" s="143" t="s">
        <v>30</v>
      </c>
      <c r="AF641" s="126">
        <f>B641/B653</f>
        <v>5.5577114979487745E-2</v>
      </c>
      <c r="AG641" s="127">
        <f t="shared" ref="AG641" si="11933">C641/C653</f>
        <v>7.9445858071812273E-2</v>
      </c>
      <c r="AH641" s="128">
        <f t="shared" ref="AH641" si="11934">D641/D653</f>
        <v>6.2608421384639651E-2</v>
      </c>
      <c r="AI641" s="129">
        <f t="shared" ref="AI641" si="11935">E641/E653</f>
        <v>7.0422535211267609E-2</v>
      </c>
      <c r="AJ641" s="126">
        <f t="shared" ref="AJ641" si="11936">F641/F653</f>
        <v>7.346747777257838E-2</v>
      </c>
      <c r="AK641" s="127">
        <f t="shared" ref="AK641" si="11937">G641/G653</f>
        <v>6.5709046454767731E-2</v>
      </c>
      <c r="AL641" s="128">
        <f t="shared" ref="AL641" si="11938">H641/H653</f>
        <v>7.1744992295839749E-2</v>
      </c>
      <c r="AM641" s="129">
        <f t="shared" ref="AM641" si="11939">I641/I653</f>
        <v>7.3032407407407407E-2</v>
      </c>
      <c r="AN641" s="126">
        <f t="shared" ref="AN641" si="11940">J641/J653</f>
        <v>7.2967032967032969E-2</v>
      </c>
      <c r="AO641" s="127">
        <f t="shared" ref="AO641" si="11941">K641/K653</f>
        <v>4.6646341463414634E-2</v>
      </c>
      <c r="AP641" s="128">
        <f t="shared" ref="AP641" si="11942">L641/L653</f>
        <v>9.3539437177962745E-2</v>
      </c>
      <c r="AQ641" s="126">
        <f t="shared" ref="AQ641" si="11943">M641/M653</f>
        <v>5.3474637974273924E-2</v>
      </c>
      <c r="AR641" s="130">
        <f t="shared" ref="AR641" si="11944">N641/N653</f>
        <v>7.5401036140066158E-2</v>
      </c>
      <c r="AS641" s="131">
        <f t="shared" ref="AS641" si="11945">O641/O653</f>
        <v>5.5833409111575881E-2</v>
      </c>
      <c r="AT641" s="126">
        <f t="shared" ref="AT641" si="11946">P641/P653</f>
        <v>7.885854556612458E-2</v>
      </c>
      <c r="AU641" s="127">
        <f t="shared" ref="AU641" si="11947">Q641/Q653</f>
        <v>6.5549702046808878E-2</v>
      </c>
      <c r="AV641" s="128">
        <f t="shared" ref="AV641" si="11948">R641/R653</f>
        <v>6.8487117375027523E-2</v>
      </c>
      <c r="AW641" s="129">
        <f t="shared" ref="AW641" si="11949">S641/S653</f>
        <v>5.8273667462211617E-2</v>
      </c>
      <c r="AX641" s="126">
        <f t="shared" ref="AX641" si="11950">T641/T653</f>
        <v>8.3445040214477212E-2</v>
      </c>
      <c r="AY641" s="127">
        <f t="shared" ref="AY641" si="11951">U641/U653</f>
        <v>4.1870023118417671E-2</v>
      </c>
      <c r="AZ641" s="128">
        <f t="shared" ref="AZ641" si="11952">V641/V653</f>
        <v>7.6817180616740088E-2</v>
      </c>
      <c r="BA641" s="129">
        <f t="shared" ref="BA641" si="11953">W641/W653</f>
        <v>5.3925228277723537E-2</v>
      </c>
      <c r="BB641" s="126">
        <f t="shared" ref="BB641" si="11954">X641/X653</f>
        <v>6.9812594968765823E-2</v>
      </c>
      <c r="BC641" s="127">
        <f t="shared" ref="BC641" si="11955">Y641/Y653</f>
        <v>4.2280105700264248E-2</v>
      </c>
      <c r="BD641" s="128">
        <f t="shared" ref="BD641" si="11956">Z641/Z653</f>
        <v>7.3379145503435911E-2</v>
      </c>
      <c r="BE641" s="126">
        <f t="shared" ref="BE641" si="11957">AA641/AA653</f>
        <v>6.2315446492210567E-2</v>
      </c>
      <c r="BF641" s="132">
        <f t="shared" ref="BF641" si="11958">AB641/AB653</f>
        <v>6.9809674428750607E-2</v>
      </c>
      <c r="BG641" s="133">
        <f t="shared" ref="BG641" si="11959">AC641/AC653</f>
        <v>6.2422538287243048E-2</v>
      </c>
    </row>
    <row r="642" spans="1:59">
      <c r="A642" s="134" t="s">
        <v>31</v>
      </c>
      <c r="B642" s="203">
        <v>2029</v>
      </c>
      <c r="C642" s="187">
        <v>1778</v>
      </c>
      <c r="D642" s="188">
        <v>778</v>
      </c>
      <c r="E642" s="189">
        <v>733</v>
      </c>
      <c r="F642" s="186">
        <v>325</v>
      </c>
      <c r="G642" s="190">
        <v>244</v>
      </c>
      <c r="H642" s="188">
        <v>1547</v>
      </c>
      <c r="I642" s="189">
        <v>2030</v>
      </c>
      <c r="J642" s="186">
        <v>219</v>
      </c>
      <c r="K642" s="187">
        <v>189</v>
      </c>
      <c r="L642" s="188">
        <v>611</v>
      </c>
      <c r="M642" s="186">
        <v>657</v>
      </c>
      <c r="N642" s="191">
        <v>1306</v>
      </c>
      <c r="O642" s="204">
        <v>1233</v>
      </c>
      <c r="P642" s="186">
        <v>635</v>
      </c>
      <c r="Q642" s="187">
        <v>674</v>
      </c>
      <c r="R642" s="188">
        <v>1048</v>
      </c>
      <c r="S642" s="189">
        <v>1197</v>
      </c>
      <c r="T642" s="186">
        <v>279</v>
      </c>
      <c r="U642" s="190">
        <v>148</v>
      </c>
      <c r="V642" s="188">
        <v>1301</v>
      </c>
      <c r="W642" s="205">
        <v>770</v>
      </c>
      <c r="X642" s="186">
        <v>970</v>
      </c>
      <c r="Y642" s="190">
        <v>391</v>
      </c>
      <c r="Z642" s="188">
        <v>2728</v>
      </c>
      <c r="AA642" s="186">
        <v>1953</v>
      </c>
      <c r="AB642" s="169">
        <f t="shared" si="11716"/>
        <v>13776</v>
      </c>
      <c r="AC642" s="170">
        <f t="shared" si="11634"/>
        <v>11997</v>
      </c>
      <c r="AE642" s="134" t="s">
        <v>31</v>
      </c>
      <c r="AF642" s="126">
        <f>B642/B653</f>
        <v>5.6242377203681117E-2</v>
      </c>
      <c r="AG642" s="127">
        <f t="shared" ref="AG642" si="11960">C642/C653</f>
        <v>8.3780981999811516E-2</v>
      </c>
      <c r="AH642" s="128">
        <f t="shared" ref="AH642" si="11961">D642/D653</f>
        <v>6.1346790727014669E-2</v>
      </c>
      <c r="AI642" s="129">
        <f t="shared" ref="AI642" si="11962">E642/E653</f>
        <v>7.5357253007093658E-2</v>
      </c>
      <c r="AJ642" s="126">
        <f t="shared" ref="AJ642" si="11963">F642/F653</f>
        <v>7.6041179223210104E-2</v>
      </c>
      <c r="AK642" s="127">
        <f t="shared" ref="AK642" si="11964">G642/G653</f>
        <v>7.45721271393643E-2</v>
      </c>
      <c r="AL642" s="128">
        <f t="shared" ref="AL642" si="11965">H642/H653</f>
        <v>7.4489599383667185E-2</v>
      </c>
      <c r="AM642" s="129">
        <f t="shared" ref="AM642" si="11966">I642/I653</f>
        <v>7.8317901234567902E-2</v>
      </c>
      <c r="AN642" s="126">
        <f t="shared" ref="AN642" si="11967">J642/J653</f>
        <v>9.6263736263736258E-2</v>
      </c>
      <c r="AO642" s="127">
        <f t="shared" ref="AO642" si="11968">K642/K653</f>
        <v>5.7621951219512198E-2</v>
      </c>
      <c r="AP642" s="128">
        <f t="shared" ref="AP642" si="11969">L642/L653</f>
        <v>0.12108600871977804</v>
      </c>
      <c r="AQ642" s="126">
        <f t="shared" ref="AQ642" si="11970">M642/M653</f>
        <v>5.3151039559906153E-2</v>
      </c>
      <c r="AR642" s="130">
        <f t="shared" ref="AR642" si="11971">N642/N653</f>
        <v>8.15180076150053E-2</v>
      </c>
      <c r="AS642" s="131">
        <f t="shared" ref="AS642" si="11972">O642/O653</f>
        <v>5.6060743839228884E-2</v>
      </c>
      <c r="AT642" s="126">
        <f t="shared" ref="AT642" si="11973">P642/P653</f>
        <v>6.4948348164058506E-2</v>
      </c>
      <c r="AU642" s="127">
        <f t="shared" ref="AU642" si="11974">Q642/Q653</f>
        <v>5.8208826323516712E-2</v>
      </c>
      <c r="AV642" s="128">
        <f t="shared" ref="AV642" si="11975">R642/R653</f>
        <v>7.6928723482346029E-2</v>
      </c>
      <c r="AW642" s="129">
        <f t="shared" ref="AW642" si="11976">S642/S653</f>
        <v>7.9355608591885438E-2</v>
      </c>
      <c r="AX642" s="126">
        <f t="shared" ref="AX642" si="11977">T642/T653</f>
        <v>9.349865951742628E-2</v>
      </c>
      <c r="AY642" s="127">
        <f t="shared" ref="AY642" si="11978">U642/U653</f>
        <v>3.8016953506293347E-2</v>
      </c>
      <c r="AZ642" s="128">
        <f t="shared" ref="AZ642" si="11979">V642/V653</f>
        <v>8.9551211453744492E-2</v>
      </c>
      <c r="BA642" s="129">
        <f t="shared" ref="BA642" si="11980">W642/W653</f>
        <v>4.421983575489577E-2</v>
      </c>
      <c r="BB642" s="126">
        <f t="shared" ref="BB642" si="11981">X642/X653</f>
        <v>8.1884180314030053E-2</v>
      </c>
      <c r="BC642" s="127">
        <f t="shared" ref="BC642" si="11982">Y642/Y653</f>
        <v>4.9200956335724175E-2</v>
      </c>
      <c r="BD642" s="128">
        <f t="shared" ref="BD642" si="11983">Z642/Z653</f>
        <v>8.1505826112936955E-2</v>
      </c>
      <c r="BE642" s="126">
        <f t="shared" ref="BE642" si="11984">AA642/AA653</f>
        <v>6.6286528866714184E-2</v>
      </c>
      <c r="BF642" s="132">
        <f t="shared" ref="BF642" si="11985">AB642/AB653</f>
        <v>7.5126792823253533E-2</v>
      </c>
      <c r="BG642" s="133">
        <f t="shared" ref="BG642" si="11986">AC642/AC653</f>
        <v>6.5501897300101003E-2</v>
      </c>
    </row>
    <row r="643" spans="1:59">
      <c r="A643" s="143" t="s">
        <v>32</v>
      </c>
      <c r="B643" s="200">
        <v>2351</v>
      </c>
      <c r="C643" s="194">
        <v>1537</v>
      </c>
      <c r="D643" s="195">
        <v>845</v>
      </c>
      <c r="E643" s="196">
        <v>729</v>
      </c>
      <c r="F643" s="193">
        <v>394</v>
      </c>
      <c r="G643" s="197">
        <v>270</v>
      </c>
      <c r="H643" s="195">
        <v>1589</v>
      </c>
      <c r="I643" s="196">
        <v>2452</v>
      </c>
      <c r="J643" s="193">
        <v>228</v>
      </c>
      <c r="K643" s="194">
        <v>201</v>
      </c>
      <c r="L643" s="195">
        <v>679</v>
      </c>
      <c r="M643" s="193">
        <v>812</v>
      </c>
      <c r="N643" s="198">
        <v>1356</v>
      </c>
      <c r="O643" s="201">
        <v>1501</v>
      </c>
      <c r="P643" s="193">
        <v>649</v>
      </c>
      <c r="Q643" s="194">
        <v>920</v>
      </c>
      <c r="R643" s="195">
        <v>892</v>
      </c>
      <c r="S643" s="196">
        <v>1249</v>
      </c>
      <c r="T643" s="193">
        <v>259</v>
      </c>
      <c r="U643" s="197">
        <v>216</v>
      </c>
      <c r="V643" s="195">
        <v>1203</v>
      </c>
      <c r="W643" s="202">
        <v>1198</v>
      </c>
      <c r="X643" s="193">
        <v>916</v>
      </c>
      <c r="Y643" s="197">
        <v>462</v>
      </c>
      <c r="Z643" s="195">
        <v>2636</v>
      </c>
      <c r="AA643" s="193">
        <v>2661</v>
      </c>
      <c r="AB643" s="169">
        <f t="shared" si="11716"/>
        <v>13997</v>
      </c>
      <c r="AC643" s="170">
        <f t="shared" si="11634"/>
        <v>14208</v>
      </c>
      <c r="AE643" s="143" t="s">
        <v>32</v>
      </c>
      <c r="AF643" s="126">
        <f>B643/B653</f>
        <v>6.5167978711608829E-2</v>
      </c>
      <c r="AG643" s="127">
        <f t="shared" ref="AG643" si="11987">C643/C653</f>
        <v>7.2424842144943921E-2</v>
      </c>
      <c r="AH643" s="128">
        <f t="shared" ref="AH643" si="11988">D643/D653</f>
        <v>6.6629869105819278E-2</v>
      </c>
      <c r="AI643" s="129">
        <f t="shared" ref="AI643" si="11989">E643/E653</f>
        <v>7.4946026524108159E-2</v>
      </c>
      <c r="AJ643" s="126">
        <f t="shared" ref="AJ643" si="11990">F643/F653</f>
        <v>9.218530650444548E-2</v>
      </c>
      <c r="AK643" s="127">
        <f t="shared" ref="AK643" si="11991">G643/G653</f>
        <v>8.2518337408312964E-2</v>
      </c>
      <c r="AL643" s="128">
        <f t="shared" ref="AL643" si="11992">H643/H653</f>
        <v>7.6511941448382123E-2</v>
      </c>
      <c r="AM643" s="129">
        <f t="shared" ref="AM643" si="11993">I643/I653</f>
        <v>9.4598765432098761E-2</v>
      </c>
      <c r="AN643" s="126">
        <f t="shared" ref="AN643" si="11994">J643/J653</f>
        <v>0.10021978021978022</v>
      </c>
      <c r="AO643" s="127">
        <f t="shared" ref="AO643" si="11995">K643/K653</f>
        <v>6.1280487804878048E-2</v>
      </c>
      <c r="AP643" s="128">
        <f t="shared" ref="AP643" si="11996">L643/L653</f>
        <v>0.13456202933016251</v>
      </c>
      <c r="AQ643" s="126">
        <f t="shared" ref="AQ643" si="11997">M643/M653</f>
        <v>6.5690478116657222E-2</v>
      </c>
      <c r="AR643" s="130">
        <f t="shared" ref="AR643" si="11998">N643/N653</f>
        <v>8.4638911428749769E-2</v>
      </c>
      <c r="AS643" s="131">
        <f t="shared" ref="AS643" si="11999">O643/O653</f>
        <v>6.824588524142948E-2</v>
      </c>
      <c r="AT643" s="126">
        <f t="shared" ref="AT643" si="12000">P643/P653</f>
        <v>6.6380280249565313E-2</v>
      </c>
      <c r="AU643" s="127">
        <f t="shared" ref="AU643" si="12001">Q643/Q653</f>
        <v>7.9454184299162275E-2</v>
      </c>
      <c r="AV643" s="128">
        <f t="shared" ref="AV643" si="12002">R643/R653</f>
        <v>6.5477501284592232E-2</v>
      </c>
      <c r="AW643" s="129">
        <f t="shared" ref="AW643" si="12003">S643/S653</f>
        <v>8.2802970034473608E-2</v>
      </c>
      <c r="AX643" s="126">
        <f t="shared" ref="AX643" si="12004">T643/T653</f>
        <v>8.6796246648793568E-2</v>
      </c>
      <c r="AY643" s="127">
        <f t="shared" ref="AY643" si="12005">U643/U653</f>
        <v>5.5484202414590289E-2</v>
      </c>
      <c r="AZ643" s="128">
        <f t="shared" ref="AZ643" si="12006">V643/V653</f>
        <v>8.28056167400881E-2</v>
      </c>
      <c r="BA643" s="129">
        <f t="shared" ref="BA643" si="12007">W643/W653</f>
        <v>6.8799173031643027E-2</v>
      </c>
      <c r="BB643" s="126">
        <f t="shared" ref="BB643" si="12008">X643/X653</f>
        <v>7.7325679554279922E-2</v>
      </c>
      <c r="BC643" s="127">
        <f t="shared" ref="BC643" si="12009">Y643/Y653</f>
        <v>5.8135145337863348E-2</v>
      </c>
      <c r="BD643" s="128">
        <f t="shared" ref="BD643" si="12010">Z643/Z653</f>
        <v>7.875709590678219E-2</v>
      </c>
      <c r="BE643" s="126">
        <f t="shared" ref="BE643" si="12011">AA643/AA653</f>
        <v>9.0316668363710412E-2</v>
      </c>
      <c r="BF643" s="132">
        <f t="shared" ref="BF643" si="12012">AB643/AB653</f>
        <v>7.633200632600752E-2</v>
      </c>
      <c r="BG643" s="133">
        <f t="shared" ref="BG643" si="12013">AC643/AC653</f>
        <v>7.7573639813272907E-2</v>
      </c>
    </row>
    <row r="644" spans="1:59">
      <c r="A644" s="134" t="s">
        <v>33</v>
      </c>
      <c r="B644" s="203">
        <v>2499</v>
      </c>
      <c r="C644" s="187">
        <v>2490</v>
      </c>
      <c r="D644" s="188">
        <v>793</v>
      </c>
      <c r="E644" s="189">
        <v>813</v>
      </c>
      <c r="F644" s="186">
        <v>249</v>
      </c>
      <c r="G644" s="190">
        <v>304</v>
      </c>
      <c r="H644" s="188">
        <v>1615</v>
      </c>
      <c r="I644" s="189">
        <v>2044</v>
      </c>
      <c r="J644" s="186">
        <v>180</v>
      </c>
      <c r="K644" s="187">
        <v>115</v>
      </c>
      <c r="L644" s="188">
        <v>554</v>
      </c>
      <c r="M644" s="186">
        <v>664</v>
      </c>
      <c r="N644" s="191">
        <v>1238</v>
      </c>
      <c r="O644" s="204">
        <v>1481</v>
      </c>
      <c r="P644" s="186">
        <v>636</v>
      </c>
      <c r="Q644" s="187">
        <v>1028</v>
      </c>
      <c r="R644" s="188">
        <v>784</v>
      </c>
      <c r="S644" s="189">
        <v>1300</v>
      </c>
      <c r="T644" s="186">
        <v>207</v>
      </c>
      <c r="U644" s="190">
        <v>252</v>
      </c>
      <c r="V644" s="188">
        <v>1174</v>
      </c>
      <c r="W644" s="205">
        <v>852</v>
      </c>
      <c r="X644" s="186">
        <v>860</v>
      </c>
      <c r="Y644" s="190">
        <v>499</v>
      </c>
      <c r="Z644" s="188">
        <v>2359</v>
      </c>
      <c r="AA644" s="186">
        <v>1974</v>
      </c>
      <c r="AB644" s="169">
        <f t="shared" si="11716"/>
        <v>13148</v>
      </c>
      <c r="AC644" s="170">
        <f t="shared" si="11634"/>
        <v>13816</v>
      </c>
      <c r="AE644" s="134" t="s">
        <v>33</v>
      </c>
      <c r="AF644" s="126">
        <f>B644/B653</f>
        <v>6.9270429094134611E-2</v>
      </c>
      <c r="AG644" s="127">
        <f t="shared" ref="AG644" si="12014">C644/C653</f>
        <v>0.11733107152954481</v>
      </c>
      <c r="AH644" s="128">
        <f t="shared" ref="AH644" si="12015">D644/D653</f>
        <v>6.252956946853809E-2</v>
      </c>
      <c r="AI644" s="129">
        <f t="shared" ref="AI644" si="12016">E644/E653</f>
        <v>8.3581782666803744E-2</v>
      </c>
      <c r="AJ644" s="126">
        <f t="shared" ref="AJ644" si="12017">F644/F653</f>
        <v>5.8259241927936356E-2</v>
      </c>
      <c r="AK644" s="127">
        <f t="shared" ref="AK644" si="12018">G644/G653</f>
        <v>9.2909535452322736E-2</v>
      </c>
      <c r="AL644" s="128">
        <f t="shared" ref="AL644" si="12019">H644/H653</f>
        <v>7.7763867488443758E-2</v>
      </c>
      <c r="AM644" s="129">
        <f t="shared" ref="AM644" si="12020">I644/I653</f>
        <v>7.8858024691358025E-2</v>
      </c>
      <c r="AN644" s="126">
        <f t="shared" ref="AN644" si="12021">J644/J653</f>
        <v>7.9120879120879117E-2</v>
      </c>
      <c r="AO644" s="127">
        <f t="shared" ref="AO644" si="12022">K644/K653</f>
        <v>3.5060975609756101E-2</v>
      </c>
      <c r="AP644" s="128">
        <f t="shared" ref="AP644" si="12023">L644/L653</f>
        <v>0.10978993261989695</v>
      </c>
      <c r="AQ644" s="126">
        <f t="shared" ref="AQ644" si="12024">M644/M653</f>
        <v>5.3717336785049752E-2</v>
      </c>
      <c r="AR644" s="130">
        <f t="shared" ref="AR644" si="12025">N644/N653</f>
        <v>7.7273578428312839E-2</v>
      </c>
      <c r="AS644" s="131">
        <f t="shared" ref="AS644" si="12026">O644/O653</f>
        <v>6.7336546330817496E-2</v>
      </c>
      <c r="AT644" s="126">
        <f t="shared" ref="AT644" si="12027">P644/P653</f>
        <v>6.5050629027308987E-2</v>
      </c>
      <c r="AU644" s="127">
        <f t="shared" ref="AU644" si="12028">Q644/Q653</f>
        <v>8.8781414629933497E-2</v>
      </c>
      <c r="AV644" s="128">
        <f t="shared" ref="AV644" si="12029">R644/R653</f>
        <v>5.754973207076268E-2</v>
      </c>
      <c r="AW644" s="129">
        <f t="shared" ref="AW644" si="12030">S644/S653</f>
        <v>8.6184036064704317E-2</v>
      </c>
      <c r="AX644" s="126">
        <f t="shared" ref="AX644" si="12031">T644/T653</f>
        <v>6.936997319034853E-2</v>
      </c>
      <c r="AY644" s="127">
        <f t="shared" ref="AY644" si="12032">U644/U653</f>
        <v>6.4731569483688675E-2</v>
      </c>
      <c r="AZ644" s="128">
        <f t="shared" ref="AZ644" si="12033">V644/V653</f>
        <v>8.0809471365638763E-2</v>
      </c>
      <c r="BA644" s="129">
        <f t="shared" ref="BA644" si="12034">W644/W653</f>
        <v>4.8928961121001549E-2</v>
      </c>
      <c r="BB644" s="126">
        <f t="shared" ref="BB644" si="12035">X644/X653</f>
        <v>7.2598345433057571E-2</v>
      </c>
      <c r="BC644" s="127">
        <f t="shared" ref="BC644" si="12036">Y644/Y653</f>
        <v>6.2790990310809106E-2</v>
      </c>
      <c r="BD644" s="128">
        <f t="shared" ref="BD644" si="12037">Z644/Z653</f>
        <v>7.048102778607708E-2</v>
      </c>
      <c r="BE644" s="126">
        <f t="shared" ref="BE644" si="12038">AA644/AA653</f>
        <v>6.6999287241625086E-2</v>
      </c>
      <c r="BF644" s="132">
        <f t="shared" ref="BF644" si="12039">AB644/AB653</f>
        <v>7.1702023231717288E-2</v>
      </c>
      <c r="BG644" s="133">
        <f t="shared" ref="BG644" si="12040">AC644/AC653</f>
        <v>7.5433376102208516E-2</v>
      </c>
    </row>
    <row r="645" spans="1:59">
      <c r="A645" s="143" t="s">
        <v>34</v>
      </c>
      <c r="B645" s="200">
        <v>2385</v>
      </c>
      <c r="C645" s="194">
        <v>1177</v>
      </c>
      <c r="D645" s="195">
        <v>628</v>
      </c>
      <c r="E645" s="196">
        <v>676</v>
      </c>
      <c r="F645" s="193">
        <v>227</v>
      </c>
      <c r="G645" s="197">
        <v>178</v>
      </c>
      <c r="H645" s="195">
        <v>1304</v>
      </c>
      <c r="I645" s="196">
        <v>1618</v>
      </c>
      <c r="J645" s="193">
        <v>171</v>
      </c>
      <c r="K645" s="194">
        <v>115</v>
      </c>
      <c r="L645" s="195">
        <v>496</v>
      </c>
      <c r="M645" s="193">
        <v>472</v>
      </c>
      <c r="N645" s="198">
        <v>1016</v>
      </c>
      <c r="O645" s="201">
        <v>1401</v>
      </c>
      <c r="P645" s="193">
        <v>557</v>
      </c>
      <c r="Q645" s="194">
        <v>1072</v>
      </c>
      <c r="R645" s="195">
        <v>635</v>
      </c>
      <c r="S645" s="196">
        <v>1208</v>
      </c>
      <c r="T645" s="193">
        <v>169</v>
      </c>
      <c r="U645" s="197">
        <v>343</v>
      </c>
      <c r="V645" s="195">
        <v>1156</v>
      </c>
      <c r="W645" s="202">
        <v>1278</v>
      </c>
      <c r="X645" s="193">
        <v>743</v>
      </c>
      <c r="Y645" s="197">
        <v>704</v>
      </c>
      <c r="Z645" s="195">
        <v>1948</v>
      </c>
      <c r="AA645" s="193">
        <v>2169</v>
      </c>
      <c r="AB645" s="169">
        <f t="shared" si="11716"/>
        <v>11435</v>
      </c>
      <c r="AC645" s="170">
        <f t="shared" si="11634"/>
        <v>12411</v>
      </c>
      <c r="AE645" s="143" t="s">
        <v>34</v>
      </c>
      <c r="AF645" s="126">
        <f>B645/B653</f>
        <v>6.6110433529216098E-2</v>
      </c>
      <c r="AG645" s="127">
        <f t="shared" ref="AG645" si="12041">C645/C653</f>
        <v>5.5461313731033836E-2</v>
      </c>
      <c r="AH645" s="128">
        <f t="shared" ref="AH645" si="12042">D645/D653</f>
        <v>4.9519003311780475E-2</v>
      </c>
      <c r="AI645" s="129">
        <f t="shared" ref="AI645" si="12043">E645/E653</f>
        <v>6.9497275624550214E-2</v>
      </c>
      <c r="AJ645" s="126">
        <f t="shared" ref="AJ645" si="12044">F645/F653</f>
        <v>5.3111839026672908E-2</v>
      </c>
      <c r="AK645" s="127">
        <f t="shared" ref="AK645" si="12045">G645/G653</f>
        <v>5.4400977995110025E-2</v>
      </c>
      <c r="AL645" s="128">
        <f t="shared" ref="AL645" si="12046">H645/H653</f>
        <v>6.2788906009244999E-2</v>
      </c>
      <c r="AM645" s="129">
        <f t="shared" ref="AM645" si="12047">I645/I653</f>
        <v>6.2422839506172841E-2</v>
      </c>
      <c r="AN645" s="126">
        <f t="shared" ref="AN645" si="12048">J645/J653</f>
        <v>7.5164835164835159E-2</v>
      </c>
      <c r="AO645" s="127">
        <f t="shared" ref="AO645" si="12049">K645/K653</f>
        <v>3.5060975609756101E-2</v>
      </c>
      <c r="AP645" s="128">
        <f t="shared" ref="AP645" si="12050">L645/L653</f>
        <v>9.8295679746333728E-2</v>
      </c>
      <c r="AQ645" s="126">
        <f t="shared" ref="AQ645" si="12051">M645/M653</f>
        <v>3.8184612895396812E-2</v>
      </c>
      <c r="AR645" s="130">
        <f t="shared" ref="AR645" si="12052">N645/N653</f>
        <v>6.3416765495287436E-2</v>
      </c>
      <c r="AS645" s="131">
        <f t="shared" ref="AS645" si="12053">O645/O653</f>
        <v>6.3699190688369559E-2</v>
      </c>
      <c r="AT645" s="126">
        <f t="shared" ref="AT645" si="12054">P645/P653</f>
        <v>5.6970440830520608E-2</v>
      </c>
      <c r="AU645" s="127">
        <f t="shared" ref="AU645" si="12055">Q645/Q653</f>
        <v>9.2581397357284739E-2</v>
      </c>
      <c r="AV645" s="128">
        <f t="shared" ref="AV645" si="12056">R645/R653</f>
        <v>4.6612346766497836E-2</v>
      </c>
      <c r="AW645" s="129">
        <f t="shared" ref="AW645" si="12057">S645/S653</f>
        <v>8.0084858127817557E-2</v>
      </c>
      <c r="AX645" s="126">
        <f t="shared" ref="AX645" si="12058">T645/T653</f>
        <v>5.6635388739946384E-2</v>
      </c>
      <c r="AY645" s="127">
        <f t="shared" ref="AY645" si="12059">U645/U653</f>
        <v>8.8106858463909588E-2</v>
      </c>
      <c r="AZ645" s="128">
        <f t="shared" ref="AZ645" si="12060">V645/V653</f>
        <v>7.9570484581497791E-2</v>
      </c>
      <c r="BA645" s="129">
        <f t="shared" ref="BA645" si="12061">W645/W653</f>
        <v>7.339344168150233E-2</v>
      </c>
      <c r="BB645" s="126">
        <f t="shared" ref="BB645" si="12062">X645/X653</f>
        <v>6.2721593786932303E-2</v>
      </c>
      <c r="BC645" s="127">
        <f t="shared" ref="BC645" si="12063">Y645/Y653</f>
        <v>8.8586888133887001E-2</v>
      </c>
      <c r="BD645" s="128">
        <f t="shared" ref="BD645" si="12064">Z645/Z653</f>
        <v>5.820137436510308E-2</v>
      </c>
      <c r="BE645" s="126">
        <f t="shared" ref="BE645" si="12065">AA645/AA653</f>
        <v>7.3617757865797787E-2</v>
      </c>
      <c r="BF645" s="132">
        <f t="shared" ref="BF645" si="12066">AB645/AB653</f>
        <v>6.2360255221682939E-2</v>
      </c>
      <c r="BG645" s="133">
        <f t="shared" ref="BG645" si="12067">AC645/AC653</f>
        <v>6.776227785209249E-2</v>
      </c>
    </row>
    <row r="646" spans="1:59">
      <c r="A646" s="134" t="s">
        <v>35</v>
      </c>
      <c r="B646" s="203">
        <v>1944</v>
      </c>
      <c r="C646" s="187">
        <v>1658</v>
      </c>
      <c r="D646" s="188">
        <v>484</v>
      </c>
      <c r="E646" s="189">
        <v>716</v>
      </c>
      <c r="F646" s="186">
        <v>163</v>
      </c>
      <c r="G646" s="190">
        <v>211</v>
      </c>
      <c r="H646" s="188">
        <v>1202</v>
      </c>
      <c r="I646" s="189">
        <v>1845</v>
      </c>
      <c r="J646" s="186">
        <v>140</v>
      </c>
      <c r="K646" s="187">
        <v>84</v>
      </c>
      <c r="L646" s="188">
        <v>308</v>
      </c>
      <c r="M646" s="186">
        <v>473</v>
      </c>
      <c r="N646" s="191">
        <v>918</v>
      </c>
      <c r="O646" s="204">
        <v>1279</v>
      </c>
      <c r="P646" s="186">
        <v>411</v>
      </c>
      <c r="Q646" s="187">
        <v>897</v>
      </c>
      <c r="R646" s="188">
        <v>549</v>
      </c>
      <c r="S646" s="189">
        <v>1034</v>
      </c>
      <c r="T646" s="186">
        <v>121</v>
      </c>
      <c r="U646" s="190">
        <v>266</v>
      </c>
      <c r="V646" s="188">
        <v>1244</v>
      </c>
      <c r="W646" s="205">
        <v>916</v>
      </c>
      <c r="X646" s="186">
        <v>552</v>
      </c>
      <c r="Y646" s="190">
        <v>652</v>
      </c>
      <c r="Z646" s="188">
        <v>1731</v>
      </c>
      <c r="AA646" s="186">
        <v>1625</v>
      </c>
      <c r="AB646" s="169">
        <f t="shared" si="11716"/>
        <v>9767</v>
      </c>
      <c r="AC646" s="170">
        <f t="shared" si="11634"/>
        <v>11656</v>
      </c>
      <c r="AE646" s="134" t="s">
        <v>35</v>
      </c>
      <c r="AF646" s="126">
        <f>B646/B653</f>
        <v>5.3886240159662931E-2</v>
      </c>
      <c r="AG646" s="127">
        <f t="shared" ref="AG646" si="12068">C646/C653</f>
        <v>7.8126472528508156E-2</v>
      </c>
      <c r="AH646" s="128">
        <f t="shared" ref="AH646" si="12069">D646/D653</f>
        <v>3.8164327393155652E-2</v>
      </c>
      <c r="AI646" s="129">
        <f t="shared" ref="AI646" si="12070">E646/E653</f>
        <v>7.3609540454405264E-2</v>
      </c>
      <c r="AJ646" s="126">
        <f t="shared" ref="AJ646" si="12071">F646/F653</f>
        <v>3.8137576041179226E-2</v>
      </c>
      <c r="AK646" s="127">
        <f t="shared" ref="AK646" si="12072">G646/G653</f>
        <v>6.4486552567237163E-2</v>
      </c>
      <c r="AL646" s="128">
        <f t="shared" ref="AL646" si="12073">H646/H653</f>
        <v>5.7877503852080125E-2</v>
      </c>
      <c r="AM646" s="129">
        <f t="shared" ref="AM646" si="12074">I646/I653</f>
        <v>7.1180555555555552E-2</v>
      </c>
      <c r="AN646" s="126">
        <f t="shared" ref="AN646" si="12075">J646/J653</f>
        <v>6.1538461538461542E-2</v>
      </c>
      <c r="AO646" s="127">
        <f t="shared" ref="AO646" si="12076">K646/K653</f>
        <v>2.5609756097560974E-2</v>
      </c>
      <c r="AP646" s="128">
        <f t="shared" ref="AP646" si="12077">L646/L653</f>
        <v>6.1038446294094335E-2</v>
      </c>
      <c r="AQ646" s="126">
        <f t="shared" ref="AQ646" si="12078">M646/M653</f>
        <v>3.8265512498988755E-2</v>
      </c>
      <c r="AR646" s="130">
        <f t="shared" ref="AR646" si="12079">N646/N653</f>
        <v>5.7299794020348294E-2</v>
      </c>
      <c r="AS646" s="131">
        <f t="shared" ref="AS646" si="12080">O646/O653</f>
        <v>5.8152223333636448E-2</v>
      </c>
      <c r="AT646" s="126">
        <f t="shared" ref="AT646" si="12081">P646/P653</f>
        <v>4.203743479594968E-2</v>
      </c>
      <c r="AU646" s="127">
        <f t="shared" ref="AU646" si="12082">Q646/Q653</f>
        <v>7.7467829691683227E-2</v>
      </c>
      <c r="AV646" s="128">
        <f t="shared" ref="AV646" si="12083">R646/R653</f>
        <v>4.0299493503633564E-2</v>
      </c>
      <c r="AW646" s="129">
        <f t="shared" ref="AW646" si="12084">S646/S653</f>
        <v>6.8549456377618667E-2</v>
      </c>
      <c r="AX646" s="126">
        <f t="shared" ref="AX646" si="12085">T646/T653</f>
        <v>4.0549597855227881E-2</v>
      </c>
      <c r="AY646" s="127">
        <f t="shared" ref="AY646" si="12086">U646/U653</f>
        <v>6.8327767788338045E-2</v>
      </c>
      <c r="AZ646" s="128">
        <f t="shared" ref="AZ646" si="12087">V646/V653</f>
        <v>8.5627753303964757E-2</v>
      </c>
      <c r="BA646" s="129">
        <f t="shared" ref="BA646" si="12088">W646/W653</f>
        <v>5.2604376040888988E-2</v>
      </c>
      <c r="BB646" s="126">
        <f t="shared" ref="BB646" si="12089">X646/X653</f>
        <v>4.6598007766334625E-2</v>
      </c>
      <c r="BC646" s="127">
        <f t="shared" ref="BC646" si="12090">Y646/Y653</f>
        <v>8.2043538442179445E-2</v>
      </c>
      <c r="BD646" s="128">
        <f t="shared" ref="BD646" si="12091">Z646/Z653</f>
        <v>5.1717956378846727E-2</v>
      </c>
      <c r="BE646" s="126">
        <f t="shared" ref="BE646" si="12092">AA646/AA653</f>
        <v>5.5153921868105762E-2</v>
      </c>
      <c r="BF646" s="132">
        <f t="shared" ref="BF646" si="12093">AB646/AB653</f>
        <v>5.3263892676010255E-2</v>
      </c>
      <c r="BG646" s="133">
        <f t="shared" ref="BG646" si="12094">AC646/AC653</f>
        <v>6.3640086265731213E-2</v>
      </c>
    </row>
    <row r="647" spans="1:59">
      <c r="A647" s="143" t="s">
        <v>36</v>
      </c>
      <c r="B647" s="200">
        <v>359</v>
      </c>
      <c r="C647" s="194">
        <v>944</v>
      </c>
      <c r="D647" s="195">
        <v>115</v>
      </c>
      <c r="E647" s="196">
        <v>416</v>
      </c>
      <c r="F647" s="193">
        <v>44</v>
      </c>
      <c r="G647" s="197">
        <v>134</v>
      </c>
      <c r="H647" s="195">
        <v>404</v>
      </c>
      <c r="I647" s="196">
        <v>1337</v>
      </c>
      <c r="J647" s="193">
        <v>77</v>
      </c>
      <c r="K647" s="194">
        <v>76</v>
      </c>
      <c r="L647" s="195">
        <v>202</v>
      </c>
      <c r="M647" s="193">
        <v>317</v>
      </c>
      <c r="N647" s="198">
        <v>662</v>
      </c>
      <c r="O647" s="201">
        <v>1024</v>
      </c>
      <c r="P647" s="193">
        <v>314</v>
      </c>
      <c r="Q647" s="194">
        <v>790</v>
      </c>
      <c r="R647" s="195">
        <v>366</v>
      </c>
      <c r="S647" s="196">
        <v>861</v>
      </c>
      <c r="T647" s="193">
        <v>117</v>
      </c>
      <c r="U647" s="197">
        <v>202</v>
      </c>
      <c r="V647" s="195">
        <v>1269</v>
      </c>
      <c r="W647" s="202">
        <v>757</v>
      </c>
      <c r="X647" s="193">
        <v>550</v>
      </c>
      <c r="Y647" s="197">
        <v>545</v>
      </c>
      <c r="Z647" s="195">
        <v>1241</v>
      </c>
      <c r="AA647" s="193">
        <v>1668</v>
      </c>
      <c r="AB647" s="169">
        <f t="shared" si="11716"/>
        <v>5720</v>
      </c>
      <c r="AC647" s="170">
        <f t="shared" si="11634"/>
        <v>9071</v>
      </c>
      <c r="AE647" s="143" t="s">
        <v>36</v>
      </c>
      <c r="AF647" s="126">
        <f>B647/B653</f>
        <v>9.9512141035591525E-3</v>
      </c>
      <c r="AG647" s="127">
        <f t="shared" ref="AG647" si="12095">C647/C653</f>
        <v>4.4482141174253136E-2</v>
      </c>
      <c r="AH647" s="128">
        <f t="shared" ref="AH647" si="12096">D647/D653</f>
        <v>9.0679703516795464E-3</v>
      </c>
      <c r="AI647" s="129">
        <f t="shared" ref="AI647" si="12097">E647/E653</f>
        <v>4.2767554230492444E-2</v>
      </c>
      <c r="AJ647" s="126">
        <f t="shared" ref="AJ647" si="12098">F647/F653</f>
        <v>1.0294805802526907E-2</v>
      </c>
      <c r="AK647" s="127">
        <f t="shared" ref="AK647" si="12099">G647/G653</f>
        <v>4.095354523227384E-2</v>
      </c>
      <c r="AL647" s="128">
        <f t="shared" ref="AL647" si="12100">H647/H653</f>
        <v>1.9453004622496148E-2</v>
      </c>
      <c r="AM647" s="129">
        <f t="shared" ref="AM647" si="12101">I647/I653</f>
        <v>5.1581790123456789E-2</v>
      </c>
      <c r="AN647" s="126">
        <f t="shared" ref="AN647" si="12102">J647/J653</f>
        <v>3.3846153846153845E-2</v>
      </c>
      <c r="AO647" s="127">
        <f t="shared" ref="AO647" si="12103">K647/K653</f>
        <v>2.3170731707317073E-2</v>
      </c>
      <c r="AP647" s="128">
        <f t="shared" ref="AP647" si="12104">L647/L653</f>
        <v>4.0031708283789137E-2</v>
      </c>
      <c r="AQ647" s="126">
        <f t="shared" ref="AQ647" si="12105">M647/M653</f>
        <v>2.564517433864574E-2</v>
      </c>
      <c r="AR647" s="130">
        <f t="shared" ref="AR647" si="12106">N647/N653</f>
        <v>4.1320766493976653E-2</v>
      </c>
      <c r="AS647" s="131">
        <f t="shared" ref="AS647" si="12107">O647/O653</f>
        <v>4.6558152223333635E-2</v>
      </c>
      <c r="AT647" s="126">
        <f t="shared" ref="AT647" si="12108">P647/P653</f>
        <v>3.2116191060652555E-2</v>
      </c>
      <c r="AU647" s="127">
        <f t="shared" ref="AU647" si="12109">Q647/Q653</f>
        <v>6.8226962604715433E-2</v>
      </c>
      <c r="AV647" s="128">
        <f t="shared" ref="AV647" si="12110">R647/R653</f>
        <v>2.6866329002422373E-2</v>
      </c>
      <c r="AW647" s="129">
        <f t="shared" ref="AW647" si="12111">S647/S653</f>
        <v>5.7080350039777246E-2</v>
      </c>
      <c r="AX647" s="126">
        <f t="shared" ref="AX647" si="12112">T647/T653</f>
        <v>3.9209115281501339E-2</v>
      </c>
      <c r="AY647" s="127">
        <f t="shared" ref="AY647" si="12113">U647/U653</f>
        <v>5.1888004109940919E-2</v>
      </c>
      <c r="AZ647" s="128">
        <f t="shared" ref="AZ647" si="12114">V647/V653</f>
        <v>8.7348568281938321E-2</v>
      </c>
      <c r="BA647" s="129">
        <f t="shared" ref="BA647" si="12115">W647/W653</f>
        <v>4.3473267099293632E-2</v>
      </c>
      <c r="BB647" s="126">
        <f t="shared" ref="BB647" si="12116">X647/X653</f>
        <v>4.6429174404862404E-2</v>
      </c>
      <c r="BC647" s="127">
        <f t="shared" ref="BC647" si="12117">Y647/Y653</f>
        <v>6.8579338115011948E-2</v>
      </c>
      <c r="BD647" s="128">
        <f t="shared" ref="BD647" si="12118">Z647/Z653</f>
        <v>3.7077980280848521E-2</v>
      </c>
      <c r="BE647" s="126">
        <f t="shared" ref="BE647" si="12119">AA647/AA653</f>
        <v>5.6613379492923326E-2</v>
      </c>
      <c r="BF647" s="132">
        <f t="shared" ref="BF647" si="12120">AB647/AB653</f>
        <v>3.1193761247750449E-2</v>
      </c>
      <c r="BG647" s="133">
        <f t="shared" ref="BG647" si="12121">AC647/AC653</f>
        <v>4.9526357456798883E-2</v>
      </c>
    </row>
    <row r="648" spans="1:59">
      <c r="A648" s="134" t="s">
        <v>37</v>
      </c>
      <c r="B648" s="203">
        <v>0</v>
      </c>
      <c r="C648" s="187">
        <v>590</v>
      </c>
      <c r="D648" s="188">
        <v>2</v>
      </c>
      <c r="E648" s="189">
        <v>363</v>
      </c>
      <c r="F648" s="186">
        <v>3</v>
      </c>
      <c r="G648" s="190">
        <v>120</v>
      </c>
      <c r="H648" s="188">
        <v>14</v>
      </c>
      <c r="I648" s="189">
        <v>641</v>
      </c>
      <c r="J648" s="186">
        <v>34</v>
      </c>
      <c r="K648" s="187">
        <v>42</v>
      </c>
      <c r="L648" s="188">
        <v>35</v>
      </c>
      <c r="M648" s="186">
        <v>51</v>
      </c>
      <c r="N648" s="191">
        <v>77</v>
      </c>
      <c r="O648" s="204">
        <v>126</v>
      </c>
      <c r="P648" s="186">
        <v>52</v>
      </c>
      <c r="Q648" s="187">
        <v>72</v>
      </c>
      <c r="R648" s="188">
        <v>48</v>
      </c>
      <c r="S648" s="189">
        <v>54</v>
      </c>
      <c r="T648" s="186">
        <v>16</v>
      </c>
      <c r="U648" s="190">
        <v>14</v>
      </c>
      <c r="V648" s="188">
        <v>23</v>
      </c>
      <c r="W648" s="205">
        <v>27</v>
      </c>
      <c r="X648" s="186">
        <v>53</v>
      </c>
      <c r="Y648" s="190">
        <v>21</v>
      </c>
      <c r="Z648" s="188">
        <v>0</v>
      </c>
      <c r="AA648" s="186">
        <v>135</v>
      </c>
      <c r="AB648" s="169">
        <f t="shared" si="11716"/>
        <v>357</v>
      </c>
      <c r="AC648" s="170">
        <f t="shared" si="11634"/>
        <v>2256</v>
      </c>
      <c r="AE648" s="134" t="s">
        <v>37</v>
      </c>
      <c r="AF648" s="126">
        <f>B648/B653</f>
        <v>0</v>
      </c>
      <c r="AG648" s="127">
        <f t="shared" ref="AG648" si="12122">C648/C653</f>
        <v>2.7801338233908207E-2</v>
      </c>
      <c r="AH648" s="128">
        <f t="shared" ref="AH648" si="12123">D648/D653</f>
        <v>1.5770383220312253E-4</v>
      </c>
      <c r="AI648" s="129">
        <f t="shared" ref="AI648" si="12124">E648/E653</f>
        <v>3.7318803330934514E-2</v>
      </c>
      <c r="AJ648" s="126">
        <f t="shared" ref="AJ648" si="12125">F648/F653</f>
        <v>7.0191857744501633E-4</v>
      </c>
      <c r="AK648" s="127">
        <f t="shared" ref="AK648" si="12126">G648/G653</f>
        <v>3.6674816625916873E-2</v>
      </c>
      <c r="AL648" s="128">
        <f t="shared" ref="AL648" si="12127">H648/H653</f>
        <v>6.7411402157164873E-4</v>
      </c>
      <c r="AM648" s="129">
        <f t="shared" ref="AM648" si="12128">I648/I653</f>
        <v>2.472993827160494E-2</v>
      </c>
      <c r="AN648" s="126">
        <f t="shared" ref="AN648" si="12129">J648/J653</f>
        <v>1.4945054945054945E-2</v>
      </c>
      <c r="AO648" s="127">
        <f t="shared" ref="AO648" si="12130">K648/K653</f>
        <v>1.2804878048780487E-2</v>
      </c>
      <c r="AP648" s="128">
        <f t="shared" ref="AP648" si="12131">L648/L653</f>
        <v>6.9361870788743557E-3</v>
      </c>
      <c r="AQ648" s="126">
        <f t="shared" ref="AQ648" si="12132">M648/M653</f>
        <v>4.125879783189062E-3</v>
      </c>
      <c r="AR648" s="130">
        <f t="shared" ref="AR648" si="12133">N648/N653</f>
        <v>4.8061918731664693E-3</v>
      </c>
      <c r="AS648" s="131">
        <f t="shared" ref="AS648" si="12134">O648/O653</f>
        <v>5.7288351368555059E-3</v>
      </c>
      <c r="AT648" s="126">
        <f t="shared" ref="AT648" si="12135">P648/P653</f>
        <v>5.3186048890252633E-3</v>
      </c>
      <c r="AU648" s="127">
        <f t="shared" ref="AU648" si="12136">Q648/Q653</f>
        <v>6.2181535538474823E-3</v>
      </c>
      <c r="AV648" s="128">
        <f t="shared" ref="AV648" si="12137">R648/R653</f>
        <v>3.5234529839242457E-3</v>
      </c>
      <c r="AW648" s="129">
        <f t="shared" ref="AW648" si="12138">S648/S653</f>
        <v>3.5799522673031028E-3</v>
      </c>
      <c r="AX648" s="126">
        <f t="shared" ref="AX648" si="12139">T648/T653</f>
        <v>5.3619302949061663E-3</v>
      </c>
      <c r="AY648" s="127">
        <f t="shared" ref="AY648" si="12140">U648/U653</f>
        <v>3.5961983046493705E-3</v>
      </c>
      <c r="AZ648" s="128">
        <f t="shared" ref="AZ648" si="12141">V648/V653</f>
        <v>1.5831497797356828E-3</v>
      </c>
      <c r="BA648" s="129">
        <f t="shared" ref="BA648" si="12142">W648/W653</f>
        <v>1.5505656693275138E-3</v>
      </c>
      <c r="BB648" s="126">
        <f t="shared" ref="BB648" si="12143">X648/X653</f>
        <v>4.4740840790140129E-3</v>
      </c>
      <c r="BC648" s="127">
        <f t="shared" ref="BC648" si="12144">Y648/Y653</f>
        <v>2.6425066062665155E-3</v>
      </c>
      <c r="BD648" s="128">
        <f t="shared" ref="BD648" si="12145">Z648/Z653</f>
        <v>0</v>
      </c>
      <c r="BE648" s="126">
        <f t="shared" ref="BE648" si="12146">AA648/AA653</f>
        <v>4.5820181244272474E-3</v>
      </c>
      <c r="BF648" s="132">
        <f t="shared" ref="BF648" si="12147">AB648/AB653</f>
        <v>1.9468833506026068E-3</v>
      </c>
      <c r="BG648" s="133">
        <f t="shared" ref="BG648" si="12148">AC648/AC653</f>
        <v>1.2317436051431848E-2</v>
      </c>
    </row>
    <row r="649" spans="1:59">
      <c r="A649" s="143" t="s">
        <v>38</v>
      </c>
      <c r="B649" s="200">
        <v>0</v>
      </c>
      <c r="C649" s="194">
        <v>0</v>
      </c>
      <c r="D649" s="195">
        <v>0</v>
      </c>
      <c r="E649" s="196">
        <v>0</v>
      </c>
      <c r="F649" s="193">
        <v>0</v>
      </c>
      <c r="G649" s="197">
        <v>0</v>
      </c>
      <c r="H649" s="195">
        <v>0</v>
      </c>
      <c r="I649" s="196">
        <v>0</v>
      </c>
      <c r="J649" s="193">
        <v>0</v>
      </c>
      <c r="K649" s="197">
        <v>0</v>
      </c>
      <c r="L649" s="195">
        <v>0</v>
      </c>
      <c r="M649" s="193">
        <v>0</v>
      </c>
      <c r="N649" s="198">
        <v>0</v>
      </c>
      <c r="O649" s="201">
        <v>0</v>
      </c>
      <c r="P649" s="193">
        <v>0</v>
      </c>
      <c r="Q649" s="197">
        <v>0</v>
      </c>
      <c r="R649" s="195">
        <v>0</v>
      </c>
      <c r="S649" s="196">
        <v>0</v>
      </c>
      <c r="T649" s="193">
        <v>0</v>
      </c>
      <c r="U649" s="197">
        <v>0</v>
      </c>
      <c r="V649" s="195">
        <v>0</v>
      </c>
      <c r="W649" s="196">
        <v>0</v>
      </c>
      <c r="X649" s="193">
        <v>0</v>
      </c>
      <c r="Y649" s="197">
        <v>0</v>
      </c>
      <c r="Z649" s="195">
        <v>0</v>
      </c>
      <c r="AA649" s="193">
        <v>0</v>
      </c>
      <c r="AB649" s="169">
        <f t="shared" si="11716"/>
        <v>0</v>
      </c>
      <c r="AC649" s="170">
        <f t="shared" si="11634"/>
        <v>0</v>
      </c>
      <c r="AE649" s="143" t="s">
        <v>38</v>
      </c>
      <c r="AF649" s="126">
        <f>B649/B653</f>
        <v>0</v>
      </c>
      <c r="AG649" s="127">
        <f t="shared" ref="AG649" si="12149">C649/C653</f>
        <v>0</v>
      </c>
      <c r="AH649" s="128">
        <f t="shared" ref="AH649" si="12150">D649/D653</f>
        <v>0</v>
      </c>
      <c r="AI649" s="129">
        <f t="shared" ref="AI649" si="12151">E649/E653</f>
        <v>0</v>
      </c>
      <c r="AJ649" s="126">
        <f t="shared" ref="AJ649" si="12152">F649/F653</f>
        <v>0</v>
      </c>
      <c r="AK649" s="127">
        <f t="shared" ref="AK649" si="12153">G649/G653</f>
        <v>0</v>
      </c>
      <c r="AL649" s="128">
        <f t="shared" ref="AL649" si="12154">H649/H653</f>
        <v>0</v>
      </c>
      <c r="AM649" s="129">
        <f t="shared" ref="AM649" si="12155">I649/I653</f>
        <v>0</v>
      </c>
      <c r="AN649" s="126">
        <f t="shared" ref="AN649" si="12156">J649/J653</f>
        <v>0</v>
      </c>
      <c r="AO649" s="127">
        <f t="shared" ref="AO649" si="12157">K649/K653</f>
        <v>0</v>
      </c>
      <c r="AP649" s="128">
        <f t="shared" ref="AP649" si="12158">L649/L653</f>
        <v>0</v>
      </c>
      <c r="AQ649" s="126">
        <f t="shared" ref="AQ649" si="12159">M649/M653</f>
        <v>0</v>
      </c>
      <c r="AR649" s="130">
        <f t="shared" ref="AR649" si="12160">N649/N653</f>
        <v>0</v>
      </c>
      <c r="AS649" s="131">
        <f t="shared" ref="AS649" si="12161">O649/O653</f>
        <v>0</v>
      </c>
      <c r="AT649" s="126">
        <f t="shared" ref="AT649" si="12162">P649/P653</f>
        <v>0</v>
      </c>
      <c r="AU649" s="127">
        <f t="shared" ref="AU649" si="12163">Q649/Q653</f>
        <v>0</v>
      </c>
      <c r="AV649" s="128">
        <f t="shared" ref="AV649" si="12164">R649/R653</f>
        <v>0</v>
      </c>
      <c r="AW649" s="129">
        <f t="shared" ref="AW649" si="12165">S649/S653</f>
        <v>0</v>
      </c>
      <c r="AX649" s="126">
        <f t="shared" ref="AX649" si="12166">T649/T653</f>
        <v>0</v>
      </c>
      <c r="AY649" s="127">
        <f t="shared" ref="AY649" si="12167">U649/U653</f>
        <v>0</v>
      </c>
      <c r="AZ649" s="128">
        <f t="shared" ref="AZ649" si="12168">V649/V653</f>
        <v>0</v>
      </c>
      <c r="BA649" s="129">
        <f t="shared" ref="BA649" si="12169">W649/W653</f>
        <v>0</v>
      </c>
      <c r="BB649" s="126">
        <f t="shared" ref="BB649" si="12170">X649/X653</f>
        <v>0</v>
      </c>
      <c r="BC649" s="127">
        <f t="shared" ref="BC649" si="12171">Y649/Y653</f>
        <v>0</v>
      </c>
      <c r="BD649" s="128">
        <f t="shared" ref="BD649" si="12172">Z649/Z653</f>
        <v>0</v>
      </c>
      <c r="BE649" s="126">
        <f t="shared" ref="BE649" si="12173">AA649/AA653</f>
        <v>0</v>
      </c>
      <c r="BF649" s="132">
        <f t="shared" ref="BF649" si="12174">AB649/AB653</f>
        <v>0</v>
      </c>
      <c r="BG649" s="133">
        <f t="shared" ref="BG649" si="12175">AC649/AC653</f>
        <v>0</v>
      </c>
    </row>
    <row r="650" spans="1:59">
      <c r="A650" s="134" t="s">
        <v>39</v>
      </c>
      <c r="B650" s="58"/>
      <c r="C650" s="59"/>
      <c r="D650" s="136"/>
      <c r="E650" s="137"/>
      <c r="F650" s="135"/>
      <c r="G650" s="138"/>
      <c r="H650" s="136"/>
      <c r="I650" s="137"/>
      <c r="J650" s="135"/>
      <c r="K650" s="138"/>
      <c r="L650" s="136"/>
      <c r="M650" s="135"/>
      <c r="N650" s="139"/>
      <c r="O650" s="140"/>
      <c r="P650" s="135"/>
      <c r="Q650" s="138"/>
      <c r="R650" s="136"/>
      <c r="S650" s="137"/>
      <c r="T650" s="135"/>
      <c r="U650" s="138"/>
      <c r="V650" s="136"/>
      <c r="W650" s="137"/>
      <c r="X650" s="135"/>
      <c r="Y650" s="138"/>
      <c r="Z650" s="141"/>
      <c r="AA650" s="142"/>
      <c r="AB650" s="169"/>
      <c r="AC650" s="170"/>
      <c r="AE650" s="134" t="s">
        <v>39</v>
      </c>
      <c r="AF650" s="126">
        <f>B650/B653</f>
        <v>0</v>
      </c>
      <c r="AG650" s="127">
        <f t="shared" ref="AG650" si="12176">C650/C653</f>
        <v>0</v>
      </c>
      <c r="AH650" s="128">
        <f t="shared" ref="AH650" si="12177">D650/D653</f>
        <v>0</v>
      </c>
      <c r="AI650" s="129">
        <f t="shared" ref="AI650" si="12178">E650/E653</f>
        <v>0</v>
      </c>
      <c r="AJ650" s="126">
        <f t="shared" ref="AJ650" si="12179">F650/F653</f>
        <v>0</v>
      </c>
      <c r="AK650" s="127">
        <f t="shared" ref="AK650" si="12180">G650/G653</f>
        <v>0</v>
      </c>
      <c r="AL650" s="128">
        <f t="shared" ref="AL650" si="12181">H650/H653</f>
        <v>0</v>
      </c>
      <c r="AM650" s="129">
        <f t="shared" ref="AM650" si="12182">I650/I653</f>
        <v>0</v>
      </c>
      <c r="AN650" s="126">
        <f t="shared" ref="AN650" si="12183">J650/J653</f>
        <v>0</v>
      </c>
      <c r="AO650" s="127">
        <f t="shared" ref="AO650" si="12184">K650/K653</f>
        <v>0</v>
      </c>
      <c r="AP650" s="128">
        <f t="shared" ref="AP650" si="12185">L650/L653</f>
        <v>0</v>
      </c>
      <c r="AQ650" s="126">
        <f t="shared" ref="AQ650" si="12186">M650/M653</f>
        <v>0</v>
      </c>
      <c r="AR650" s="130">
        <f t="shared" ref="AR650" si="12187">N650/N653</f>
        <v>0</v>
      </c>
      <c r="AS650" s="131">
        <f t="shared" ref="AS650" si="12188">O650/O653</f>
        <v>0</v>
      </c>
      <c r="AT650" s="126">
        <f t="shared" ref="AT650" si="12189">P650/P653</f>
        <v>0</v>
      </c>
      <c r="AU650" s="127">
        <f t="shared" ref="AU650" si="12190">Q650/Q653</f>
        <v>0</v>
      </c>
      <c r="AV650" s="128">
        <f t="shared" ref="AV650" si="12191">R650/R653</f>
        <v>0</v>
      </c>
      <c r="AW650" s="129">
        <f t="shared" ref="AW650" si="12192">S650/S653</f>
        <v>0</v>
      </c>
      <c r="AX650" s="126">
        <f t="shared" ref="AX650" si="12193">T650/T653</f>
        <v>0</v>
      </c>
      <c r="AY650" s="127">
        <f t="shared" ref="AY650" si="12194">U650/U653</f>
        <v>0</v>
      </c>
      <c r="AZ650" s="128">
        <f t="shared" ref="AZ650" si="12195">V650/V653</f>
        <v>0</v>
      </c>
      <c r="BA650" s="129">
        <f t="shared" ref="BA650" si="12196">W650/W653</f>
        <v>0</v>
      </c>
      <c r="BB650" s="126">
        <f t="shared" ref="BB650" si="12197">X650/X653</f>
        <v>0</v>
      </c>
      <c r="BC650" s="127">
        <f t="shared" ref="BC650" si="12198">Y650/Y653</f>
        <v>0</v>
      </c>
      <c r="BD650" s="128">
        <f t="shared" ref="BD650" si="12199">Z650/Z653</f>
        <v>0</v>
      </c>
      <c r="BE650" s="126">
        <f t="shared" ref="BE650" si="12200">AA650/AA653</f>
        <v>0</v>
      </c>
      <c r="BF650" s="132">
        <f t="shared" ref="BF650" si="12201">AB650/AB653</f>
        <v>0</v>
      </c>
      <c r="BG650" s="133">
        <f t="shared" ref="BG650" si="12202">AC650/AC653</f>
        <v>0</v>
      </c>
    </row>
    <row r="651" spans="1:59">
      <c r="A651" s="143" t="s">
        <v>40</v>
      </c>
      <c r="B651" s="56"/>
      <c r="C651" s="57"/>
      <c r="D651" s="149"/>
      <c r="E651" s="146"/>
      <c r="F651" s="147"/>
      <c r="G651" s="148"/>
      <c r="H651" s="149"/>
      <c r="I651" s="146"/>
      <c r="J651" s="147"/>
      <c r="K651" s="148"/>
      <c r="L651" s="149"/>
      <c r="M651" s="147"/>
      <c r="N651" s="151"/>
      <c r="O651" s="150"/>
      <c r="P651" s="147"/>
      <c r="Q651" s="148"/>
      <c r="R651" s="149"/>
      <c r="S651" s="146"/>
      <c r="T651" s="147"/>
      <c r="U651" s="148"/>
      <c r="V651" s="149"/>
      <c r="W651" s="146"/>
      <c r="X651" s="147"/>
      <c r="Y651" s="148"/>
      <c r="Z651" s="145"/>
      <c r="AA651" s="144"/>
      <c r="AB651" s="169"/>
      <c r="AC651" s="170"/>
      <c r="AE651" s="143" t="s">
        <v>40</v>
      </c>
      <c r="AF651" s="126">
        <f>B651/B653</f>
        <v>0</v>
      </c>
      <c r="AG651" s="127">
        <f t="shared" ref="AG651" si="12203">C651/C653</f>
        <v>0</v>
      </c>
      <c r="AH651" s="128">
        <f t="shared" ref="AH651" si="12204">D651/D653</f>
        <v>0</v>
      </c>
      <c r="AI651" s="129">
        <f t="shared" ref="AI651" si="12205">E651/E653</f>
        <v>0</v>
      </c>
      <c r="AJ651" s="126">
        <f t="shared" ref="AJ651" si="12206">F651/F653</f>
        <v>0</v>
      </c>
      <c r="AK651" s="127">
        <f t="shared" ref="AK651" si="12207">G651/G653</f>
        <v>0</v>
      </c>
      <c r="AL651" s="128">
        <f t="shared" ref="AL651" si="12208">H651/H653</f>
        <v>0</v>
      </c>
      <c r="AM651" s="129">
        <f t="shared" ref="AM651" si="12209">I651/I653</f>
        <v>0</v>
      </c>
      <c r="AN651" s="126">
        <f t="shared" ref="AN651" si="12210">J651/J653</f>
        <v>0</v>
      </c>
      <c r="AO651" s="127">
        <f t="shared" ref="AO651" si="12211">K651/K653</f>
        <v>0</v>
      </c>
      <c r="AP651" s="128">
        <f t="shared" ref="AP651" si="12212">L651/L653</f>
        <v>0</v>
      </c>
      <c r="AQ651" s="126">
        <f t="shared" ref="AQ651" si="12213">M651/M653</f>
        <v>0</v>
      </c>
      <c r="AR651" s="130">
        <f t="shared" ref="AR651" si="12214">N651/N653</f>
        <v>0</v>
      </c>
      <c r="AS651" s="131">
        <f t="shared" ref="AS651" si="12215">O651/O653</f>
        <v>0</v>
      </c>
      <c r="AT651" s="126">
        <f t="shared" ref="AT651" si="12216">P651/P653</f>
        <v>0</v>
      </c>
      <c r="AU651" s="127">
        <f t="shared" ref="AU651" si="12217">Q651/Q653</f>
        <v>0</v>
      </c>
      <c r="AV651" s="128">
        <f t="shared" ref="AV651" si="12218">R651/R653</f>
        <v>0</v>
      </c>
      <c r="AW651" s="129">
        <f t="shared" ref="AW651" si="12219">S651/S653</f>
        <v>0</v>
      </c>
      <c r="AX651" s="126">
        <f t="shared" ref="AX651" si="12220">T651/T653</f>
        <v>0</v>
      </c>
      <c r="AY651" s="127">
        <f t="shared" ref="AY651" si="12221">U651/U653</f>
        <v>0</v>
      </c>
      <c r="AZ651" s="128">
        <f t="shared" ref="AZ651" si="12222">V651/V653</f>
        <v>0</v>
      </c>
      <c r="BA651" s="129">
        <f t="shared" ref="BA651" si="12223">W651/W653</f>
        <v>0</v>
      </c>
      <c r="BB651" s="126">
        <f t="shared" ref="BB651" si="12224">X651/X653</f>
        <v>0</v>
      </c>
      <c r="BC651" s="127">
        <f t="shared" ref="BC651" si="12225">Y651/Y653</f>
        <v>0</v>
      </c>
      <c r="BD651" s="128">
        <f t="shared" ref="BD651" si="12226">Z651/Z653</f>
        <v>0</v>
      </c>
      <c r="BE651" s="126">
        <f t="shared" ref="BE651" si="12227">AA651/AA653</f>
        <v>0</v>
      </c>
      <c r="BF651" s="132">
        <f t="shared" ref="BF651" si="12228">AB651/AB653</f>
        <v>0</v>
      </c>
      <c r="BG651" s="133">
        <f t="shared" ref="BG651" si="12229">AC651/AC653</f>
        <v>0</v>
      </c>
    </row>
    <row r="652" spans="1:59" ht="14.1" thickBot="1">
      <c r="A652" s="134" t="s">
        <v>41</v>
      </c>
      <c r="B652" s="58"/>
      <c r="C652" s="59"/>
      <c r="D652" s="136"/>
      <c r="E652" s="137"/>
      <c r="F652" s="135"/>
      <c r="G652" s="138"/>
      <c r="H652" s="136"/>
      <c r="I652" s="137"/>
      <c r="J652" s="135"/>
      <c r="K652" s="138"/>
      <c r="L652" s="136"/>
      <c r="M652" s="135"/>
      <c r="N652" s="139"/>
      <c r="O652" s="140"/>
      <c r="P652" s="135"/>
      <c r="Q652" s="138"/>
      <c r="R652" s="136"/>
      <c r="S652" s="137"/>
      <c r="T652" s="135"/>
      <c r="U652" s="138"/>
      <c r="V652" s="136"/>
      <c r="W652" s="137"/>
      <c r="X652" s="135"/>
      <c r="Y652" s="138"/>
      <c r="Z652" s="141"/>
      <c r="AA652" s="142"/>
      <c r="AB652" s="169"/>
      <c r="AC652" s="170"/>
      <c r="AE652" s="134" t="s">
        <v>41</v>
      </c>
      <c r="AF652" s="126">
        <f>B652/B653</f>
        <v>0</v>
      </c>
      <c r="AG652" s="127">
        <f t="shared" ref="AG652" si="12230">C652/C653</f>
        <v>0</v>
      </c>
      <c r="AH652" s="128">
        <f t="shared" ref="AH652" si="12231">D652/D653</f>
        <v>0</v>
      </c>
      <c r="AI652" s="129">
        <f t="shared" ref="AI652" si="12232">E652/E653</f>
        <v>0</v>
      </c>
      <c r="AJ652" s="126">
        <f t="shared" ref="AJ652" si="12233">F652/F653</f>
        <v>0</v>
      </c>
      <c r="AK652" s="127">
        <f t="shared" ref="AK652" si="12234">G652/G653</f>
        <v>0</v>
      </c>
      <c r="AL652" s="128">
        <f t="shared" ref="AL652" si="12235">H652/H653</f>
        <v>0</v>
      </c>
      <c r="AM652" s="129">
        <f t="shared" ref="AM652" si="12236">I652/I653</f>
        <v>0</v>
      </c>
      <c r="AN652" s="126">
        <f t="shared" ref="AN652" si="12237">J652/J653</f>
        <v>0</v>
      </c>
      <c r="AO652" s="127">
        <f t="shared" ref="AO652" si="12238">K652/K653</f>
        <v>0</v>
      </c>
      <c r="AP652" s="128">
        <f t="shared" ref="AP652" si="12239">L652/L653</f>
        <v>0</v>
      </c>
      <c r="AQ652" s="126">
        <f t="shared" ref="AQ652" si="12240">M652/M653</f>
        <v>0</v>
      </c>
      <c r="AR652" s="130">
        <f t="shared" ref="AR652" si="12241">N652/N653</f>
        <v>0</v>
      </c>
      <c r="AS652" s="131">
        <f t="shared" ref="AS652" si="12242">O652/O653</f>
        <v>0</v>
      </c>
      <c r="AT652" s="126">
        <f t="shared" ref="AT652" si="12243">P652/P653</f>
        <v>0</v>
      </c>
      <c r="AU652" s="127">
        <f t="shared" ref="AU652" si="12244">Q652/Q653</f>
        <v>0</v>
      </c>
      <c r="AV652" s="128">
        <f t="shared" ref="AV652" si="12245">R652/R653</f>
        <v>0</v>
      </c>
      <c r="AW652" s="129">
        <f t="shared" ref="AW652" si="12246">S652/S653</f>
        <v>0</v>
      </c>
      <c r="AX652" s="126">
        <f t="shared" ref="AX652" si="12247">T652/T653</f>
        <v>0</v>
      </c>
      <c r="AY652" s="127">
        <f t="shared" ref="AY652" si="12248">U652/U653</f>
        <v>0</v>
      </c>
      <c r="AZ652" s="128">
        <f t="shared" ref="AZ652" si="12249">V652/V653</f>
        <v>0</v>
      </c>
      <c r="BA652" s="129">
        <f t="shared" ref="BA652" si="12250">W652/W653</f>
        <v>0</v>
      </c>
      <c r="BB652" s="126">
        <f t="shared" ref="BB652" si="12251">X652/X653</f>
        <v>0</v>
      </c>
      <c r="BC652" s="127">
        <f t="shared" ref="BC652" si="12252">Y652/Y653</f>
        <v>0</v>
      </c>
      <c r="BD652" s="128">
        <f t="shared" ref="BD652" si="12253">Z652/Z653</f>
        <v>0</v>
      </c>
      <c r="BE652" s="126">
        <f t="shared" ref="BE652" si="12254">AA652/AA653</f>
        <v>0</v>
      </c>
      <c r="BF652" s="132">
        <f t="shared" ref="BF652" si="12255">AB652/AB653</f>
        <v>0</v>
      </c>
      <c r="BG652" s="133">
        <f t="shared" ref="BG652" si="12256">AC652/AC653</f>
        <v>0</v>
      </c>
    </row>
    <row r="653" spans="1:59" ht="15" thickTop="1" thickBot="1">
      <c r="A653" s="241" t="s">
        <v>42</v>
      </c>
      <c r="B653" s="18">
        <f t="shared" ref="B653:AA653" si="12257">SUM(B630:B652)</f>
        <v>36076</v>
      </c>
      <c r="C653" s="19">
        <f t="shared" si="12257"/>
        <v>21222</v>
      </c>
      <c r="D653" s="18">
        <f t="shared" si="12257"/>
        <v>12682</v>
      </c>
      <c r="E653" s="19">
        <f t="shared" si="12257"/>
        <v>9727</v>
      </c>
      <c r="F653" s="18">
        <f t="shared" si="12257"/>
        <v>4274</v>
      </c>
      <c r="G653" s="19">
        <f t="shared" si="12257"/>
        <v>3272</v>
      </c>
      <c r="H653" s="18">
        <f t="shared" si="12257"/>
        <v>20768</v>
      </c>
      <c r="I653" s="19">
        <f t="shared" si="12257"/>
        <v>25920</v>
      </c>
      <c r="J653" s="18">
        <f t="shared" si="12257"/>
        <v>2275</v>
      </c>
      <c r="K653" s="19">
        <f t="shared" si="12257"/>
        <v>3280</v>
      </c>
      <c r="L653" s="18">
        <f t="shared" si="12257"/>
        <v>5046</v>
      </c>
      <c r="M653" s="19">
        <f t="shared" si="12257"/>
        <v>12361</v>
      </c>
      <c r="N653" s="18">
        <f t="shared" si="12257"/>
        <v>16021</v>
      </c>
      <c r="O653" s="19">
        <f t="shared" si="12257"/>
        <v>21994</v>
      </c>
      <c r="P653" s="18">
        <f t="shared" si="12257"/>
        <v>9777</v>
      </c>
      <c r="Q653" s="19">
        <f t="shared" si="12257"/>
        <v>11579</v>
      </c>
      <c r="R653" s="18">
        <f t="shared" si="12257"/>
        <v>13623</v>
      </c>
      <c r="S653" s="19">
        <f t="shared" si="12257"/>
        <v>15084</v>
      </c>
      <c r="T653" s="18">
        <f t="shared" si="12257"/>
        <v>2984</v>
      </c>
      <c r="U653" s="19">
        <f t="shared" si="12257"/>
        <v>3893</v>
      </c>
      <c r="V653" s="18">
        <f t="shared" si="12257"/>
        <v>14528</v>
      </c>
      <c r="W653" s="19">
        <f t="shared" si="12257"/>
        <v>17413</v>
      </c>
      <c r="X653" s="18">
        <f t="shared" si="12257"/>
        <v>11846</v>
      </c>
      <c r="Y653" s="19">
        <f t="shared" si="12257"/>
        <v>7947</v>
      </c>
      <c r="Z653" s="18">
        <f t="shared" si="12257"/>
        <v>33470</v>
      </c>
      <c r="AA653" s="19">
        <f t="shared" si="12257"/>
        <v>29463</v>
      </c>
      <c r="AB653" s="171">
        <f t="shared" ref="AB653:AC653" si="12258">SUM(AB629:AB652)</f>
        <v>183370</v>
      </c>
      <c r="AC653" s="172">
        <f t="shared" si="12258"/>
        <v>183155</v>
      </c>
      <c r="AE653" s="241" t="s">
        <v>42</v>
      </c>
      <c r="AF653" s="152">
        <f>SUM(AF629:AF652)</f>
        <v>0.99999999999999989</v>
      </c>
      <c r="AG653" s="153">
        <f t="shared" ref="AG653:BG653" si="12259">SUM(AG629:AG652)</f>
        <v>0.99999999999999989</v>
      </c>
      <c r="AH653" s="152">
        <f t="shared" si="12259"/>
        <v>1</v>
      </c>
      <c r="AI653" s="153">
        <f t="shared" si="12259"/>
        <v>0.99999999999999989</v>
      </c>
      <c r="AJ653" s="152">
        <f t="shared" si="12259"/>
        <v>0.99999999999999989</v>
      </c>
      <c r="AK653" s="153">
        <f t="shared" si="12259"/>
        <v>1</v>
      </c>
      <c r="AL653" s="152">
        <f t="shared" si="12259"/>
        <v>1</v>
      </c>
      <c r="AM653" s="153">
        <f t="shared" si="12259"/>
        <v>1.0000000000000002</v>
      </c>
      <c r="AN653" s="152">
        <f t="shared" si="12259"/>
        <v>1.0000000000000002</v>
      </c>
      <c r="AO653" s="153">
        <f t="shared" si="12259"/>
        <v>1</v>
      </c>
      <c r="AP653" s="152">
        <f t="shared" si="12259"/>
        <v>1</v>
      </c>
      <c r="AQ653" s="153">
        <f t="shared" si="12259"/>
        <v>0.99999999999999989</v>
      </c>
      <c r="AR653" s="152">
        <f t="shared" si="12259"/>
        <v>1</v>
      </c>
      <c r="AS653" s="153">
        <f t="shared" si="12259"/>
        <v>1</v>
      </c>
      <c r="AT653" s="152">
        <f t="shared" si="12259"/>
        <v>1</v>
      </c>
      <c r="AU653" s="153">
        <f t="shared" si="12259"/>
        <v>1</v>
      </c>
      <c r="AV653" s="152">
        <f t="shared" si="12259"/>
        <v>0.99999999999999989</v>
      </c>
      <c r="AW653" s="153">
        <f t="shared" si="12259"/>
        <v>0.99999999999999989</v>
      </c>
      <c r="AX653" s="152">
        <f t="shared" si="12259"/>
        <v>1</v>
      </c>
      <c r="AY653" s="153">
        <f t="shared" si="12259"/>
        <v>1</v>
      </c>
      <c r="AZ653" s="152">
        <f t="shared" si="12259"/>
        <v>0.99999999999999989</v>
      </c>
      <c r="BA653" s="153">
        <f t="shared" si="12259"/>
        <v>1</v>
      </c>
      <c r="BB653" s="152">
        <f t="shared" si="12259"/>
        <v>1</v>
      </c>
      <c r="BC653" s="153">
        <f t="shared" si="12259"/>
        <v>1.0000000000000002</v>
      </c>
      <c r="BD653" s="152">
        <f t="shared" si="12259"/>
        <v>1</v>
      </c>
      <c r="BE653" s="153">
        <f t="shared" si="12259"/>
        <v>1</v>
      </c>
      <c r="BF653" s="152">
        <f t="shared" si="12259"/>
        <v>1</v>
      </c>
      <c r="BG653" s="153">
        <f t="shared" si="12259"/>
        <v>1</v>
      </c>
    </row>
    <row r="654" spans="1:59" ht="14.1" thickTop="1">
      <c r="A654" s="184"/>
    </row>
    <row r="656" spans="1:59">
      <c r="A656" s="252">
        <f>+A625+1</f>
        <v>43699</v>
      </c>
      <c r="B656" s="252"/>
      <c r="C656" s="252"/>
      <c r="D656" s="252"/>
      <c r="AE656" s="249">
        <f>+AE594+2</f>
        <v>43699</v>
      </c>
      <c r="AF656" s="249"/>
      <c r="AG656" s="249"/>
      <c r="AH656" s="249"/>
    </row>
    <row r="657" spans="1:59" ht="14.1" thickBot="1"/>
    <row r="658" spans="1:59" ht="15" thickTop="1" thickBot="1">
      <c r="A658" s="247" t="s">
        <v>1</v>
      </c>
      <c r="B658" s="243" t="s">
        <v>2</v>
      </c>
      <c r="C658" s="244"/>
      <c r="D658" s="243" t="s">
        <v>3</v>
      </c>
      <c r="E658" s="244"/>
      <c r="F658" s="243" t="s">
        <v>4</v>
      </c>
      <c r="G658" s="244"/>
      <c r="H658" s="243" t="s">
        <v>5</v>
      </c>
      <c r="I658" s="244"/>
      <c r="J658" s="243" t="s">
        <v>6</v>
      </c>
      <c r="K658" s="244"/>
      <c r="L658" s="243" t="s">
        <v>7</v>
      </c>
      <c r="M658" s="244"/>
      <c r="N658" s="243" t="s">
        <v>8</v>
      </c>
      <c r="O658" s="244"/>
      <c r="P658" s="243" t="s">
        <v>9</v>
      </c>
      <c r="Q658" s="244"/>
      <c r="R658" s="243" t="s">
        <v>10</v>
      </c>
      <c r="S658" s="244"/>
      <c r="T658" s="243" t="s">
        <v>11</v>
      </c>
      <c r="U658" s="244"/>
      <c r="V658" s="243" t="s">
        <v>12</v>
      </c>
      <c r="W658" s="244"/>
      <c r="X658" s="243" t="s">
        <v>13</v>
      </c>
      <c r="Y658" s="244"/>
      <c r="Z658" s="245" t="s">
        <v>14</v>
      </c>
      <c r="AA658" s="246"/>
      <c r="AB658" s="250" t="s">
        <v>15</v>
      </c>
      <c r="AC658" s="251"/>
      <c r="AE658" s="247" t="s">
        <v>1</v>
      </c>
      <c r="AF658" s="243" t="s">
        <v>2</v>
      </c>
      <c r="AG658" s="244"/>
      <c r="AH658" s="243" t="s">
        <v>3</v>
      </c>
      <c r="AI658" s="244"/>
      <c r="AJ658" s="243" t="s">
        <v>4</v>
      </c>
      <c r="AK658" s="244"/>
      <c r="AL658" s="243" t="s">
        <v>5</v>
      </c>
      <c r="AM658" s="244"/>
      <c r="AN658" s="243" t="s">
        <v>6</v>
      </c>
      <c r="AO658" s="244"/>
      <c r="AP658" s="243" t="s">
        <v>7</v>
      </c>
      <c r="AQ658" s="244"/>
      <c r="AR658" s="243" t="s">
        <v>8</v>
      </c>
      <c r="AS658" s="244"/>
      <c r="AT658" s="243" t="s">
        <v>9</v>
      </c>
      <c r="AU658" s="244"/>
      <c r="AV658" s="243" t="s">
        <v>10</v>
      </c>
      <c r="AW658" s="244"/>
      <c r="AX658" s="243" t="s">
        <v>11</v>
      </c>
      <c r="AY658" s="244"/>
      <c r="AZ658" s="243" t="s">
        <v>12</v>
      </c>
      <c r="BA658" s="244"/>
      <c r="BB658" s="243" t="s">
        <v>13</v>
      </c>
      <c r="BC658" s="244"/>
      <c r="BD658" s="245" t="s">
        <v>14</v>
      </c>
      <c r="BE658" s="246"/>
      <c r="BF658" s="243" t="s">
        <v>15</v>
      </c>
      <c r="BG658" s="244"/>
    </row>
    <row r="659" spans="1:59" ht="15" thickTop="1" thickBot="1">
      <c r="A659" s="248"/>
      <c r="B659" s="113" t="s">
        <v>16</v>
      </c>
      <c r="C659" s="114" t="s">
        <v>17</v>
      </c>
      <c r="D659" s="115" t="s">
        <v>16</v>
      </c>
      <c r="E659" s="116" t="s">
        <v>17</v>
      </c>
      <c r="F659" s="113" t="s">
        <v>16</v>
      </c>
      <c r="G659" s="114" t="s">
        <v>17</v>
      </c>
      <c r="H659" s="115" t="s">
        <v>16</v>
      </c>
      <c r="I659" s="116" t="s">
        <v>17</v>
      </c>
      <c r="J659" s="113" t="s">
        <v>16</v>
      </c>
      <c r="K659" s="114" t="s">
        <v>17</v>
      </c>
      <c r="L659" s="115" t="s">
        <v>16</v>
      </c>
      <c r="M659" s="113" t="s">
        <v>17</v>
      </c>
      <c r="N659" s="117" t="s">
        <v>16</v>
      </c>
      <c r="O659" s="118" t="s">
        <v>17</v>
      </c>
      <c r="P659" s="113" t="s">
        <v>16</v>
      </c>
      <c r="Q659" s="114" t="s">
        <v>17</v>
      </c>
      <c r="R659" s="115" t="s">
        <v>16</v>
      </c>
      <c r="S659" s="116" t="s">
        <v>17</v>
      </c>
      <c r="T659" s="113" t="s">
        <v>16</v>
      </c>
      <c r="U659" s="114" t="s">
        <v>17</v>
      </c>
      <c r="V659" s="115" t="s">
        <v>16</v>
      </c>
      <c r="W659" s="116" t="s">
        <v>17</v>
      </c>
      <c r="X659" s="113" t="s">
        <v>16</v>
      </c>
      <c r="Y659" s="114" t="s">
        <v>17</v>
      </c>
      <c r="Z659" s="26" t="s">
        <v>16</v>
      </c>
      <c r="AA659" s="119" t="s">
        <v>17</v>
      </c>
      <c r="AB659" s="173" t="s">
        <v>16</v>
      </c>
      <c r="AC659" s="174" t="s">
        <v>17</v>
      </c>
      <c r="AE659" s="248"/>
      <c r="AF659" s="113" t="s">
        <v>16</v>
      </c>
      <c r="AG659" s="114" t="s">
        <v>17</v>
      </c>
      <c r="AH659" s="115" t="s">
        <v>16</v>
      </c>
      <c r="AI659" s="116" t="s">
        <v>17</v>
      </c>
      <c r="AJ659" s="113" t="s">
        <v>16</v>
      </c>
      <c r="AK659" s="114" t="s">
        <v>17</v>
      </c>
      <c r="AL659" s="115" t="s">
        <v>16</v>
      </c>
      <c r="AM659" s="116" t="s">
        <v>17</v>
      </c>
      <c r="AN659" s="113" t="s">
        <v>16</v>
      </c>
      <c r="AO659" s="114" t="s">
        <v>17</v>
      </c>
      <c r="AP659" s="115" t="s">
        <v>16</v>
      </c>
      <c r="AQ659" s="113" t="s">
        <v>17</v>
      </c>
      <c r="AR659" s="117" t="s">
        <v>16</v>
      </c>
      <c r="AS659" s="118" t="s">
        <v>17</v>
      </c>
      <c r="AT659" s="113" t="s">
        <v>16</v>
      </c>
      <c r="AU659" s="114" t="s">
        <v>17</v>
      </c>
      <c r="AV659" s="115" t="s">
        <v>16</v>
      </c>
      <c r="AW659" s="116" t="s">
        <v>17</v>
      </c>
      <c r="AX659" s="113" t="s">
        <v>16</v>
      </c>
      <c r="AY659" s="114" t="s">
        <v>17</v>
      </c>
      <c r="AZ659" s="115" t="s">
        <v>16</v>
      </c>
      <c r="BA659" s="116" t="s">
        <v>17</v>
      </c>
      <c r="BB659" s="113" t="s">
        <v>16</v>
      </c>
      <c r="BC659" s="114" t="s">
        <v>17</v>
      </c>
      <c r="BD659" s="26" t="s">
        <v>16</v>
      </c>
      <c r="BE659" s="119" t="s">
        <v>17</v>
      </c>
      <c r="BF659" s="117" t="s">
        <v>16</v>
      </c>
      <c r="BG659" s="118" t="s">
        <v>17</v>
      </c>
    </row>
    <row r="660" spans="1:59" ht="14.1" thickTop="1">
      <c r="A660" s="122" t="s">
        <v>18</v>
      </c>
      <c r="B660" s="123"/>
      <c r="C660" s="183"/>
      <c r="D660" s="124"/>
      <c r="E660" s="177"/>
      <c r="F660" s="123"/>
      <c r="G660" s="125"/>
      <c r="H660" s="124"/>
      <c r="I660" s="177"/>
      <c r="J660" s="123"/>
      <c r="K660" s="125"/>
      <c r="L660" s="124"/>
      <c r="M660" s="123"/>
      <c r="N660" s="176"/>
      <c r="O660" s="178"/>
      <c r="P660" s="123"/>
      <c r="Q660" s="125"/>
      <c r="R660" s="124"/>
      <c r="S660" s="177"/>
      <c r="T660" s="123"/>
      <c r="U660" s="125"/>
      <c r="V660" s="124"/>
      <c r="W660" s="177"/>
      <c r="X660" s="123"/>
      <c r="Y660" s="125"/>
      <c r="Z660" s="181"/>
      <c r="AA660" s="182"/>
      <c r="AB660" s="167">
        <f>B660+D660+F660+H660+J660+L660+N660+P660+R660+T660+V660+X660+Z660</f>
        <v>0</v>
      </c>
      <c r="AC660" s="168">
        <f>C660+E660+G660+I660+K660+M660+O660+Q660+S660+U660+W660+Y660+AA660</f>
        <v>0</v>
      </c>
      <c r="AE660" s="122" t="s">
        <v>18</v>
      </c>
      <c r="AF660" s="126">
        <f>B660/B684</f>
        <v>0</v>
      </c>
      <c r="AG660" s="127">
        <f t="shared" ref="AG660" si="12260">C660/C684</f>
        <v>0</v>
      </c>
      <c r="AH660" s="128">
        <f t="shared" ref="AH660" si="12261">D660/D684</f>
        <v>0</v>
      </c>
      <c r="AI660" s="129">
        <f t="shared" ref="AI660" si="12262">E660/E684</f>
        <v>0</v>
      </c>
      <c r="AJ660" s="126">
        <f t="shared" ref="AJ660" si="12263">F660/F684</f>
        <v>0</v>
      </c>
      <c r="AK660" s="127">
        <f t="shared" ref="AK660" si="12264">G660/G684</f>
        <v>0</v>
      </c>
      <c r="AL660" s="128">
        <f t="shared" ref="AL660" si="12265">H660/H684</f>
        <v>0</v>
      </c>
      <c r="AM660" s="129">
        <f t="shared" ref="AM660" si="12266">I660/I684</f>
        <v>0</v>
      </c>
      <c r="AN660" s="126">
        <f t="shared" ref="AN660" si="12267">J660/J684</f>
        <v>0</v>
      </c>
      <c r="AO660" s="127">
        <f t="shared" ref="AO660" si="12268">K660/K684</f>
        <v>0</v>
      </c>
      <c r="AP660" s="128">
        <f t="shared" ref="AP660" si="12269">L660/L684</f>
        <v>0</v>
      </c>
      <c r="AQ660" s="126">
        <f t="shared" ref="AQ660" si="12270">M660/M684</f>
        <v>0</v>
      </c>
      <c r="AR660" s="130">
        <f t="shared" ref="AR660" si="12271">N660/N684</f>
        <v>0</v>
      </c>
      <c r="AS660" s="131">
        <f t="shared" ref="AS660" si="12272">O660/O684</f>
        <v>0</v>
      </c>
      <c r="AT660" s="126">
        <f t="shared" ref="AT660" si="12273">P660/P684</f>
        <v>0</v>
      </c>
      <c r="AU660" s="127">
        <f t="shared" ref="AU660" si="12274">Q660/Q684</f>
        <v>0</v>
      </c>
      <c r="AV660" s="128">
        <f t="shared" ref="AV660" si="12275">R660/R684</f>
        <v>0</v>
      </c>
      <c r="AW660" s="129">
        <f t="shared" ref="AW660" si="12276">S660/S684</f>
        <v>0</v>
      </c>
      <c r="AX660" s="126">
        <f t="shared" ref="AX660" si="12277">T660/T684</f>
        <v>0</v>
      </c>
      <c r="AY660" s="127">
        <f t="shared" ref="AY660" si="12278">U660/U684</f>
        <v>0</v>
      </c>
      <c r="AZ660" s="128">
        <f t="shared" ref="AZ660" si="12279">V660/V684</f>
        <v>0</v>
      </c>
      <c r="BA660" s="129">
        <f t="shared" ref="BA660" si="12280">W660/W684</f>
        <v>0</v>
      </c>
      <c r="BB660" s="126">
        <f t="shared" ref="BB660" si="12281">X660/X684</f>
        <v>0</v>
      </c>
      <c r="BC660" s="127">
        <f t="shared" ref="BC660" si="12282">Y660/Y684</f>
        <v>0</v>
      </c>
      <c r="BD660" s="128">
        <f t="shared" ref="BD660" si="12283">Z660/Z684</f>
        <v>0</v>
      </c>
      <c r="BE660" s="126">
        <f t="shared" ref="BE660" si="12284">AA660/AA684</f>
        <v>0</v>
      </c>
      <c r="BF660" s="132">
        <f t="shared" ref="BF660" si="12285">AB660/AB684</f>
        <v>0</v>
      </c>
      <c r="BG660" s="133">
        <f t="shared" ref="BG660" si="12286">AC660/AC684</f>
        <v>0</v>
      </c>
    </row>
    <row r="661" spans="1:59">
      <c r="A661" s="134" t="s">
        <v>19</v>
      </c>
      <c r="B661" s="186">
        <v>629</v>
      </c>
      <c r="C661" s="187">
        <v>0</v>
      </c>
      <c r="D661" s="188">
        <v>144</v>
      </c>
      <c r="E661" s="189">
        <v>0</v>
      </c>
      <c r="F661" s="186">
        <v>56</v>
      </c>
      <c r="G661" s="190">
        <v>0</v>
      </c>
      <c r="H661" s="188">
        <v>264</v>
      </c>
      <c r="I661" s="189">
        <v>8</v>
      </c>
      <c r="J661" s="186">
        <v>7</v>
      </c>
      <c r="K661" s="190">
        <v>2</v>
      </c>
      <c r="L661" s="188">
        <v>6</v>
      </c>
      <c r="M661" s="186">
        <v>8</v>
      </c>
      <c r="N661" s="191">
        <v>22</v>
      </c>
      <c r="O661" s="192">
        <v>0</v>
      </c>
      <c r="P661" s="186">
        <v>0</v>
      </c>
      <c r="Q661" s="190">
        <v>0</v>
      </c>
      <c r="R661" s="188">
        <v>0</v>
      </c>
      <c r="S661" s="189">
        <v>0</v>
      </c>
      <c r="T661" s="186">
        <v>0</v>
      </c>
      <c r="U661" s="190">
        <v>0</v>
      </c>
      <c r="V661" s="188">
        <v>1</v>
      </c>
      <c r="W661" s="189">
        <v>0</v>
      </c>
      <c r="X661" s="186">
        <v>0</v>
      </c>
      <c r="Y661" s="190">
        <v>0</v>
      </c>
      <c r="Z661" s="188">
        <v>0</v>
      </c>
      <c r="AA661" s="186">
        <v>0</v>
      </c>
      <c r="AB661" s="169">
        <f t="shared" ref="AB661:AB662" si="12287">B661+D661+F661+H661+J661+L661+N661+P661+R661+T661+V661+X661+Z661</f>
        <v>1129</v>
      </c>
      <c r="AC661" s="170">
        <f t="shared" ref="AC661:AC680" si="12288">C661+E661+G661+I661+K661+M661+O661+Q661+S661+U661+W661+Y661+AA661</f>
        <v>18</v>
      </c>
      <c r="AE661" s="134" t="s">
        <v>19</v>
      </c>
      <c r="AF661" s="126">
        <f>B661/B684</f>
        <v>1.060815596856343E-2</v>
      </c>
      <c r="AG661" s="127">
        <f t="shared" ref="AG661" si="12289">C661/C684</f>
        <v>0</v>
      </c>
      <c r="AH661" s="128">
        <f t="shared" ref="AH661" si="12290">D661/D684</f>
        <v>6.0954961056552655E-3</v>
      </c>
      <c r="AI661" s="129">
        <f t="shared" ref="AI661" si="12291">E661/E684</f>
        <v>0</v>
      </c>
      <c r="AJ661" s="126">
        <f t="shared" ref="AJ661" si="12292">F661/F684</f>
        <v>4.1122044353062125E-3</v>
      </c>
      <c r="AK661" s="127">
        <f t="shared" ref="AK661" si="12293">G661/G684</f>
        <v>0</v>
      </c>
      <c r="AL661" s="128">
        <f t="shared" ref="AL661" si="12294">H661/H684</f>
        <v>1.0328234419623645E-2</v>
      </c>
      <c r="AM661" s="129">
        <f t="shared" ref="AM661" si="12295">I661/I684</f>
        <v>2.0673971469919371E-4</v>
      </c>
      <c r="AN661" s="126">
        <f t="shared" ref="AN661" si="12296">J661/J684</f>
        <v>9.8633225306467526E-4</v>
      </c>
      <c r="AO661" s="127">
        <f t="shared" ref="AO661" si="12297">K661/K684</f>
        <v>2.3471423541837811E-4</v>
      </c>
      <c r="AP661" s="128">
        <f t="shared" ref="AP661" si="12298">L661/L684</f>
        <v>4.9232789037498975E-4</v>
      </c>
      <c r="AQ661" s="126">
        <f t="shared" ref="AQ661" si="12299">M661/M684</f>
        <v>3.4077355597205659E-4</v>
      </c>
      <c r="AR661" s="130">
        <f t="shared" ref="AR661" si="12300">N661/N684</f>
        <v>8.6338840704838901E-4</v>
      </c>
      <c r="AS661" s="131">
        <f t="shared" ref="AS661" si="12301">O661/O684</f>
        <v>0</v>
      </c>
      <c r="AT661" s="126">
        <f t="shared" ref="AT661" si="12302">P661/P684</f>
        <v>0</v>
      </c>
      <c r="AU661" s="127">
        <f t="shared" ref="AU661" si="12303">Q661/Q684</f>
        <v>0</v>
      </c>
      <c r="AV661" s="128">
        <f t="shared" ref="AV661" si="12304">R661/R684</f>
        <v>0</v>
      </c>
      <c r="AW661" s="129">
        <f t="shared" ref="AW661" si="12305">S661/S684</f>
        <v>0</v>
      </c>
      <c r="AX661" s="126">
        <f t="shared" ref="AX661" si="12306">T661/T684</f>
        <v>0</v>
      </c>
      <c r="AY661" s="127">
        <f t="shared" ref="AY661" si="12307">U661/U684</f>
        <v>0</v>
      </c>
      <c r="AZ661" s="128">
        <f t="shared" ref="AZ661" si="12308">V661/V684</f>
        <v>4.2115902964959571E-5</v>
      </c>
      <c r="BA661" s="129">
        <f t="shared" ref="BA661" si="12309">W661/W684</f>
        <v>0</v>
      </c>
      <c r="BB661" s="126">
        <f t="shared" ref="BB661" si="12310">X661/X684</f>
        <v>0</v>
      </c>
      <c r="BC661" s="127">
        <f t="shared" ref="BC661" si="12311">Y661/Y684</f>
        <v>0</v>
      </c>
      <c r="BD661" s="128">
        <f t="shared" ref="BD661" si="12312">Z661/Z684</f>
        <v>0</v>
      </c>
      <c r="BE661" s="126">
        <f t="shared" ref="BE661" si="12313">AA661/AA684</f>
        <v>0</v>
      </c>
      <c r="BF661" s="132">
        <f t="shared" ref="BF661" si="12314">AB661/AB684</f>
        <v>3.5869737887212075E-3</v>
      </c>
      <c r="BG661" s="133">
        <f t="shared" ref="BG661" si="12315">AC661/AC684</f>
        <v>5.7301664613357017E-5</v>
      </c>
    </row>
    <row r="662" spans="1:59">
      <c r="A662" s="143" t="s">
        <v>20</v>
      </c>
      <c r="B662" s="193">
        <v>3463</v>
      </c>
      <c r="C662" s="194">
        <v>0</v>
      </c>
      <c r="D662" s="195">
        <v>1341</v>
      </c>
      <c r="E662" s="196">
        <v>7</v>
      </c>
      <c r="F662" s="193">
        <v>362</v>
      </c>
      <c r="G662" s="197">
        <v>1</v>
      </c>
      <c r="H662" s="195">
        <v>1388</v>
      </c>
      <c r="I662" s="196">
        <v>104</v>
      </c>
      <c r="J662" s="193">
        <v>85</v>
      </c>
      <c r="K662" s="197">
        <v>57</v>
      </c>
      <c r="L662" s="195">
        <v>82</v>
      </c>
      <c r="M662" s="193">
        <v>337</v>
      </c>
      <c r="N662" s="198">
        <v>532</v>
      </c>
      <c r="O662" s="199">
        <v>526</v>
      </c>
      <c r="P662" s="193">
        <v>308</v>
      </c>
      <c r="Q662" s="197">
        <v>212</v>
      </c>
      <c r="R662" s="195">
        <v>416</v>
      </c>
      <c r="S662" s="196">
        <v>346</v>
      </c>
      <c r="T662" s="193">
        <v>82</v>
      </c>
      <c r="U662" s="197">
        <v>255</v>
      </c>
      <c r="V662" s="195">
        <v>231</v>
      </c>
      <c r="W662" s="196">
        <v>663</v>
      </c>
      <c r="X662" s="193">
        <v>375</v>
      </c>
      <c r="Y662" s="197">
        <v>433</v>
      </c>
      <c r="Z662" s="195">
        <v>1441</v>
      </c>
      <c r="AA662" s="193">
        <v>662</v>
      </c>
      <c r="AB662" s="169">
        <f t="shared" si="12287"/>
        <v>10106</v>
      </c>
      <c r="AC662" s="170">
        <f t="shared" si="12288"/>
        <v>3603</v>
      </c>
      <c r="AE662" s="143" t="s">
        <v>20</v>
      </c>
      <c r="AF662" s="126">
        <f>B662/B684</f>
        <v>5.840388572199548E-2</v>
      </c>
      <c r="AG662" s="127">
        <f t="shared" ref="AG662" si="12316">C662/C684</f>
        <v>0</v>
      </c>
      <c r="AH662" s="128">
        <f t="shared" ref="AH662" si="12317">D662/D684</f>
        <v>5.6764307483914665E-2</v>
      </c>
      <c r="AI662" s="129">
        <f t="shared" ref="AI662" si="12318">E662/E684</f>
        <v>3.5316078906210584E-4</v>
      </c>
      <c r="AJ662" s="126">
        <f t="shared" ref="AJ662" si="12319">F662/F684</f>
        <v>2.65824643853723E-2</v>
      </c>
      <c r="AK662" s="127">
        <f t="shared" ref="AK662" si="12320">G662/G684</f>
        <v>1.2301636117603641E-4</v>
      </c>
      <c r="AL662" s="128">
        <f t="shared" ref="AL662" si="12321">H662/H684</f>
        <v>5.4301474903172803E-2</v>
      </c>
      <c r="AM662" s="129">
        <f t="shared" ref="AM662" si="12322">I662/I684</f>
        <v>2.6876162910895183E-3</v>
      </c>
      <c r="AN662" s="126">
        <f t="shared" ref="AN662" si="12323">J662/J684</f>
        <v>1.1976891644356771E-2</v>
      </c>
      <c r="AO662" s="127">
        <f t="shared" ref="AO662" si="12324">K662/K684</f>
        <v>6.6893557094237768E-3</v>
      </c>
      <c r="AP662" s="128">
        <f t="shared" ref="AP662" si="12325">L662/L684</f>
        <v>6.7284811684581933E-3</v>
      </c>
      <c r="AQ662" s="126">
        <f t="shared" ref="AQ662" si="12326">M662/M684</f>
        <v>1.4355086045322882E-2</v>
      </c>
      <c r="AR662" s="130">
        <f t="shared" ref="AR662" si="12327">N662/N684</f>
        <v>2.0878301479533769E-2</v>
      </c>
      <c r="AS662" s="131">
        <f t="shared" ref="AS662" si="12328">O662/O684</f>
        <v>1.4507143251144576E-2</v>
      </c>
      <c r="AT662" s="126">
        <f t="shared" ref="AT662" si="12329">P662/P684</f>
        <v>1.8904984041247238E-2</v>
      </c>
      <c r="AU662" s="127">
        <f t="shared" ref="AU662" si="12330">Q662/Q684</f>
        <v>1.042025067584173E-2</v>
      </c>
      <c r="AV662" s="128">
        <f t="shared" ref="AV662" si="12331">R662/R684</f>
        <v>2.1011162179908074E-2</v>
      </c>
      <c r="AW662" s="129">
        <f t="shared" ref="AW662" si="12332">S662/S684</f>
        <v>1.485297274093153E-2</v>
      </c>
      <c r="AX662" s="126">
        <f t="shared" ref="AX662" si="12333">T662/T684</f>
        <v>9.6425211665098782E-3</v>
      </c>
      <c r="AY662" s="127">
        <f t="shared" ref="AY662" si="12334">U662/U684</f>
        <v>2.1488160444931324E-2</v>
      </c>
      <c r="AZ662" s="128">
        <f t="shared" ref="AZ662" si="12335">V662/V684</f>
        <v>9.72877358490566E-3</v>
      </c>
      <c r="BA662" s="129">
        <f t="shared" ref="BA662" si="12336">W662/W684</f>
        <v>2.2707812446484229E-2</v>
      </c>
      <c r="BB662" s="126">
        <f t="shared" ref="BB662" si="12337">X662/X684</f>
        <v>1.5856236786469344E-2</v>
      </c>
      <c r="BC662" s="127">
        <f t="shared" ref="BC662" si="12338">Y662/Y684</f>
        <v>2.8348828073850987E-2</v>
      </c>
      <c r="BD662" s="128">
        <f t="shared" ref="BD662" si="12339">Z662/Z684</f>
        <v>2.57786364693465E-2</v>
      </c>
      <c r="BE662" s="126">
        <f t="shared" ref="BE662" si="12340">AA662/AA684</f>
        <v>1.4377551906871688E-2</v>
      </c>
      <c r="BF662" s="132">
        <f t="shared" ref="BF662" si="12341">AB662/AB684</f>
        <v>3.2108022239872913E-2</v>
      </c>
      <c r="BG662" s="133">
        <f t="shared" ref="BG662" si="12342">AC662/AC684</f>
        <v>1.1469883200106962E-2</v>
      </c>
    </row>
    <row r="663" spans="1:59">
      <c r="A663" s="134" t="s">
        <v>21</v>
      </c>
      <c r="B663" s="186">
        <v>5606</v>
      </c>
      <c r="C663" s="187">
        <v>396</v>
      </c>
      <c r="D663" s="188">
        <v>1378</v>
      </c>
      <c r="E663" s="189">
        <v>670</v>
      </c>
      <c r="F663" s="186">
        <v>757</v>
      </c>
      <c r="G663" s="190">
        <v>329</v>
      </c>
      <c r="H663" s="188">
        <v>826</v>
      </c>
      <c r="I663" s="189">
        <v>868</v>
      </c>
      <c r="J663" s="186">
        <v>287</v>
      </c>
      <c r="K663" s="190">
        <v>373</v>
      </c>
      <c r="L663" s="188">
        <v>325</v>
      </c>
      <c r="M663" s="186">
        <v>921</v>
      </c>
      <c r="N663" s="191">
        <v>1203</v>
      </c>
      <c r="O663" s="192">
        <v>1705</v>
      </c>
      <c r="P663" s="186">
        <v>979</v>
      </c>
      <c r="Q663" s="190">
        <v>925</v>
      </c>
      <c r="R663" s="188">
        <v>1191</v>
      </c>
      <c r="S663" s="189">
        <v>1153</v>
      </c>
      <c r="T663" s="186">
        <v>240</v>
      </c>
      <c r="U663" s="190">
        <v>785</v>
      </c>
      <c r="V663" s="188">
        <v>686</v>
      </c>
      <c r="W663" s="189">
        <v>1649</v>
      </c>
      <c r="X663" s="186">
        <v>1166</v>
      </c>
      <c r="Y663" s="190">
        <v>1143</v>
      </c>
      <c r="Z663" s="188">
        <v>3675</v>
      </c>
      <c r="AA663" s="186">
        <v>1337</v>
      </c>
      <c r="AB663" s="169">
        <f>B663+D663+F663+H663+J663+L663+N663+P663+R663+T663+V663+X663+Z663</f>
        <v>18319</v>
      </c>
      <c r="AC663" s="170">
        <f t="shared" si="12288"/>
        <v>12254</v>
      </c>
      <c r="AE663" s="134" t="s">
        <v>21</v>
      </c>
      <c r="AF663" s="126">
        <f>B663/B684</f>
        <v>9.4545822511552607E-2</v>
      </c>
      <c r="AG663" s="127">
        <f t="shared" ref="AG663" si="12343">C663/C684</f>
        <v>1.1926273942898446E-2</v>
      </c>
      <c r="AH663" s="128">
        <f t="shared" ref="AH663" si="12344">D663/D684</f>
        <v>5.8330511344395528E-2</v>
      </c>
      <c r="AI663" s="129">
        <f t="shared" ref="AI663" si="12345">E663/E684</f>
        <v>3.3802532667372986E-2</v>
      </c>
      <c r="AJ663" s="126">
        <f t="shared" ref="AJ663" si="12346">F663/F684</f>
        <v>5.558819209869291E-2</v>
      </c>
      <c r="AK663" s="127">
        <f t="shared" ref="AK663" si="12347">G663/G684</f>
        <v>4.0472382826915981E-2</v>
      </c>
      <c r="AL663" s="128">
        <f t="shared" ref="AL663" si="12348">H663/H684</f>
        <v>3.2314854661398225E-2</v>
      </c>
      <c r="AM663" s="129">
        <f t="shared" ref="AM663" si="12349">I663/I684</f>
        <v>2.2431259044862518E-2</v>
      </c>
      <c r="AN663" s="126">
        <f t="shared" ref="AN663" si="12350">J663/J684</f>
        <v>4.0439622375651685E-2</v>
      </c>
      <c r="AO663" s="127">
        <f t="shared" ref="AO663" si="12351">K663/K684</f>
        <v>4.3774204905527518E-2</v>
      </c>
      <c r="AP663" s="128">
        <f t="shared" ref="AP663" si="12352">L663/L684</f>
        <v>2.6667760728645278E-2</v>
      </c>
      <c r="AQ663" s="126">
        <f t="shared" ref="AQ663" si="12353">M663/M684</f>
        <v>3.9231555631283013E-2</v>
      </c>
      <c r="AR663" s="130">
        <f t="shared" ref="AR663" si="12354">N663/N684</f>
        <v>4.7211647894509635E-2</v>
      </c>
      <c r="AS663" s="131">
        <f t="shared" ref="AS663" si="12355">O663/O684</f>
        <v>4.7024105025097906E-2</v>
      </c>
      <c r="AT663" s="126">
        <f t="shared" ref="AT663" si="12356">P663/P684</f>
        <v>6.009084213110729E-2</v>
      </c>
      <c r="AU663" s="127">
        <f t="shared" ref="AU663" si="12357">Q663/Q684</f>
        <v>4.5465716392233964E-2</v>
      </c>
      <c r="AV663" s="128">
        <f t="shared" ref="AV663" si="12358">R663/R684</f>
        <v>6.015455326026567E-2</v>
      </c>
      <c r="AW663" s="129">
        <f t="shared" ref="AW663" si="12359">S663/S684</f>
        <v>4.9495599914144664E-2</v>
      </c>
      <c r="AX663" s="126">
        <f t="shared" ref="AX663" si="12360">T663/T684</f>
        <v>2.8222013170272814E-2</v>
      </c>
      <c r="AY663" s="127">
        <f t="shared" ref="AY663" si="12361">U663/U684</f>
        <v>6.6149827252043478E-2</v>
      </c>
      <c r="AZ663" s="128">
        <f t="shared" ref="AZ663" si="12362">V663/V684</f>
        <v>2.8891509433962265E-2</v>
      </c>
      <c r="BA663" s="129">
        <f t="shared" ref="BA663" si="12363">W663/W684</f>
        <v>5.647840531561462E-2</v>
      </c>
      <c r="BB663" s="126">
        <f t="shared" ref="BB663" si="12364">X663/X684</f>
        <v>4.930232558139535E-2</v>
      </c>
      <c r="BC663" s="127">
        <f t="shared" ref="BC663" si="12365">Y663/Y684</f>
        <v>7.4833049626816819E-2</v>
      </c>
      <c r="BD663" s="128">
        <f t="shared" ref="BD663" si="12366">Z663/Z684</f>
        <v>6.5743573230290342E-2</v>
      </c>
      <c r="BE663" s="126">
        <f t="shared" ref="BE663" si="12367">AA663/AA684</f>
        <v>2.9037442446355661E-2</v>
      </c>
      <c r="BF663" s="132">
        <f t="shared" ref="BF663" si="12368">AB663/AB684</f>
        <v>5.8201747418586178E-2</v>
      </c>
      <c r="BG663" s="133">
        <f t="shared" ref="BG663" si="12369">AC663/AC684</f>
        <v>3.900969989844872E-2</v>
      </c>
    </row>
    <row r="664" spans="1:59">
      <c r="A664" s="143" t="s">
        <v>22</v>
      </c>
      <c r="B664" s="193">
        <v>4926</v>
      </c>
      <c r="C664" s="194">
        <v>1084</v>
      </c>
      <c r="D664" s="195">
        <v>1226</v>
      </c>
      <c r="E664" s="196">
        <v>1118</v>
      </c>
      <c r="F664" s="193">
        <v>1060</v>
      </c>
      <c r="G664" s="197">
        <v>519</v>
      </c>
      <c r="H664" s="195">
        <v>1033</v>
      </c>
      <c r="I664" s="196">
        <v>1593</v>
      </c>
      <c r="J664" s="193">
        <v>500</v>
      </c>
      <c r="K664" s="197">
        <v>849</v>
      </c>
      <c r="L664" s="195">
        <v>494</v>
      </c>
      <c r="M664" s="193">
        <v>1930</v>
      </c>
      <c r="N664" s="198">
        <v>1765</v>
      </c>
      <c r="O664" s="199">
        <v>2306</v>
      </c>
      <c r="P664" s="193">
        <v>1669</v>
      </c>
      <c r="Q664" s="197">
        <v>1304</v>
      </c>
      <c r="R664" s="195">
        <v>1642</v>
      </c>
      <c r="S664" s="196">
        <v>1530</v>
      </c>
      <c r="T664" s="193">
        <v>298</v>
      </c>
      <c r="U664" s="197">
        <v>1493</v>
      </c>
      <c r="V664" s="195">
        <v>1012</v>
      </c>
      <c r="W664" s="196">
        <v>2500</v>
      </c>
      <c r="X664" s="193">
        <v>1439</v>
      </c>
      <c r="Y664" s="197">
        <v>1428</v>
      </c>
      <c r="Z664" s="195">
        <v>4453</v>
      </c>
      <c r="AA664" s="193">
        <v>2400</v>
      </c>
      <c r="AB664" s="169">
        <f t="shared" ref="AB664:AB680" si="12370">B664+D664+F664+H664+J664+L664+N664+P664+R664+T664+V664+X664+Z664</f>
        <v>21517</v>
      </c>
      <c r="AC664" s="170">
        <f t="shared" si="12288"/>
        <v>20054</v>
      </c>
      <c r="AE664" s="143" t="s">
        <v>22</v>
      </c>
      <c r="AF664" s="126">
        <f>B664/B684</f>
        <v>8.3077545788781321E-2</v>
      </c>
      <c r="AG664" s="127">
        <f t="shared" ref="AG664" si="12371">C664/C684</f>
        <v>3.2646669076014941E-2</v>
      </c>
      <c r="AH664" s="128">
        <f t="shared" ref="AH664" si="12372">D664/D684</f>
        <v>5.1896376566203863E-2</v>
      </c>
      <c r="AI664" s="129">
        <f t="shared" ref="AI664" si="12373">E664/E684</f>
        <v>5.640482316734776E-2</v>
      </c>
      <c r="AJ664" s="126">
        <f t="shared" ref="AJ664" si="12374">F664/F684</f>
        <v>7.7838155382581875E-2</v>
      </c>
      <c r="AK664" s="127">
        <f t="shared" ref="AK664" si="12375">G664/G684</f>
        <v>6.3845491450362904E-2</v>
      </c>
      <c r="AL664" s="128">
        <f t="shared" ref="AL664" si="12376">H664/H684</f>
        <v>4.0413129376784943E-2</v>
      </c>
      <c r="AM664" s="129">
        <f t="shared" ref="AM664" si="12377">I664/I684</f>
        <v>4.1167045689476947E-2</v>
      </c>
      <c r="AN664" s="126">
        <f t="shared" ref="AN664" si="12378">J664/J684</f>
        <v>7.0452303790333945E-2</v>
      </c>
      <c r="AO664" s="127">
        <f t="shared" ref="AO664" si="12379">K664/K684</f>
        <v>9.9636192935101509E-2</v>
      </c>
      <c r="AP664" s="128">
        <f t="shared" ref="AP664" si="12380">L664/L684</f>
        <v>4.0534996307540823E-2</v>
      </c>
      <c r="AQ664" s="126">
        <f t="shared" ref="AQ664" si="12381">M664/M684</f>
        <v>8.2211620378258646E-2</v>
      </c>
      <c r="AR664" s="130">
        <f t="shared" ref="AR664" si="12382">N664/N684</f>
        <v>6.9267297201836664E-2</v>
      </c>
      <c r="AS664" s="131">
        <f t="shared" ref="AS664" si="12383">O664/O684</f>
        <v>6.35997572949418E-2</v>
      </c>
      <c r="AT664" s="126">
        <f t="shared" ref="AT664" si="12384">P664/P684</f>
        <v>0.10244291676896636</v>
      </c>
      <c r="AU664" s="127">
        <f t="shared" ref="AU664" si="12385">Q664/Q684</f>
        <v>6.4094372081592535E-2</v>
      </c>
      <c r="AV664" s="128">
        <f t="shared" ref="AV664" si="12386">R664/R684</f>
        <v>8.2933481488964095E-2</v>
      </c>
      <c r="AW664" s="129">
        <f t="shared" ref="AW664" si="12387">S664/S684</f>
        <v>6.5679330328396651E-2</v>
      </c>
      <c r="AX664" s="126">
        <f t="shared" ref="AX664" si="12388">T664/T684</f>
        <v>3.5042333019755408E-2</v>
      </c>
      <c r="AY664" s="127">
        <f t="shared" ref="AY664" si="12389">U664/U684</f>
        <v>0.12581107272267633</v>
      </c>
      <c r="AZ664" s="128">
        <f t="shared" ref="AZ664" si="12390">V664/V684</f>
        <v>4.2621293800539084E-2</v>
      </c>
      <c r="BA664" s="129">
        <f t="shared" ref="BA664" si="12391">W664/W684</f>
        <v>8.5625235469397543E-2</v>
      </c>
      <c r="BB664" s="126">
        <f t="shared" ref="BB664" si="12392">X664/X684</f>
        <v>6.0845665961945031E-2</v>
      </c>
      <c r="BC664" s="127">
        <f t="shared" ref="BC664" si="12393">Y664/Y684</f>
        <v>9.3492208982584785E-2</v>
      </c>
      <c r="BD664" s="128">
        <f t="shared" ref="BD664" si="12394">Z664/Z684</f>
        <v>7.9661532406662017E-2</v>
      </c>
      <c r="BE664" s="126">
        <f t="shared" ref="BE664" si="12395">AA664/AA684</f>
        <v>5.2124055251498567E-2</v>
      </c>
      <c r="BF664" s="132">
        <f t="shared" ref="BF664" si="12396">AB664/AB684</f>
        <v>6.8362192216044476E-2</v>
      </c>
      <c r="BG664" s="133">
        <f t="shared" ref="BG664" si="12397">AC664/AC684</f>
        <v>6.384042123090343E-2</v>
      </c>
    </row>
    <row r="665" spans="1:59">
      <c r="A665" s="134" t="s">
        <v>23</v>
      </c>
      <c r="B665" s="186">
        <v>6173</v>
      </c>
      <c r="C665" s="187">
        <v>1081</v>
      </c>
      <c r="D665" s="188">
        <v>1918</v>
      </c>
      <c r="E665" s="189">
        <v>1343</v>
      </c>
      <c r="F665" s="186">
        <v>879</v>
      </c>
      <c r="G665" s="190">
        <v>673</v>
      </c>
      <c r="H665" s="188">
        <v>1057</v>
      </c>
      <c r="I665" s="189">
        <v>1842</v>
      </c>
      <c r="J665" s="186">
        <v>507</v>
      </c>
      <c r="K665" s="190">
        <v>1080</v>
      </c>
      <c r="L665" s="188">
        <v>543</v>
      </c>
      <c r="M665" s="186">
        <v>2643</v>
      </c>
      <c r="N665" s="191">
        <v>1443</v>
      </c>
      <c r="O665" s="192">
        <v>3337</v>
      </c>
      <c r="P665" s="186">
        <v>1483</v>
      </c>
      <c r="Q665" s="190">
        <v>1440</v>
      </c>
      <c r="R665" s="188">
        <v>1851</v>
      </c>
      <c r="S665" s="189">
        <v>1311</v>
      </c>
      <c r="T665" s="186">
        <v>305</v>
      </c>
      <c r="U665" s="190">
        <v>1846</v>
      </c>
      <c r="V665" s="188">
        <v>823</v>
      </c>
      <c r="W665" s="189">
        <v>2613</v>
      </c>
      <c r="X665" s="186">
        <v>1259</v>
      </c>
      <c r="Y665" s="190">
        <v>1609</v>
      </c>
      <c r="Z665" s="188">
        <v>4389</v>
      </c>
      <c r="AA665" s="186">
        <v>2291</v>
      </c>
      <c r="AB665" s="169">
        <f t="shared" si="12370"/>
        <v>22630</v>
      </c>
      <c r="AC665" s="170">
        <f t="shared" si="12288"/>
        <v>23109</v>
      </c>
      <c r="AE665" s="134" t="s">
        <v>23</v>
      </c>
      <c r="AF665" s="126">
        <f>B665/B684</f>
        <v>0.10410834148480454</v>
      </c>
      <c r="AG665" s="127">
        <f t="shared" ref="AG665" si="12398">C665/C684</f>
        <v>3.2556318515841468E-2</v>
      </c>
      <c r="AH665" s="128">
        <f t="shared" ref="AH665" si="12399">D665/D684</f>
        <v>8.1188621740602776E-2</v>
      </c>
      <c r="AI665" s="129">
        <f t="shared" ref="AI665" si="12400">E665/E684</f>
        <v>6.7756419958629729E-2</v>
      </c>
      <c r="AJ665" s="126">
        <f t="shared" ref="AJ665" si="12401">F665/F684</f>
        <v>6.454692318989573E-2</v>
      </c>
      <c r="AK665" s="127">
        <f t="shared" ref="AK665" si="12402">G665/G684</f>
        <v>8.2790011071472505E-2</v>
      </c>
      <c r="AL665" s="128">
        <f t="shared" ref="AL665" si="12403">H665/H684</f>
        <v>4.1352059778568914E-2</v>
      </c>
      <c r="AM665" s="129">
        <f t="shared" ref="AM665" si="12404">I665/I684</f>
        <v>4.7601819309489354E-2</v>
      </c>
      <c r="AN665" s="126">
        <f t="shared" ref="AN665" si="12405">J665/J684</f>
        <v>7.1438636043398618E-2</v>
      </c>
      <c r="AO665" s="127">
        <f t="shared" ref="AO665" si="12406">K665/K684</f>
        <v>0.12674568712592418</v>
      </c>
      <c r="AP665" s="128">
        <f t="shared" ref="AP665" si="12407">L665/L684</f>
        <v>4.4555674078936569E-2</v>
      </c>
      <c r="AQ665" s="126">
        <f t="shared" ref="AQ665" si="12408">M665/M684</f>
        <v>0.11258306355426818</v>
      </c>
      <c r="AR665" s="130">
        <f t="shared" ref="AR665" si="12409">N665/N684</f>
        <v>5.66304305168557E-2</v>
      </c>
      <c r="AS665" s="131">
        <f t="shared" ref="AS665" si="12410">O665/O684</f>
        <v>9.2034861271995144E-2</v>
      </c>
      <c r="AT665" s="126">
        <f t="shared" ref="AT665" si="12411">P665/P684</f>
        <v>9.1026270562239137E-2</v>
      </c>
      <c r="AU665" s="127">
        <f t="shared" ref="AU665" si="12412">Q665/Q684</f>
        <v>7.0779061194396656E-2</v>
      </c>
      <c r="AV665" s="128">
        <f t="shared" ref="AV665" si="12413">R665/R684</f>
        <v>9.3489570180312134E-2</v>
      </c>
      <c r="AW665" s="129">
        <f t="shared" ref="AW665" si="12414">S665/S684</f>
        <v>5.6278171281390857E-2</v>
      </c>
      <c r="AX665" s="126">
        <f t="shared" ref="AX665" si="12415">T665/T684</f>
        <v>3.5865475070555035E-2</v>
      </c>
      <c r="AY665" s="127">
        <f t="shared" ref="AY665" si="12416">U665/U684</f>
        <v>0.15555742816213028</v>
      </c>
      <c r="AZ665" s="128">
        <f t="shared" ref="AZ665" si="12417">V665/V684</f>
        <v>3.4661388140161724E-2</v>
      </c>
      <c r="BA665" s="129">
        <f t="shared" ref="BA665" si="12418">W665/W684</f>
        <v>8.9495496112614314E-2</v>
      </c>
      <c r="BB665" s="126">
        <f t="shared" ref="BB665" si="12419">X665/X684</f>
        <v>5.3234672304439748E-2</v>
      </c>
      <c r="BC665" s="127">
        <f t="shared" ref="BC665" si="12420">Y665/Y684</f>
        <v>0.10534241194186199</v>
      </c>
      <c r="BD665" s="128">
        <f t="shared" ref="BD665" si="12421">Z665/Z684</f>
        <v>7.8516610315032473E-2</v>
      </c>
      <c r="BE665" s="126">
        <f t="shared" ref="BE665" si="12422">AA665/AA684</f>
        <v>4.9756754408826341E-2</v>
      </c>
      <c r="BF665" s="132">
        <f t="shared" ref="BF665" si="12423">AB665/AB684</f>
        <v>7.1898332009531371E-2</v>
      </c>
      <c r="BG665" s="133">
        <f t="shared" ref="BG665" si="12424">AC665/AC684</f>
        <v>7.3565787086114845E-2</v>
      </c>
    </row>
    <row r="666" spans="1:59">
      <c r="A666" s="143" t="s">
        <v>24</v>
      </c>
      <c r="B666" s="193">
        <v>5662</v>
      </c>
      <c r="C666" s="194">
        <v>887</v>
      </c>
      <c r="D666" s="195">
        <v>1386</v>
      </c>
      <c r="E666" s="196">
        <v>1176</v>
      </c>
      <c r="F666" s="193">
        <v>687</v>
      </c>
      <c r="G666" s="197">
        <v>681</v>
      </c>
      <c r="H666" s="195">
        <v>1143</v>
      </c>
      <c r="I666" s="196">
        <v>1773</v>
      </c>
      <c r="J666" s="193">
        <v>395</v>
      </c>
      <c r="K666" s="197">
        <v>1024</v>
      </c>
      <c r="L666" s="195">
        <v>535</v>
      </c>
      <c r="M666" s="193">
        <v>2368</v>
      </c>
      <c r="N666" s="198">
        <v>1376</v>
      </c>
      <c r="O666" s="199">
        <v>3039</v>
      </c>
      <c r="P666" s="193">
        <v>903</v>
      </c>
      <c r="Q666" s="197">
        <v>1599</v>
      </c>
      <c r="R666" s="195">
        <v>1474</v>
      </c>
      <c r="S666" s="196">
        <v>1316</v>
      </c>
      <c r="T666" s="193">
        <v>268</v>
      </c>
      <c r="U666" s="197">
        <v>1154</v>
      </c>
      <c r="V666" s="195">
        <v>763</v>
      </c>
      <c r="W666" s="196">
        <v>2670</v>
      </c>
      <c r="X666" s="193">
        <v>1232</v>
      </c>
      <c r="Y666" s="197">
        <v>1447</v>
      </c>
      <c r="Z666" s="195">
        <v>4430</v>
      </c>
      <c r="AA666" s="193">
        <v>1975</v>
      </c>
      <c r="AB666" s="169">
        <f t="shared" si="12370"/>
        <v>20254</v>
      </c>
      <c r="AC666" s="170">
        <f t="shared" si="12288"/>
        <v>21109</v>
      </c>
      <c r="AE666" s="143" t="s">
        <v>24</v>
      </c>
      <c r="AF666" s="126">
        <f>B666/B684</f>
        <v>9.5490268829898473E-2</v>
      </c>
      <c r="AG666" s="127">
        <f t="shared" ref="AG666" si="12425">C666/C684</f>
        <v>2.6713648957956873E-2</v>
      </c>
      <c r="AH666" s="128">
        <f t="shared" ref="AH666" si="12426">D666/D684</f>
        <v>5.8669150016931931E-2</v>
      </c>
      <c r="AI666" s="129">
        <f t="shared" ref="AI666" si="12427">E666/E684</f>
        <v>5.9331012562433783E-2</v>
      </c>
      <c r="AJ666" s="126">
        <f t="shared" ref="AJ666" si="12428">F666/F684</f>
        <v>5.044793655456014E-2</v>
      </c>
      <c r="AK666" s="127">
        <f t="shared" ref="AK666" si="12429">G666/G684</f>
        <v>8.3774141960880802E-2</v>
      </c>
      <c r="AL666" s="128">
        <f t="shared" ref="AL666" si="12430">H666/H684</f>
        <v>4.4716560384961468E-2</v>
      </c>
      <c r="AM666" s="129">
        <f t="shared" ref="AM666" si="12431">I666/I684</f>
        <v>4.5818689270208809E-2</v>
      </c>
      <c r="AN666" s="126">
        <f t="shared" ref="AN666" si="12432">J666/J684</f>
        <v>5.5657319994363817E-2</v>
      </c>
      <c r="AO666" s="127">
        <f t="shared" ref="AO666" si="12433">K666/K684</f>
        <v>0.12017368853420959</v>
      </c>
      <c r="AP666" s="128">
        <f t="shared" ref="AP666" si="12434">L666/L684</f>
        <v>4.3899236891769916E-2</v>
      </c>
      <c r="AQ666" s="126">
        <f t="shared" ref="AQ666" si="12435">M666/M684</f>
        <v>0.10086897256772874</v>
      </c>
      <c r="AR666" s="130">
        <f t="shared" ref="AR666" si="12436">N666/N684</f>
        <v>5.4001020368117422E-2</v>
      </c>
      <c r="AS666" s="131">
        <f t="shared" ref="AS666" si="12437">O666/O684</f>
        <v>8.3815985437696514E-2</v>
      </c>
      <c r="AT666" s="126">
        <f t="shared" ref="AT666" si="12438">P666/P684</f>
        <v>5.5425975939111222E-2</v>
      </c>
      <c r="AU666" s="127">
        <f t="shared" ref="AU666" si="12439">Q666/Q684</f>
        <v>7.8594249201277958E-2</v>
      </c>
      <c r="AV666" s="128">
        <f t="shared" ref="AV666" si="12440">R666/R684</f>
        <v>7.4448204454770447E-2</v>
      </c>
      <c r="AW666" s="129">
        <f t="shared" ref="AW666" si="12441">S666/S684</f>
        <v>5.6492809615797383E-2</v>
      </c>
      <c r="AX666" s="126">
        <f t="shared" ref="AX666" si="12442">T666/T684</f>
        <v>3.1514581373471309E-2</v>
      </c>
      <c r="AY666" s="127">
        <f t="shared" ref="AY666" si="12443">U666/U684</f>
        <v>9.7244459425297039E-2</v>
      </c>
      <c r="AZ666" s="128">
        <f t="shared" ref="AZ666" si="12444">V666/V684</f>
        <v>3.2134433962264154E-2</v>
      </c>
      <c r="BA666" s="129">
        <f t="shared" ref="BA666" si="12445">W666/W684</f>
        <v>9.1447751481316578E-2</v>
      </c>
      <c r="BB666" s="126">
        <f t="shared" ref="BB666" si="12446">X666/X684</f>
        <v>5.2093023255813956E-2</v>
      </c>
      <c r="BC666" s="127">
        <f t="shared" ref="BC666" si="12447">Y666/Y684</f>
        <v>9.4736152939635984E-2</v>
      </c>
      <c r="BD666" s="128">
        <f t="shared" ref="BD666" si="12448">Z666/Z684</f>
        <v>7.9250076029982644E-2</v>
      </c>
      <c r="BE666" s="126">
        <f t="shared" ref="BE666" si="12449">AA666/AA684</f>
        <v>4.2893753800712364E-2</v>
      </c>
      <c r="BF666" s="132">
        <f t="shared" ref="BF666" si="12450">AB666/AB684</f>
        <v>6.4349483717235895E-2</v>
      </c>
      <c r="BG666" s="133">
        <f t="shared" ref="BG666" si="12451">AC666/AC684</f>
        <v>6.7198935462408516E-2</v>
      </c>
    </row>
    <row r="667" spans="1:59">
      <c r="A667" s="134" t="s">
        <v>25</v>
      </c>
      <c r="B667" s="186">
        <v>4278</v>
      </c>
      <c r="C667" s="187">
        <v>1311</v>
      </c>
      <c r="D667" s="188">
        <v>1638</v>
      </c>
      <c r="E667" s="189">
        <v>978</v>
      </c>
      <c r="F667" s="186">
        <v>982</v>
      </c>
      <c r="G667" s="190">
        <v>635</v>
      </c>
      <c r="H667" s="188">
        <v>1307</v>
      </c>
      <c r="I667" s="189">
        <v>2123</v>
      </c>
      <c r="J667" s="186">
        <v>344</v>
      </c>
      <c r="K667" s="190">
        <v>976</v>
      </c>
      <c r="L667" s="188">
        <v>548</v>
      </c>
      <c r="M667" s="186">
        <v>2262</v>
      </c>
      <c r="N667" s="191">
        <v>1255</v>
      </c>
      <c r="O667" s="192">
        <v>3069</v>
      </c>
      <c r="P667" s="186">
        <v>788</v>
      </c>
      <c r="Q667" s="190">
        <v>1386</v>
      </c>
      <c r="R667" s="188">
        <v>1200</v>
      </c>
      <c r="S667" s="189">
        <v>1355</v>
      </c>
      <c r="T667" s="186">
        <v>341</v>
      </c>
      <c r="U667" s="190">
        <v>993</v>
      </c>
      <c r="V667" s="188">
        <v>762</v>
      </c>
      <c r="W667" s="189">
        <v>2443</v>
      </c>
      <c r="X667" s="186">
        <v>1034</v>
      </c>
      <c r="Y667" s="190">
        <v>1004</v>
      </c>
      <c r="Z667" s="188">
        <v>3566</v>
      </c>
      <c r="AA667" s="186">
        <v>2092</v>
      </c>
      <c r="AB667" s="169">
        <f t="shared" si="12370"/>
        <v>18043</v>
      </c>
      <c r="AC667" s="170">
        <f t="shared" si="12288"/>
        <v>20627</v>
      </c>
      <c r="AE667" s="134" t="s">
        <v>25</v>
      </c>
      <c r="AF667" s="126">
        <f>B667/B684</f>
        <v>7.2148952676493405E-2</v>
      </c>
      <c r="AG667" s="127">
        <f t="shared" ref="AG667" si="12452">C667/C684</f>
        <v>3.9483194795807731E-2</v>
      </c>
      <c r="AH667" s="128">
        <f t="shared" ref="AH667" si="12453">D667/D684</f>
        <v>6.9336268201828644E-2</v>
      </c>
      <c r="AI667" s="129">
        <f t="shared" ref="AI667" si="12454">E667/E684</f>
        <v>4.9341607386105643E-2</v>
      </c>
      <c r="AJ667" s="126">
        <f t="shared" ref="AJ667" si="12455">F667/F684</f>
        <v>7.2110442061976796E-2</v>
      </c>
      <c r="AK667" s="127">
        <f t="shared" ref="AK667" si="12456">G667/G684</f>
        <v>7.8115389346783123E-2</v>
      </c>
      <c r="AL667" s="128">
        <f t="shared" ref="AL667" si="12457">H667/H684</f>
        <v>5.1132584797151909E-2</v>
      </c>
      <c r="AM667" s="129">
        <f t="shared" ref="AM667" si="12458">I667/I684</f>
        <v>5.4863551788298534E-2</v>
      </c>
      <c r="AN667" s="126">
        <f t="shared" ref="AN667" si="12459">J667/J684</f>
        <v>4.8471185007749752E-2</v>
      </c>
      <c r="AO667" s="127">
        <f t="shared" ref="AO667" si="12460">K667/K684</f>
        <v>0.11454054688416852</v>
      </c>
      <c r="AP667" s="128">
        <f t="shared" ref="AP667" si="12461">L667/L684</f>
        <v>4.4965947320915731E-2</v>
      </c>
      <c r="AQ667" s="126">
        <f t="shared" ref="AQ667" si="12462">M667/M684</f>
        <v>9.6353722951098994E-2</v>
      </c>
      <c r="AR667" s="130">
        <f t="shared" ref="AR667" si="12463">N667/N684</f>
        <v>4.9252384129351283E-2</v>
      </c>
      <c r="AS667" s="131">
        <f t="shared" ref="AS667" si="12464">O667/O684</f>
        <v>8.4643389045176237E-2</v>
      </c>
      <c r="AT667" s="126">
        <f t="shared" ref="AT667" si="12465">P667/P684</f>
        <v>4.8367296832801374E-2</v>
      </c>
      <c r="AU667" s="127">
        <f t="shared" ref="AU667" si="12466">Q667/Q684</f>
        <v>6.8124846399606781E-2</v>
      </c>
      <c r="AV667" s="128">
        <f t="shared" ref="AV667" si="12467">R667/R684</f>
        <v>6.060912167281176E-2</v>
      </c>
      <c r="AW667" s="129">
        <f t="shared" ref="AW667" si="12468">S667/S684</f>
        <v>5.8166988624168275E-2</v>
      </c>
      <c r="AX667" s="126">
        <f t="shared" ref="AX667" si="12469">T667/T684</f>
        <v>4.0098777046095956E-2</v>
      </c>
      <c r="AY667" s="127">
        <f t="shared" ref="AY667" si="12470">U667/U684</f>
        <v>8.3677424791438443E-2</v>
      </c>
      <c r="AZ667" s="128">
        <f t="shared" ref="AZ667" si="12471">V667/V684</f>
        <v>3.2092318059299192E-2</v>
      </c>
      <c r="BA667" s="129">
        <f t="shared" ref="BA667" si="12472">W667/W684</f>
        <v>8.3672980100695279E-2</v>
      </c>
      <c r="BB667" s="126">
        <f t="shared" ref="BB667" si="12473">X667/X684</f>
        <v>4.3720930232558138E-2</v>
      </c>
      <c r="BC667" s="127">
        <f t="shared" ref="BC667" si="12474">Y667/Y684</f>
        <v>6.5732617519968575E-2</v>
      </c>
      <c r="BD667" s="128">
        <f t="shared" ref="BD667" si="12475">Z667/Z684</f>
        <v>6.3793627792983768E-2</v>
      </c>
      <c r="BE667" s="126">
        <f t="shared" ref="BE667" si="12476">AA667/AA684</f>
        <v>4.5434801494222916E-2</v>
      </c>
      <c r="BF667" s="132">
        <f t="shared" ref="BF667" si="12477">AB667/AB684</f>
        <v>5.7324861000794279E-2</v>
      </c>
      <c r="BG667" s="133">
        <f t="shared" ref="BG667" si="12478">AC667/AC684</f>
        <v>6.5664524221095283E-2</v>
      </c>
    </row>
    <row r="668" spans="1:59">
      <c r="A668" s="143" t="s">
        <v>26</v>
      </c>
      <c r="B668" s="200">
        <v>4319</v>
      </c>
      <c r="C668" s="194">
        <v>1211</v>
      </c>
      <c r="D668" s="195">
        <v>1988</v>
      </c>
      <c r="E668" s="196">
        <v>880</v>
      </c>
      <c r="F668" s="193">
        <v>1121</v>
      </c>
      <c r="G668" s="197">
        <v>471</v>
      </c>
      <c r="H668" s="195">
        <v>1444</v>
      </c>
      <c r="I668" s="196">
        <v>2155</v>
      </c>
      <c r="J668" s="193">
        <v>395</v>
      </c>
      <c r="K668" s="197">
        <v>810</v>
      </c>
      <c r="L668" s="195">
        <v>557</v>
      </c>
      <c r="M668" s="193">
        <v>2002</v>
      </c>
      <c r="N668" s="198">
        <v>1280</v>
      </c>
      <c r="O668" s="201">
        <v>2521</v>
      </c>
      <c r="P668" s="193">
        <v>747</v>
      </c>
      <c r="Q668" s="197">
        <v>1098</v>
      </c>
      <c r="R668" s="195">
        <v>1066</v>
      </c>
      <c r="S668" s="196">
        <v>1269</v>
      </c>
      <c r="T668" s="193">
        <v>439</v>
      </c>
      <c r="U668" s="197">
        <v>627</v>
      </c>
      <c r="V668" s="195">
        <v>843</v>
      </c>
      <c r="W668" s="202">
        <v>1994</v>
      </c>
      <c r="X668" s="193">
        <v>1038</v>
      </c>
      <c r="Y668" s="197">
        <v>825</v>
      </c>
      <c r="Z668" s="195">
        <v>2989</v>
      </c>
      <c r="AA668" s="193">
        <v>2189</v>
      </c>
      <c r="AB668" s="169">
        <f t="shared" si="12370"/>
        <v>18226</v>
      </c>
      <c r="AC668" s="170">
        <f t="shared" si="12288"/>
        <v>18052</v>
      </c>
      <c r="AE668" s="143" t="s">
        <v>26</v>
      </c>
      <c r="AF668" s="126">
        <f>B668/B684</f>
        <v>7.2840422302425198E-2</v>
      </c>
      <c r="AG668" s="127">
        <f t="shared" ref="AG668" si="12479">C668/C684</f>
        <v>3.6471509456691968E-2</v>
      </c>
      <c r="AH668" s="128">
        <f t="shared" ref="AH668" si="12480">D668/D684</f>
        <v>8.4151710125296306E-2</v>
      </c>
      <c r="AI668" s="129">
        <f t="shared" ref="AI668" si="12481">E668/E684</f>
        <v>4.4397356339236166E-2</v>
      </c>
      <c r="AJ668" s="126">
        <f t="shared" ref="AJ668" si="12482">F668/F684</f>
        <v>8.2317520928183285E-2</v>
      </c>
      <c r="AK668" s="127">
        <f t="shared" ref="AK668" si="12483">G668/G684</f>
        <v>5.7940706113913151E-2</v>
      </c>
      <c r="AL668" s="128">
        <f t="shared" ref="AL668" si="12484">H668/H684</f>
        <v>5.6492312507335392E-2</v>
      </c>
      <c r="AM668" s="129">
        <f t="shared" ref="AM668" si="12485">I668/I684</f>
        <v>5.5690510647095307E-2</v>
      </c>
      <c r="AN668" s="126">
        <f t="shared" ref="AN668" si="12486">J668/J684</f>
        <v>5.5657319994363817E-2</v>
      </c>
      <c r="AO668" s="127">
        <f t="shared" ref="AO668" si="12487">K668/K684</f>
        <v>9.5059265344443145E-2</v>
      </c>
      <c r="AP668" s="128">
        <f t="shared" ref="AP668" si="12488">L668/L684</f>
        <v>4.5704439156478212E-2</v>
      </c>
      <c r="AQ668" s="126">
        <f t="shared" ref="AQ668" si="12489">M668/M684</f>
        <v>8.5278582382007154E-2</v>
      </c>
      <c r="AR668" s="130">
        <f t="shared" ref="AR668" si="12490">N668/N684</f>
        <v>5.0233507319178999E-2</v>
      </c>
      <c r="AS668" s="131">
        <f t="shared" ref="AS668" si="12491">O668/O684</f>
        <v>6.9529483148546525E-2</v>
      </c>
      <c r="AT668" s="126">
        <f t="shared" ref="AT668" si="12492">P668/P684</f>
        <v>4.5850724281856124E-2</v>
      </c>
      <c r="AU668" s="127">
        <f t="shared" ref="AU668" si="12493">Q668/Q684</f>
        <v>5.3969034160727451E-2</v>
      </c>
      <c r="AV668" s="128">
        <f t="shared" ref="AV668" si="12494">R668/R684</f>
        <v>5.3841103086014447E-2</v>
      </c>
      <c r="AW668" s="129">
        <f t="shared" ref="AW668" si="12495">S668/S684</f>
        <v>5.4475209272376049E-2</v>
      </c>
      <c r="AX668" s="126">
        <f t="shared" ref="AX668" si="12496">T668/T684</f>
        <v>5.162276575729069E-2</v>
      </c>
      <c r="AY668" s="127">
        <f t="shared" ref="AY668" si="12497">U668/U684</f>
        <v>5.2835594505772313E-2</v>
      </c>
      <c r="AZ668" s="128">
        <f t="shared" ref="AZ668" si="12498">V668/V684</f>
        <v>3.5503706199460916E-2</v>
      </c>
      <c r="BA668" s="129">
        <f t="shared" ref="BA668" si="12499">W668/W684</f>
        <v>6.8294687810391483E-2</v>
      </c>
      <c r="BB668" s="126">
        <f t="shared" ref="BB668" si="12500">X668/X684</f>
        <v>4.3890063424947147E-2</v>
      </c>
      <c r="BC668" s="127">
        <f t="shared" ref="BC668" si="12501">Y668/Y684</f>
        <v>5.4013356029854652E-2</v>
      </c>
      <c r="BD668" s="128">
        <f t="shared" ref="BD668" si="12502">Z668/Z684</f>
        <v>5.3471439560636144E-2</v>
      </c>
      <c r="BE668" s="126">
        <f t="shared" ref="BE668" si="12503">AA668/AA684</f>
        <v>4.7541482060637651E-2</v>
      </c>
      <c r="BF668" s="132">
        <f t="shared" ref="BF668" si="12504">AB668/AB684</f>
        <v>5.7906274821286734E-2</v>
      </c>
      <c r="BG668" s="133">
        <f t="shared" ref="BG668" si="12505">AC668/AC684</f>
        <v>5.7467202755573384E-2</v>
      </c>
    </row>
    <row r="669" spans="1:59">
      <c r="A669" s="134" t="s">
        <v>27</v>
      </c>
      <c r="B669" s="203">
        <v>3575</v>
      </c>
      <c r="C669" s="187">
        <v>1493</v>
      </c>
      <c r="D669" s="188">
        <v>1599</v>
      </c>
      <c r="E669" s="189">
        <v>913</v>
      </c>
      <c r="F669" s="186">
        <v>1148</v>
      </c>
      <c r="G669" s="190">
        <v>461</v>
      </c>
      <c r="H669" s="188">
        <v>1373</v>
      </c>
      <c r="I669" s="189">
        <v>1840</v>
      </c>
      <c r="J669" s="186">
        <v>339</v>
      </c>
      <c r="K669" s="187">
        <v>515</v>
      </c>
      <c r="L669" s="188">
        <v>556</v>
      </c>
      <c r="M669" s="186">
        <v>1725</v>
      </c>
      <c r="N669" s="191">
        <v>1467</v>
      </c>
      <c r="O669" s="204">
        <v>2277</v>
      </c>
      <c r="P669" s="186">
        <v>792</v>
      </c>
      <c r="Q669" s="187">
        <v>951</v>
      </c>
      <c r="R669" s="188">
        <v>1196</v>
      </c>
      <c r="S669" s="189">
        <v>1213</v>
      </c>
      <c r="T669" s="195">
        <v>471</v>
      </c>
      <c r="U669" s="186">
        <v>588</v>
      </c>
      <c r="V669" s="188">
        <v>1004</v>
      </c>
      <c r="W669" s="205">
        <v>1857</v>
      </c>
      <c r="X669" s="186">
        <v>1055</v>
      </c>
      <c r="Y669" s="190">
        <v>771</v>
      </c>
      <c r="Z669" s="188">
        <v>3250</v>
      </c>
      <c r="AA669" s="186">
        <v>2676</v>
      </c>
      <c r="AB669" s="169">
        <f t="shared" si="12370"/>
        <v>17825</v>
      </c>
      <c r="AC669" s="170">
        <f t="shared" si="12288"/>
        <v>17280</v>
      </c>
      <c r="AE669" s="134" t="s">
        <v>27</v>
      </c>
      <c r="AF669" s="126">
        <f>B669/B684</f>
        <v>6.0292778358687217E-2</v>
      </c>
      <c r="AG669" s="127">
        <f t="shared" ref="AG669" si="12506">C669/C684</f>
        <v>4.4964462112998434E-2</v>
      </c>
      <c r="AH669" s="128">
        <f t="shared" ref="AH669" si="12507">D669/D684</f>
        <v>6.7685404673213684E-2</v>
      </c>
      <c r="AI669" s="129">
        <f t="shared" ref="AI669" si="12508">E669/E684</f>
        <v>4.6062257201957522E-2</v>
      </c>
      <c r="AJ669" s="126">
        <f t="shared" ref="AJ669" si="12509">F669/F684</f>
        <v>8.4300190923777357E-2</v>
      </c>
      <c r="AK669" s="127">
        <f t="shared" ref="AK669" si="12510">G669/G684</f>
        <v>5.6710542502152787E-2</v>
      </c>
      <c r="AL669" s="128">
        <f t="shared" ref="AL669" si="12511">H669/H684</f>
        <v>5.3714643402057824E-2</v>
      </c>
      <c r="AM669" s="129">
        <f t="shared" ref="AM669" si="12512">I669/I684</f>
        <v>4.7550134380814554E-2</v>
      </c>
      <c r="AN669" s="126">
        <f t="shared" ref="AN669" si="12513">J669/J684</f>
        <v>4.7766661969846413E-2</v>
      </c>
      <c r="AO669" s="127">
        <f t="shared" ref="AO669" si="12514">K669/K684</f>
        <v>6.0438915620232368E-2</v>
      </c>
      <c r="AP669" s="128">
        <f t="shared" ref="AP669" si="12515">L669/L684</f>
        <v>4.5622384508082384E-2</v>
      </c>
      <c r="AQ669" s="126">
        <f t="shared" ref="AQ669" si="12516">M669/M684</f>
        <v>7.3479298006474694E-2</v>
      </c>
      <c r="AR669" s="130">
        <f t="shared" ref="AR669" si="12517">N669/N684</f>
        <v>5.7572308779090302E-2</v>
      </c>
      <c r="AS669" s="131">
        <f t="shared" ref="AS669" si="12518">O669/O684</f>
        <v>6.27999338077114E-2</v>
      </c>
      <c r="AT669" s="126">
        <f t="shared" ref="AT669" si="12519">P669/P684</f>
        <v>4.8612816106064327E-2</v>
      </c>
      <c r="AU669" s="127">
        <f t="shared" ref="AU669" si="12520">Q669/Q684</f>
        <v>4.674367166379946E-2</v>
      </c>
      <c r="AV669" s="128">
        <f t="shared" ref="AV669" si="12521">R669/R684</f>
        <v>6.0407091267235716E-2</v>
      </c>
      <c r="AW669" s="129">
        <f t="shared" ref="AW669" si="12522">S669/S684</f>
        <v>5.2071259927022967E-2</v>
      </c>
      <c r="AX669" s="126">
        <f t="shared" ref="AX669" si="12523">T669/T684</f>
        <v>5.5385700846660398E-2</v>
      </c>
      <c r="AY669" s="127">
        <f t="shared" ref="AY669" si="12524">U669/U684</f>
        <v>4.9549169967135757E-2</v>
      </c>
      <c r="AZ669" s="128">
        <f t="shared" ref="AZ669" si="12525">V669/V684</f>
        <v>4.2284366576819409E-2</v>
      </c>
      <c r="BA669" s="129">
        <f t="shared" ref="BA669" si="12526">W669/W684</f>
        <v>6.3602424906668495E-2</v>
      </c>
      <c r="BB669" s="126">
        <f t="shared" ref="BB669" si="12527">X669/X684</f>
        <v>4.4608879492600423E-2</v>
      </c>
      <c r="BC669" s="127">
        <f t="shared" ref="BC669" si="12528">Y669/Y684</f>
        <v>5.0477936362445984E-2</v>
      </c>
      <c r="BD669" s="128">
        <f t="shared" ref="BD669" si="12529">Z669/Z684</f>
        <v>5.8140574965562887E-2</v>
      </c>
      <c r="BE669" s="126">
        <f t="shared" ref="BE669" si="12530">AA669/AA684</f>
        <v>5.8118321605420901E-2</v>
      </c>
      <c r="BF669" s="132">
        <f t="shared" ref="BF669" si="12531">AB669/AB684</f>
        <v>5.6632247815726768E-2</v>
      </c>
      <c r="BG669" s="133">
        <f t="shared" ref="BG669" si="12532">AC669/AC684</f>
        <v>5.5009598028822736E-2</v>
      </c>
    </row>
    <row r="670" spans="1:59">
      <c r="A670" s="143" t="s">
        <v>28</v>
      </c>
      <c r="B670" s="200">
        <v>3175</v>
      </c>
      <c r="C670" s="194">
        <v>1275</v>
      </c>
      <c r="D670" s="195">
        <v>1456</v>
      </c>
      <c r="E670" s="196">
        <v>729</v>
      </c>
      <c r="F670" s="193">
        <v>1127</v>
      </c>
      <c r="G670" s="197">
        <v>365</v>
      </c>
      <c r="H670" s="195">
        <v>1672</v>
      </c>
      <c r="I670" s="196">
        <v>2078</v>
      </c>
      <c r="J670" s="193">
        <v>429</v>
      </c>
      <c r="K670" s="194">
        <v>545</v>
      </c>
      <c r="L670" s="195">
        <v>615</v>
      </c>
      <c r="M670" s="193">
        <v>1843</v>
      </c>
      <c r="N670" s="198">
        <v>1359</v>
      </c>
      <c r="O670" s="201">
        <v>2319</v>
      </c>
      <c r="P670" s="193">
        <v>818</v>
      </c>
      <c r="Q670" s="194">
        <v>1223</v>
      </c>
      <c r="R670" s="195">
        <v>1040</v>
      </c>
      <c r="S670" s="196">
        <v>1434</v>
      </c>
      <c r="T670" s="193">
        <v>465</v>
      </c>
      <c r="U670" s="197">
        <v>795</v>
      </c>
      <c r="V670" s="195">
        <v>1022</v>
      </c>
      <c r="W670" s="202">
        <v>2035</v>
      </c>
      <c r="X670" s="193">
        <v>997</v>
      </c>
      <c r="Y670" s="197">
        <v>867</v>
      </c>
      <c r="Z670" s="195">
        <v>2969</v>
      </c>
      <c r="AA670" s="193">
        <v>2709</v>
      </c>
      <c r="AB670" s="169">
        <f t="shared" si="12370"/>
        <v>17144</v>
      </c>
      <c r="AC670" s="170">
        <f t="shared" si="12288"/>
        <v>18217</v>
      </c>
      <c r="AE670" s="143" t="s">
        <v>28</v>
      </c>
      <c r="AF670" s="126">
        <f>B670/B684</f>
        <v>5.3546733227645291E-2</v>
      </c>
      <c r="AG670" s="127">
        <f t="shared" ref="AG670" si="12533">C670/C684</f>
        <v>3.8398988073726055E-2</v>
      </c>
      <c r="AH670" s="128">
        <f t="shared" ref="AH670" si="12534">D670/D684</f>
        <v>6.1632238401625468E-2</v>
      </c>
      <c r="AI670" s="129">
        <f t="shared" ref="AI670" si="12535">E670/E684</f>
        <v>3.6779173603753594E-2</v>
      </c>
      <c r="AJ670" s="126">
        <f t="shared" ref="AJ670" si="12536">F670/F684</f>
        <v>8.275811426053753E-2</v>
      </c>
      <c r="AK670" s="127">
        <f t="shared" ref="AK670" si="12537">G670/G684</f>
        <v>4.4900971829253289E-2</v>
      </c>
      <c r="AL670" s="128">
        <f t="shared" ref="AL670" si="12538">H670/H684</f>
        <v>6.5412151324283088E-2</v>
      </c>
      <c r="AM670" s="129">
        <f t="shared" ref="AM670" si="12539">I670/I684</f>
        <v>5.3700640893115568E-2</v>
      </c>
      <c r="AN670" s="126">
        <f t="shared" ref="AN670" si="12540">J670/J684</f>
        <v>6.0448076652106525E-2</v>
      </c>
      <c r="AO670" s="127">
        <f t="shared" ref="AO670" si="12541">K670/K684</f>
        <v>6.3959629151508032E-2</v>
      </c>
      <c r="AP670" s="128">
        <f t="shared" ref="AP670" si="12542">L670/L684</f>
        <v>5.0463608763436446E-2</v>
      </c>
      <c r="AQ670" s="126">
        <f t="shared" ref="AQ670" si="12543">M670/M684</f>
        <v>7.8505707957062534E-2</v>
      </c>
      <c r="AR670" s="130">
        <f t="shared" ref="AR670" si="12544">N670/N684</f>
        <v>5.3333856599034578E-2</v>
      </c>
      <c r="AS670" s="131">
        <f t="shared" ref="AS670" si="12545">O670/O684</f>
        <v>6.3958298858183021E-2</v>
      </c>
      <c r="AT670" s="126">
        <f t="shared" ref="AT670" si="12546">P670/P684</f>
        <v>5.0208691382273511E-2</v>
      </c>
      <c r="AU670" s="127">
        <f t="shared" ref="AU670" si="12547">Q670/Q684</f>
        <v>6.0113049889407716E-2</v>
      </c>
      <c r="AV670" s="128">
        <f t="shared" ref="AV670" si="12548">R670/R684</f>
        <v>5.2527905449770193E-2</v>
      </c>
      <c r="AW670" s="129">
        <f t="shared" ref="AW670" si="12549">S670/S684</f>
        <v>6.1558274307791372E-2</v>
      </c>
      <c r="AX670" s="126">
        <f t="shared" ref="AX670" si="12550">T670/T684</f>
        <v>5.4680150517403575E-2</v>
      </c>
      <c r="AY670" s="127">
        <f t="shared" ref="AY670" si="12551">U670/U684</f>
        <v>6.6992500210668243E-2</v>
      </c>
      <c r="AZ670" s="128">
        <f t="shared" ref="AZ670" si="12552">V670/V684</f>
        <v>4.3042452830188677E-2</v>
      </c>
      <c r="BA670" s="129">
        <f t="shared" ref="BA670" si="12553">W670/W684</f>
        <v>6.9698941672089593E-2</v>
      </c>
      <c r="BB670" s="126">
        <f t="shared" ref="BB670" si="12554">X670/X684</f>
        <v>4.2156448202959829E-2</v>
      </c>
      <c r="BC670" s="127">
        <f t="shared" ref="BC670" si="12555">Y670/Y684</f>
        <v>5.6763126882283618E-2</v>
      </c>
      <c r="BD670" s="128">
        <f t="shared" ref="BD670" si="12556">Z670/Z684</f>
        <v>5.3113651407001916E-2</v>
      </c>
      <c r="BE670" s="126">
        <f t="shared" ref="BE670" si="12557">AA670/AA684</f>
        <v>5.8835027365129008E-2</v>
      </c>
      <c r="BF670" s="132">
        <f t="shared" ref="BF670" si="12558">AB670/AB684</f>
        <v>5.4468625893566325E-2</v>
      </c>
      <c r="BG670" s="133">
        <f t="shared" ref="BG670" si="12559">AC670/AC684</f>
        <v>5.7992468014529154E-2</v>
      </c>
    </row>
    <row r="671" spans="1:59">
      <c r="A671" s="134" t="s">
        <v>29</v>
      </c>
      <c r="B671" s="203">
        <v>2477</v>
      </c>
      <c r="C671" s="187">
        <v>1687</v>
      </c>
      <c r="D671" s="188">
        <v>1271</v>
      </c>
      <c r="E671" s="189">
        <v>1227</v>
      </c>
      <c r="F671" s="186">
        <v>717</v>
      </c>
      <c r="G671" s="190">
        <v>577</v>
      </c>
      <c r="H671" s="188">
        <v>1958</v>
      </c>
      <c r="I671" s="189">
        <v>2517</v>
      </c>
      <c r="J671" s="186">
        <v>461</v>
      </c>
      <c r="K671" s="187">
        <v>434</v>
      </c>
      <c r="L671" s="188">
        <v>722</v>
      </c>
      <c r="M671" s="186">
        <v>1325</v>
      </c>
      <c r="N671" s="191">
        <v>1567</v>
      </c>
      <c r="O671" s="204">
        <v>1942</v>
      </c>
      <c r="P671" s="186">
        <v>850</v>
      </c>
      <c r="Q671" s="187">
        <v>1126</v>
      </c>
      <c r="R671" s="188">
        <v>1031</v>
      </c>
      <c r="S671" s="189">
        <v>1506</v>
      </c>
      <c r="T671" s="186">
        <v>571</v>
      </c>
      <c r="U671" s="190">
        <v>584</v>
      </c>
      <c r="V671" s="188">
        <v>1308</v>
      </c>
      <c r="W671" s="205">
        <v>1858</v>
      </c>
      <c r="X671" s="186">
        <v>1203</v>
      </c>
      <c r="Y671" s="190">
        <v>795</v>
      </c>
      <c r="Z671" s="188">
        <v>2950</v>
      </c>
      <c r="AA671" s="186">
        <v>2655</v>
      </c>
      <c r="AB671" s="169">
        <f t="shared" si="12370"/>
        <v>17086</v>
      </c>
      <c r="AC671" s="170">
        <f t="shared" si="12288"/>
        <v>18233</v>
      </c>
      <c r="AE671" s="134" t="s">
        <v>29</v>
      </c>
      <c r="AF671" s="126">
        <f>B671/B684</f>
        <v>4.1774884473977134E-2</v>
      </c>
      <c r="AG671" s="127">
        <f t="shared" ref="AG671" si="12560">C671/C684</f>
        <v>5.0807131670883028E-2</v>
      </c>
      <c r="AH671" s="128">
        <f t="shared" ref="AH671" si="12561">D671/D684</f>
        <v>5.3801219099221129E-2</v>
      </c>
      <c r="AI671" s="129">
        <f t="shared" ref="AI671" si="12562">E671/E684</f>
        <v>6.1904041168457699E-2</v>
      </c>
      <c r="AJ671" s="126">
        <f t="shared" ref="AJ671" si="12563">F671/F684</f>
        <v>5.2650903216331327E-2</v>
      </c>
      <c r="AK671" s="127">
        <f t="shared" ref="AK671" si="12564">G671/G684</f>
        <v>7.0980440398573014E-2</v>
      </c>
      <c r="AL671" s="128">
        <f t="shared" ref="AL671" si="12565">H671/H684</f>
        <v>7.660107194554204E-2</v>
      </c>
      <c r="AM671" s="129">
        <f t="shared" ref="AM671" si="12566">I671/I684</f>
        <v>6.5045482737233817E-2</v>
      </c>
      <c r="AN671" s="126">
        <f t="shared" ref="AN671" si="12567">J671/J684</f>
        <v>6.4957024094687899E-2</v>
      </c>
      <c r="AO671" s="127">
        <f t="shared" ref="AO671" si="12568">K671/K684</f>
        <v>5.0932989085788055E-2</v>
      </c>
      <c r="AP671" s="128">
        <f t="shared" ref="AP671" si="12569">L671/L684</f>
        <v>5.9243456141790433E-2</v>
      </c>
      <c r="AQ671" s="126">
        <f t="shared" ref="AQ671" si="12570">M671/M684</f>
        <v>5.6440620207871869E-2</v>
      </c>
      <c r="AR671" s="130">
        <f t="shared" ref="AR671" si="12571">N671/N684</f>
        <v>6.1496801538401161E-2</v>
      </c>
      <c r="AS671" s="131">
        <f t="shared" ref="AS671" si="12572">O671/O684</f>
        <v>5.3560593524187766E-2</v>
      </c>
      <c r="AT671" s="126">
        <f t="shared" ref="AT671" si="12573">P671/P684</f>
        <v>5.2172845568377119E-2</v>
      </c>
      <c r="AU671" s="127">
        <f t="shared" ref="AU671" si="12574">Q671/Q684</f>
        <v>5.5345293683951829E-2</v>
      </c>
      <c r="AV671" s="128">
        <f t="shared" ref="AV671" si="12575">R671/R684</f>
        <v>5.2073337037224103E-2</v>
      </c>
      <c r="AW671" s="129">
        <f t="shared" ref="AW671" si="12576">S671/S684</f>
        <v>6.4649066323245338E-2</v>
      </c>
      <c r="AX671" s="126">
        <f t="shared" ref="AX671" si="12577">T671/T684</f>
        <v>6.7144873000940727E-2</v>
      </c>
      <c r="AY671" s="127">
        <f t="shared" ref="AY671" si="12578">U671/U684</f>
        <v>4.9212100783685854E-2</v>
      </c>
      <c r="AZ671" s="128">
        <f t="shared" ref="AZ671" si="12579">V671/V684</f>
        <v>5.5087601078167119E-2</v>
      </c>
      <c r="BA671" s="129">
        <f t="shared" ref="BA671" si="12580">W671/W684</f>
        <v>6.3636675000856249E-2</v>
      </c>
      <c r="BB671" s="126">
        <f t="shared" ref="BB671" si="12581">X671/X684</f>
        <v>5.0866807610993658E-2</v>
      </c>
      <c r="BC671" s="127">
        <f t="shared" ref="BC671" si="12582">Y671/Y684</f>
        <v>5.2049233992405394E-2</v>
      </c>
      <c r="BD671" s="128">
        <f t="shared" ref="BD671" si="12583">Z671/Z684</f>
        <v>5.2773752661049396E-2</v>
      </c>
      <c r="BE671" s="126">
        <f t="shared" ref="BE671" si="12584">AA671/AA684</f>
        <v>5.7662236121970287E-2</v>
      </c>
      <c r="BF671" s="132">
        <f t="shared" ref="BF671" si="12585">AB671/AB684</f>
        <v>5.4284352660841938E-2</v>
      </c>
      <c r="BG671" s="133">
        <f t="shared" ref="BG671" si="12586">AC671/AC684</f>
        <v>5.8043402827518804E-2</v>
      </c>
    </row>
    <row r="672" spans="1:59">
      <c r="A672" s="143" t="s">
        <v>30</v>
      </c>
      <c r="B672" s="200">
        <v>2108</v>
      </c>
      <c r="C672" s="194">
        <v>2055</v>
      </c>
      <c r="D672" s="195">
        <v>1133</v>
      </c>
      <c r="E672" s="196">
        <v>997</v>
      </c>
      <c r="F672" s="193">
        <v>710</v>
      </c>
      <c r="G672" s="197">
        <v>489</v>
      </c>
      <c r="H672" s="195">
        <v>1891</v>
      </c>
      <c r="I672" s="196">
        <v>2266</v>
      </c>
      <c r="J672" s="193">
        <v>515</v>
      </c>
      <c r="K672" s="194">
        <v>323</v>
      </c>
      <c r="L672" s="195">
        <v>911</v>
      </c>
      <c r="M672" s="193">
        <v>1031</v>
      </c>
      <c r="N672" s="198">
        <v>1772</v>
      </c>
      <c r="O672" s="201">
        <v>1792</v>
      </c>
      <c r="P672" s="193">
        <v>870</v>
      </c>
      <c r="Q672" s="194">
        <v>1058</v>
      </c>
      <c r="R672" s="195">
        <v>1046</v>
      </c>
      <c r="S672" s="196">
        <v>1300</v>
      </c>
      <c r="T672" s="193">
        <v>732</v>
      </c>
      <c r="U672" s="197">
        <v>471</v>
      </c>
      <c r="V672" s="195">
        <v>1956</v>
      </c>
      <c r="W672" s="202">
        <v>1307</v>
      </c>
      <c r="X672" s="193">
        <v>1432</v>
      </c>
      <c r="Y672" s="197">
        <v>633</v>
      </c>
      <c r="Z672" s="195">
        <v>3045</v>
      </c>
      <c r="AA672" s="193">
        <v>2954</v>
      </c>
      <c r="AB672" s="169">
        <f t="shared" si="12370"/>
        <v>18121</v>
      </c>
      <c r="AC672" s="170">
        <f t="shared" si="12288"/>
        <v>16676</v>
      </c>
      <c r="AE672" s="143" t="s">
        <v>30</v>
      </c>
      <c r="AF672" s="126">
        <f>B672/B684</f>
        <v>3.5551657840590951E-2</v>
      </c>
      <c r="AG672" s="127">
        <f t="shared" ref="AG672" si="12587">C672/C684</f>
        <v>6.1890133718829059E-2</v>
      </c>
      <c r="AH672" s="128">
        <f t="shared" ref="AH672" si="12588">D672/D684</f>
        <v>4.7959701997968167E-2</v>
      </c>
      <c r="AI672" s="129">
        <f t="shared" ref="AI672" si="12589">E672/E684</f>
        <v>5.0300186670702789E-2</v>
      </c>
      <c r="AJ672" s="126">
        <f t="shared" ref="AJ672" si="12590">F672/F684</f>
        <v>5.2136877661918046E-2</v>
      </c>
      <c r="AK672" s="127">
        <f t="shared" ref="AK672" si="12591">G672/G684</f>
        <v>6.0155000615081805E-2</v>
      </c>
      <c r="AL672" s="128">
        <f t="shared" ref="AL672" si="12592">H672/H684</f>
        <v>7.3979891240561799E-2</v>
      </c>
      <c r="AM672" s="129">
        <f t="shared" ref="AM672" si="12593">I672/I684</f>
        <v>5.8559024188546617E-2</v>
      </c>
      <c r="AN672" s="126">
        <f t="shared" ref="AN672" si="12594">J672/J684</f>
        <v>7.2565872904043968E-2</v>
      </c>
      <c r="AO672" s="127">
        <f t="shared" ref="AO672" si="12595">K672/K684</f>
        <v>3.7906349020068064E-2</v>
      </c>
      <c r="AP672" s="128">
        <f t="shared" ref="AP672" si="12596">L672/L684</f>
        <v>7.4751784688602607E-2</v>
      </c>
      <c r="AQ672" s="126">
        <f t="shared" ref="AQ672" si="12597">M672/M684</f>
        <v>4.3917192025898791E-2</v>
      </c>
      <c r="AR672" s="130">
        <f t="shared" ref="AR672" si="12598">N672/N684</f>
        <v>6.9542011694988429E-2</v>
      </c>
      <c r="AS672" s="131">
        <f t="shared" ref="AS672" si="12599">O672/O684</f>
        <v>4.942357548678912E-2</v>
      </c>
      <c r="AT672" s="126">
        <f t="shared" ref="AT672" si="12600">P672/P684</f>
        <v>5.3400441934691872E-2</v>
      </c>
      <c r="AU672" s="127">
        <f t="shared" ref="AU672" si="12601">Q672/Q684</f>
        <v>5.2002949127549769E-2</v>
      </c>
      <c r="AV672" s="128">
        <f t="shared" ref="AV672" si="12602">R672/R684</f>
        <v>5.2830951058134248E-2</v>
      </c>
      <c r="AW672" s="129">
        <f t="shared" ref="AW672" si="12603">S672/S684</f>
        <v>5.5805966945696499E-2</v>
      </c>
      <c r="AX672" s="126">
        <f t="shared" ref="AX672" si="12604">T672/T684</f>
        <v>8.6077140169332073E-2</v>
      </c>
      <c r="AY672" s="127">
        <f t="shared" ref="AY672" si="12605">U672/U684</f>
        <v>3.9689896351226092E-2</v>
      </c>
      <c r="AZ672" s="128">
        <f t="shared" ref="AZ672" si="12606">V672/V684</f>
        <v>8.2378706199460916E-2</v>
      </c>
      <c r="BA672" s="129">
        <f t="shared" ref="BA672" si="12607">W672/W684</f>
        <v>4.4764873103401034E-2</v>
      </c>
      <c r="BB672" s="126">
        <f t="shared" ref="BB672" si="12608">X672/X684</f>
        <v>6.0549682875264271E-2</v>
      </c>
      <c r="BC672" s="127">
        <f t="shared" ref="BC672" si="12609">Y672/Y684</f>
        <v>4.144297499017939E-2</v>
      </c>
      <c r="BD672" s="128">
        <f t="shared" ref="BD672" si="12610">Z672/Z684</f>
        <v>5.4473246390811997E-2</v>
      </c>
      <c r="BE672" s="126">
        <f t="shared" ref="BE672" si="12611">AA672/AA684</f>
        <v>6.4156024672052822E-2</v>
      </c>
      <c r="BF672" s="132">
        <f t="shared" ref="BF672" si="12612">AB672/AB684</f>
        <v>5.7572676727561556E-2</v>
      </c>
      <c r="BG672" s="133">
        <f t="shared" ref="BG672" si="12613">AC672/AC684</f>
        <v>5.3086808838463423E-2</v>
      </c>
    </row>
    <row r="673" spans="1:59">
      <c r="A673" s="134" t="s">
        <v>31</v>
      </c>
      <c r="B673" s="203">
        <v>2189</v>
      </c>
      <c r="C673" s="187">
        <v>2284</v>
      </c>
      <c r="D673" s="188">
        <v>1449</v>
      </c>
      <c r="E673" s="189">
        <v>1313</v>
      </c>
      <c r="F673" s="186">
        <v>959</v>
      </c>
      <c r="G673" s="190">
        <v>486</v>
      </c>
      <c r="H673" s="188">
        <v>1943</v>
      </c>
      <c r="I673" s="189">
        <v>3021</v>
      </c>
      <c r="J673" s="186">
        <v>565</v>
      </c>
      <c r="K673" s="187">
        <v>284</v>
      </c>
      <c r="L673" s="188">
        <v>1042</v>
      </c>
      <c r="M673" s="186">
        <v>786</v>
      </c>
      <c r="N673" s="191">
        <v>1868</v>
      </c>
      <c r="O673" s="204">
        <v>1732</v>
      </c>
      <c r="P673" s="186">
        <v>1056</v>
      </c>
      <c r="Q673" s="187">
        <v>958</v>
      </c>
      <c r="R673" s="188">
        <v>1139</v>
      </c>
      <c r="S673" s="189">
        <v>1372</v>
      </c>
      <c r="T673" s="186">
        <v>937</v>
      </c>
      <c r="U673" s="190">
        <v>294</v>
      </c>
      <c r="V673" s="188">
        <v>2201</v>
      </c>
      <c r="W673" s="205">
        <v>1182</v>
      </c>
      <c r="X673" s="186">
        <v>2003</v>
      </c>
      <c r="Y673" s="190">
        <v>611</v>
      </c>
      <c r="Z673" s="188">
        <v>3569</v>
      </c>
      <c r="AA673" s="186">
        <v>3358</v>
      </c>
      <c r="AB673" s="169">
        <f t="shared" si="12370"/>
        <v>20920</v>
      </c>
      <c r="AC673" s="170">
        <f t="shared" si="12288"/>
        <v>17681</v>
      </c>
      <c r="AE673" s="134" t="s">
        <v>31</v>
      </c>
      <c r="AF673" s="126">
        <f>B673/B684</f>
        <v>3.6917731979626944E-2</v>
      </c>
      <c r="AG673" s="127">
        <f t="shared" ref="AG673" si="12614">C673/C684</f>
        <v>6.8786893145404163E-2</v>
      </c>
      <c r="AH673" s="128">
        <f t="shared" ref="AH673" si="12615">D673/D684</f>
        <v>6.1335929563156109E-2</v>
      </c>
      <c r="AI673" s="129">
        <f t="shared" ref="AI673" si="12616">E673/E684</f>
        <v>6.6242873719792136E-2</v>
      </c>
      <c r="AJ673" s="126">
        <f t="shared" ref="AJ673" si="12617">F673/F684</f>
        <v>7.0421500954618882E-2</v>
      </c>
      <c r="AK673" s="127">
        <f t="shared" ref="AK673" si="12618">G673/G684</f>
        <v>5.9785951531553694E-2</v>
      </c>
      <c r="AL673" s="128">
        <f t="shared" ref="AL673" si="12619">H673/H684</f>
        <v>7.6014240444427061E-2</v>
      </c>
      <c r="AM673" s="129">
        <f t="shared" ref="AM673" si="12620">I673/I684</f>
        <v>7.8070084763283032E-2</v>
      </c>
      <c r="AN673" s="126">
        <f t="shared" ref="AN673" si="12621">J673/J684</f>
        <v>7.9611103283077356E-2</v>
      </c>
      <c r="AO673" s="127">
        <f t="shared" ref="AO673" si="12622">K673/K684</f>
        <v>3.3329421429409693E-2</v>
      </c>
      <c r="AP673" s="128">
        <f t="shared" ref="AP673" si="12623">L673/L684</f>
        <v>8.5500943628456547E-2</v>
      </c>
      <c r="AQ673" s="126">
        <f t="shared" ref="AQ673" si="12624">M673/M684</f>
        <v>3.3481001874254561E-2</v>
      </c>
      <c r="AR673" s="130">
        <f t="shared" ref="AR673" si="12625">N673/N684</f>
        <v>7.3309524743926852E-2</v>
      </c>
      <c r="AS673" s="131">
        <f t="shared" ref="AS673" si="12626">O673/O684</f>
        <v>4.7768768271829666E-2</v>
      </c>
      <c r="AT673" s="126">
        <f t="shared" ref="AT673" si="12627">P673/P684</f>
        <v>6.4817088141419107E-2</v>
      </c>
      <c r="AU673" s="127">
        <f t="shared" ref="AU673" si="12628">Q673/Q684</f>
        <v>4.7087736544605553E-2</v>
      </c>
      <c r="AV673" s="128">
        <f t="shared" ref="AV673" si="12629">R673/R684</f>
        <v>5.7528157987777162E-2</v>
      </c>
      <c r="AW673" s="129">
        <f t="shared" ref="AW673" si="12630">S673/S684</f>
        <v>5.8896758961150458E-2</v>
      </c>
      <c r="AX673" s="126">
        <f t="shared" ref="AX673" si="12631">T673/T684</f>
        <v>0.11018344308560678</v>
      </c>
      <c r="AY673" s="127">
        <f t="shared" ref="AY673" si="12632">U673/U684</f>
        <v>2.4774584983567879E-2</v>
      </c>
      <c r="AZ673" s="128">
        <f t="shared" ref="AZ673" si="12633">V673/V684</f>
        <v>9.2697102425876005E-2</v>
      </c>
      <c r="BA673" s="129">
        <f t="shared" ref="BA673" si="12634">W673/W684</f>
        <v>4.0483611329931155E-2</v>
      </c>
      <c r="BB673" s="126">
        <f t="shared" ref="BB673" si="12635">X673/X684</f>
        <v>8.4693446088794921E-2</v>
      </c>
      <c r="BC673" s="127">
        <f t="shared" ref="BC673" si="12636">Y673/Y684</f>
        <v>4.0002618829383267E-2</v>
      </c>
      <c r="BD673" s="128">
        <f t="shared" ref="BD673" si="12637">Z673/Z684</f>
        <v>6.3847296016028912E-2</v>
      </c>
      <c r="BE673" s="126">
        <f t="shared" ref="BE673" si="12638">AA673/AA684</f>
        <v>7.2930240639388411E-2</v>
      </c>
      <c r="BF673" s="132">
        <f t="shared" ref="BF673" si="12639">AB673/AB684</f>
        <v>6.6465448768864177E-2</v>
      </c>
      <c r="BG673" s="133">
        <f t="shared" ref="BG673" si="12640">AC673/AC684</f>
        <v>5.6286151779375855E-2</v>
      </c>
    </row>
    <row r="674" spans="1:59">
      <c r="A674" s="143" t="s">
        <v>32</v>
      </c>
      <c r="B674" s="200">
        <v>2744</v>
      </c>
      <c r="C674" s="194">
        <v>3276</v>
      </c>
      <c r="D674" s="195">
        <v>1831</v>
      </c>
      <c r="E674" s="196">
        <v>1273</v>
      </c>
      <c r="F674" s="193">
        <v>1051</v>
      </c>
      <c r="G674" s="197">
        <v>448</v>
      </c>
      <c r="H674" s="195">
        <v>2220</v>
      </c>
      <c r="I674" s="196">
        <v>2940</v>
      </c>
      <c r="J674" s="193">
        <v>782</v>
      </c>
      <c r="K674" s="194">
        <v>283</v>
      </c>
      <c r="L674" s="195">
        <v>1417</v>
      </c>
      <c r="M674" s="193">
        <v>1079</v>
      </c>
      <c r="N674" s="198">
        <v>1943</v>
      </c>
      <c r="O674" s="201">
        <v>1745</v>
      </c>
      <c r="P674" s="193">
        <v>1190</v>
      </c>
      <c r="Q674" s="194">
        <v>1219</v>
      </c>
      <c r="R674" s="195">
        <v>1216</v>
      </c>
      <c r="S674" s="196">
        <v>1829</v>
      </c>
      <c r="T674" s="193">
        <v>561</v>
      </c>
      <c r="U674" s="197">
        <v>422</v>
      </c>
      <c r="V674" s="195">
        <v>1119</v>
      </c>
      <c r="W674" s="202">
        <v>1393</v>
      </c>
      <c r="X674" s="193">
        <v>2098</v>
      </c>
      <c r="Y674" s="197">
        <v>694</v>
      </c>
      <c r="Z674" s="195">
        <v>3837</v>
      </c>
      <c r="AA674" s="193">
        <v>3959</v>
      </c>
      <c r="AB674" s="169">
        <f t="shared" si="12370"/>
        <v>22009</v>
      </c>
      <c r="AC674" s="170">
        <f t="shared" si="12288"/>
        <v>20560</v>
      </c>
      <c r="AE674" s="143" t="s">
        <v>32</v>
      </c>
      <c r="AF674" s="126">
        <f>B674/B684</f>
        <v>4.627786959894762E-2</v>
      </c>
      <c r="AG674" s="127">
        <f t="shared" ref="AG674" si="12641">C674/C684</f>
        <v>9.8662811709432599E-2</v>
      </c>
      <c r="AH674" s="128">
        <f t="shared" ref="AH674" si="12642">D674/D684</f>
        <v>7.7505926176769394E-2</v>
      </c>
      <c r="AI674" s="129">
        <f t="shared" ref="AI674" si="12643">E674/E684</f>
        <v>6.4224812068008674E-2</v>
      </c>
      <c r="AJ674" s="126">
        <f t="shared" ref="AJ674" si="12644">F674/F684</f>
        <v>7.7177265384050522E-2</v>
      </c>
      <c r="AK674" s="127">
        <f t="shared" ref="AK674" si="12645">G674/G684</f>
        <v>5.5111329806864312E-2</v>
      </c>
      <c r="AL674" s="128">
        <f t="shared" ref="AL674" si="12646">H674/H684</f>
        <v>8.6851062165017021E-2</v>
      </c>
      <c r="AM674" s="129">
        <f t="shared" ref="AM674" si="12647">I674/I684</f>
        <v>7.5976845151953687E-2</v>
      </c>
      <c r="AN674" s="126">
        <f t="shared" ref="AN674" si="12648">J674/J684</f>
        <v>0.11018740312808228</v>
      </c>
      <c r="AO674" s="127">
        <f t="shared" ref="AO674" si="12649">K674/K684</f>
        <v>3.3212064311700505E-2</v>
      </c>
      <c r="AP674" s="128">
        <f t="shared" ref="AP674" si="12650">L674/L684</f>
        <v>0.11627143677689342</v>
      </c>
      <c r="AQ674" s="126">
        <f t="shared" ref="AQ674" si="12651">M674/M684</f>
        <v>4.5961833361731132E-2</v>
      </c>
      <c r="AR674" s="130">
        <f t="shared" ref="AR674" si="12652">N674/N684</f>
        <v>7.6252894313409994E-2</v>
      </c>
      <c r="AS674" s="131">
        <f t="shared" ref="AS674" si="12653">O674/O684</f>
        <v>4.8127309835070881E-2</v>
      </c>
      <c r="AT674" s="126">
        <f t="shared" ref="AT674" si="12654">P674/P684</f>
        <v>7.3041983795727961E-2</v>
      </c>
      <c r="AU674" s="127">
        <f t="shared" ref="AU674" si="12655">Q674/Q684</f>
        <v>5.9916441386089946E-2</v>
      </c>
      <c r="AV674" s="128">
        <f t="shared" ref="AV674" si="12656">R674/R684</f>
        <v>6.1417243295115914E-2</v>
      </c>
      <c r="AW674" s="129">
        <f t="shared" ref="AW674" si="12657">S674/S684</f>
        <v>7.851470272590684E-2</v>
      </c>
      <c r="AX674" s="126">
        <f t="shared" ref="AX674" si="12658">T674/T684</f>
        <v>6.5968955785512706E-2</v>
      </c>
      <c r="AY674" s="127">
        <f t="shared" ref="AY674" si="12659">U674/U684</f>
        <v>3.5560798853964778E-2</v>
      </c>
      <c r="AZ674" s="128">
        <f t="shared" ref="AZ674" si="12660">V674/V684</f>
        <v>4.7127695417789758E-2</v>
      </c>
      <c r="BA674" s="129">
        <f t="shared" ref="BA674" si="12661">W674/W684</f>
        <v>4.7710381203548306E-2</v>
      </c>
      <c r="BB674" s="126">
        <f t="shared" ref="BB674" si="12662">X674/X684</f>
        <v>8.8710359408033831E-2</v>
      </c>
      <c r="BC674" s="127">
        <f t="shared" ref="BC674" si="12663">Y674/Y684</f>
        <v>4.5436689799659549E-2</v>
      </c>
      <c r="BD674" s="128">
        <f t="shared" ref="BD674" si="12664">Z674/Z684</f>
        <v>6.8641657274727638E-2</v>
      </c>
      <c r="BE674" s="126">
        <f t="shared" ref="BE674" si="12665">AA674/AA684</f>
        <v>8.5982972808617844E-2</v>
      </c>
      <c r="BF674" s="132">
        <f t="shared" ref="BF674" si="12666">AB674/AB684</f>
        <v>6.9925337569499604E-2</v>
      </c>
      <c r="BG674" s="133">
        <f t="shared" ref="BG674" si="12667">AC674/AC684</f>
        <v>6.5451234691701124E-2</v>
      </c>
    </row>
    <row r="675" spans="1:59">
      <c r="A675" s="134" t="s">
        <v>33</v>
      </c>
      <c r="B675" s="203">
        <v>2989</v>
      </c>
      <c r="C675" s="187">
        <v>2713</v>
      </c>
      <c r="D675" s="188">
        <v>1608</v>
      </c>
      <c r="E675" s="189">
        <v>1601</v>
      </c>
      <c r="F675" s="186">
        <v>869</v>
      </c>
      <c r="G675" s="190">
        <v>413</v>
      </c>
      <c r="H675" s="188">
        <v>2213</v>
      </c>
      <c r="I675" s="189">
        <v>3428</v>
      </c>
      <c r="J675" s="186">
        <v>667</v>
      </c>
      <c r="K675" s="187">
        <v>229</v>
      </c>
      <c r="L675" s="188">
        <v>1397</v>
      </c>
      <c r="M675" s="186">
        <v>955</v>
      </c>
      <c r="N675" s="191">
        <v>2231</v>
      </c>
      <c r="O675" s="204">
        <v>2115</v>
      </c>
      <c r="P675" s="186">
        <v>1192</v>
      </c>
      <c r="Q675" s="187">
        <v>1347</v>
      </c>
      <c r="R675" s="188">
        <v>1313</v>
      </c>
      <c r="S675" s="189">
        <v>1968</v>
      </c>
      <c r="T675" s="186">
        <v>857</v>
      </c>
      <c r="U675" s="190">
        <v>332</v>
      </c>
      <c r="V675" s="188">
        <v>3008</v>
      </c>
      <c r="W675" s="205">
        <v>1249</v>
      </c>
      <c r="X675" s="186">
        <v>2634</v>
      </c>
      <c r="Y675" s="190">
        <v>685</v>
      </c>
      <c r="Z675" s="188">
        <v>3888</v>
      </c>
      <c r="AA675" s="186">
        <v>3906</v>
      </c>
      <c r="AB675" s="169">
        <f t="shared" si="12370"/>
        <v>24866</v>
      </c>
      <c r="AC675" s="170">
        <f t="shared" si="12288"/>
        <v>20941</v>
      </c>
      <c r="AE675" s="134" t="s">
        <v>33</v>
      </c>
      <c r="AF675" s="126">
        <f>B675/B684</f>
        <v>5.0409822241710797E-2</v>
      </c>
      <c r="AG675" s="127">
        <f t="shared" ref="AG675" si="12668">C675/C684</f>
        <v>8.1707023250210814E-2</v>
      </c>
      <c r="AH675" s="128">
        <f t="shared" ref="AH675" si="12669">D675/D684</f>
        <v>6.8066373179817133E-2</v>
      </c>
      <c r="AI675" s="129">
        <f t="shared" ref="AI675" si="12670">E675/E684</f>
        <v>8.0772917612633069E-2</v>
      </c>
      <c r="AJ675" s="126">
        <f t="shared" ref="AJ675" si="12671">F675/F684</f>
        <v>6.3812600969305328E-2</v>
      </c>
      <c r="AK675" s="127">
        <f t="shared" ref="AK675" si="12672">G675/G684</f>
        <v>5.0805757165703042E-2</v>
      </c>
      <c r="AL675" s="128">
        <f t="shared" ref="AL675" si="12673">H675/H684</f>
        <v>8.6577207464496694E-2</v>
      </c>
      <c r="AM675" s="129">
        <f t="shared" ref="AM675" si="12674">I675/I684</f>
        <v>8.8587967748604501E-2</v>
      </c>
      <c r="AN675" s="126">
        <f t="shared" ref="AN675" si="12675">J675/J684</f>
        <v>9.3983373256305486E-2</v>
      </c>
      <c r="AO675" s="127">
        <f t="shared" ref="AO675" si="12676">K675/K684</f>
        <v>2.6874779955404295E-2</v>
      </c>
      <c r="AP675" s="128">
        <f t="shared" ref="AP675" si="12677">L675/L684</f>
        <v>0.11463034380897678</v>
      </c>
      <c r="AQ675" s="126">
        <f t="shared" ref="AQ675" si="12678">M675/M684</f>
        <v>4.0679843244164252E-2</v>
      </c>
      <c r="AR675" s="130">
        <f t="shared" ref="AR675" si="12679">N675/N684</f>
        <v>8.7555433460225263E-2</v>
      </c>
      <c r="AS675" s="131">
        <f t="shared" ref="AS675" si="12680">O675/O684</f>
        <v>5.833195432732087E-2</v>
      </c>
      <c r="AT675" s="126">
        <f t="shared" ref="AT675" si="12681">P675/P684</f>
        <v>7.3164743432359444E-2</v>
      </c>
      <c r="AU675" s="127">
        <f t="shared" ref="AU675" si="12682">Q675/Q684</f>
        <v>6.6207913492258547E-2</v>
      </c>
      <c r="AV675" s="128">
        <f t="shared" ref="AV675" si="12683">R675/R684</f>
        <v>6.6316480630334865E-2</v>
      </c>
      <c r="AW675" s="129">
        <f t="shared" ref="AW675" si="12684">S675/S684</f>
        <v>8.448164842240824E-2</v>
      </c>
      <c r="AX675" s="126">
        <f t="shared" ref="AX675" si="12685">T675/T684</f>
        <v>0.1007761053621825</v>
      </c>
      <c r="AY675" s="127">
        <f t="shared" ref="AY675" si="12686">U675/U684</f>
        <v>2.7976742226341958E-2</v>
      </c>
      <c r="AZ675" s="128">
        <f t="shared" ref="AZ675" si="12687">V675/V684</f>
        <v>0.12668463611859837</v>
      </c>
      <c r="BA675" s="129">
        <f t="shared" ref="BA675" si="12688">W675/W684</f>
        <v>4.277836764051101E-2</v>
      </c>
      <c r="BB675" s="126">
        <f t="shared" ref="BB675" si="12689">X675/X684</f>
        <v>0.11137420718816067</v>
      </c>
      <c r="BC675" s="127">
        <f t="shared" ref="BC675" si="12690">Y675/Y684</f>
        <v>4.4847453188424771E-2</v>
      </c>
      <c r="BD675" s="128">
        <f t="shared" ref="BD675" si="12691">Z675/Z684</f>
        <v>6.955401706649493E-2</v>
      </c>
      <c r="BE675" s="126">
        <f t="shared" ref="BE675" si="12692">AA675/AA684</f>
        <v>8.4831899921813919E-2</v>
      </c>
      <c r="BF675" s="132">
        <f t="shared" ref="BF675" si="12693">AB675/AB684</f>
        <v>7.9002382843526606E-2</v>
      </c>
      <c r="BG675" s="133">
        <f t="shared" ref="BG675" si="12694">AC675/AC684</f>
        <v>6.6664119926017187E-2</v>
      </c>
    </row>
    <row r="676" spans="1:59">
      <c r="A676" s="143" t="s">
        <v>34</v>
      </c>
      <c r="B676" s="200">
        <v>2535</v>
      </c>
      <c r="C676" s="194">
        <v>4773</v>
      </c>
      <c r="D676" s="195">
        <v>1236</v>
      </c>
      <c r="E676" s="196">
        <v>1822</v>
      </c>
      <c r="F676" s="193">
        <v>626</v>
      </c>
      <c r="G676" s="197">
        <v>446</v>
      </c>
      <c r="H676" s="195">
        <v>1923</v>
      </c>
      <c r="I676" s="196">
        <v>3451</v>
      </c>
      <c r="J676" s="193">
        <v>434</v>
      </c>
      <c r="K676" s="194">
        <v>266</v>
      </c>
      <c r="L676" s="195">
        <v>1270</v>
      </c>
      <c r="M676" s="193">
        <v>944</v>
      </c>
      <c r="N676" s="198">
        <v>1957</v>
      </c>
      <c r="O676" s="201">
        <v>2360</v>
      </c>
      <c r="P676" s="193">
        <v>1118</v>
      </c>
      <c r="Q676" s="194">
        <v>1764</v>
      </c>
      <c r="R676" s="195">
        <v>1189</v>
      </c>
      <c r="S676" s="196">
        <v>1989</v>
      </c>
      <c r="T676" s="193">
        <v>774</v>
      </c>
      <c r="U676" s="197">
        <v>508</v>
      </c>
      <c r="V676" s="195">
        <v>2022</v>
      </c>
      <c r="W676" s="202">
        <v>1655</v>
      </c>
      <c r="X676" s="193">
        <v>2012</v>
      </c>
      <c r="Y676" s="197">
        <v>849</v>
      </c>
      <c r="Z676" s="195">
        <v>3232</v>
      </c>
      <c r="AA676" s="193">
        <v>4642</v>
      </c>
      <c r="AB676" s="169">
        <f t="shared" si="12370"/>
        <v>20328</v>
      </c>
      <c r="AC676" s="170">
        <f t="shared" si="12288"/>
        <v>25469</v>
      </c>
      <c r="AE676" s="143" t="s">
        <v>34</v>
      </c>
      <c r="AF676" s="126">
        <f>B676/B684</f>
        <v>4.2753061017978211E-2</v>
      </c>
      <c r="AG676" s="127">
        <f t="shared" ref="AG676" si="12695">C676/C684</f>
        <v>0.14374774123599565</v>
      </c>
      <c r="AH676" s="128">
        <f t="shared" ref="AH676" si="12696">D676/D684</f>
        <v>5.2319674906874364E-2</v>
      </c>
      <c r="AI676" s="129">
        <f t="shared" ref="AI676" si="12697">E676/E684</f>
        <v>9.1922708238736689E-2</v>
      </c>
      <c r="AJ676" s="126">
        <f t="shared" ref="AJ676" si="12698">F676/F684</f>
        <v>4.5968571008958729E-2</v>
      </c>
      <c r="AK676" s="127">
        <f t="shared" ref="AK676" si="12699">G676/G684</f>
        <v>5.4865297084512238E-2</v>
      </c>
      <c r="AL676" s="128">
        <f t="shared" ref="AL676" si="12700">H676/H684</f>
        <v>7.5231798442940423E-2</v>
      </c>
      <c r="AM676" s="129">
        <f t="shared" ref="AM676" si="12701">I676/I684</f>
        <v>8.9182344428364688E-2</v>
      </c>
      <c r="AN676" s="126">
        <f t="shared" ref="AN676" si="12702">J676/J684</f>
        <v>6.1152599690009864E-2</v>
      </c>
      <c r="AO676" s="127">
        <f t="shared" ref="AO676" si="12703">K676/K684</f>
        <v>3.121699331064429E-2</v>
      </c>
      <c r="AP676" s="128">
        <f t="shared" ref="AP676" si="12704">L676/L684</f>
        <v>0.10420940346270616</v>
      </c>
      <c r="AQ676" s="126">
        <f t="shared" ref="AQ676" si="12705">M676/M684</f>
        <v>4.0211279604702672E-2</v>
      </c>
      <c r="AR676" s="130">
        <f t="shared" ref="AR676" si="12706">N676/N684</f>
        <v>7.680232329971351E-2</v>
      </c>
      <c r="AS676" s="131">
        <f t="shared" ref="AS676" si="12707">O676/O684</f>
        <v>6.5089083788405319E-2</v>
      </c>
      <c r="AT676" s="126">
        <f t="shared" ref="AT676" si="12708">P676/P684</f>
        <v>6.8622636876994839E-2</v>
      </c>
      <c r="AU676" s="127">
        <f t="shared" ref="AU676" si="12709">Q676/Q684</f>
        <v>8.6704349963135904E-2</v>
      </c>
      <c r="AV676" s="128">
        <f t="shared" ref="AV676" si="12710">R676/R684</f>
        <v>6.0053538057477651E-2</v>
      </c>
      <c r="AW676" s="129">
        <f t="shared" ref="AW676" si="12711">S676/S684</f>
        <v>8.5383129426915644E-2</v>
      </c>
      <c r="AX676" s="126">
        <f t="shared" ref="AX676" si="12712">T676/T684</f>
        <v>9.1015992474129823E-2</v>
      </c>
      <c r="AY676" s="127">
        <f t="shared" ref="AY676" si="12713">U676/U684</f>
        <v>4.2807786298137696E-2</v>
      </c>
      <c r="AZ676" s="128">
        <f t="shared" ref="AZ676" si="12714">V676/V684</f>
        <v>8.5158355795148244E-2</v>
      </c>
      <c r="BA676" s="129">
        <f t="shared" ref="BA676" si="12715">W676/W684</f>
        <v>5.6683905880741174E-2</v>
      </c>
      <c r="BB676" s="126">
        <f t="shared" ref="BB676" si="12716">X676/X684</f>
        <v>8.5073995771670186E-2</v>
      </c>
      <c r="BC676" s="127">
        <f t="shared" ref="BC676" si="12717">Y676/Y684</f>
        <v>5.5584653659814062E-2</v>
      </c>
      <c r="BD676" s="128">
        <f t="shared" ref="BD676" si="12718">Z676/Z684</f>
        <v>5.7818565627292082E-2</v>
      </c>
      <c r="BE676" s="126">
        <f t="shared" ref="BE676" si="12719">AA676/AA684</f>
        <v>0.10081661019894014</v>
      </c>
      <c r="BF676" s="132">
        <f t="shared" ref="BF676" si="12720">AB676/AB684</f>
        <v>6.45845909451946E-2</v>
      </c>
      <c r="BG676" s="133">
        <f t="shared" ref="BG676" si="12721">AC676/AC684</f>
        <v>8.1078672002088334E-2</v>
      </c>
    </row>
    <row r="677" spans="1:59">
      <c r="A677" s="134" t="s">
        <v>35</v>
      </c>
      <c r="B677" s="203">
        <v>2077</v>
      </c>
      <c r="C677" s="187">
        <v>4154</v>
      </c>
      <c r="D677" s="188">
        <v>821</v>
      </c>
      <c r="E677" s="189">
        <v>2048</v>
      </c>
      <c r="F677" s="186">
        <v>393</v>
      </c>
      <c r="G677" s="190">
        <v>571</v>
      </c>
      <c r="H677" s="188">
        <v>1437</v>
      </c>
      <c r="I677" s="189">
        <v>3287</v>
      </c>
      <c r="J677" s="186">
        <v>241</v>
      </c>
      <c r="K677" s="187">
        <v>244</v>
      </c>
      <c r="L677" s="188">
        <v>793</v>
      </c>
      <c r="M677" s="186">
        <v>714</v>
      </c>
      <c r="N677" s="191">
        <v>1461</v>
      </c>
      <c r="O677" s="204">
        <v>1953</v>
      </c>
      <c r="P677" s="186">
        <v>833</v>
      </c>
      <c r="Q677" s="187">
        <v>1580</v>
      </c>
      <c r="R677" s="188">
        <v>890</v>
      </c>
      <c r="S677" s="189">
        <v>1277</v>
      </c>
      <c r="T677" s="186">
        <v>591</v>
      </c>
      <c r="U677" s="190">
        <v>444</v>
      </c>
      <c r="V677" s="188">
        <v>2570</v>
      </c>
      <c r="W677" s="205">
        <v>1185</v>
      </c>
      <c r="X677" s="186">
        <v>1564</v>
      </c>
      <c r="Y677" s="190">
        <v>788</v>
      </c>
      <c r="Z677" s="188">
        <v>2470</v>
      </c>
      <c r="AA677" s="186">
        <v>3433</v>
      </c>
      <c r="AB677" s="169">
        <f t="shared" si="12370"/>
        <v>16141</v>
      </c>
      <c r="AC677" s="170">
        <f t="shared" si="12288"/>
        <v>21678</v>
      </c>
      <c r="AE677" s="134" t="s">
        <v>35</v>
      </c>
      <c r="AF677" s="126">
        <f>B677/B684</f>
        <v>3.5028839342935207E-2</v>
      </c>
      <c r="AG677" s="127">
        <f t="shared" ref="AG677" si="12722">C677/C684</f>
        <v>0.12510540898686906</v>
      </c>
      <c r="AH677" s="128">
        <f t="shared" ref="AH677" si="12723">D677/D684</f>
        <v>3.4752793769048426E-2</v>
      </c>
      <c r="AI677" s="129">
        <f t="shared" ref="AI677" si="12724">E677/E684</f>
        <v>0.10332475657131325</v>
      </c>
      <c r="AJ677" s="126">
        <f t="shared" ref="AJ677" si="12725">F677/F684</f>
        <v>2.8858863269202527E-2</v>
      </c>
      <c r="AK677" s="127">
        <f t="shared" ref="AK677" si="12726">G677/G684</f>
        <v>7.0242342231516791E-2</v>
      </c>
      <c r="AL677" s="128">
        <f t="shared" ref="AL677" si="12727">H677/H684</f>
        <v>5.6218457806815073E-2</v>
      </c>
      <c r="AM677" s="129">
        <f t="shared" ref="AM677" si="12728">I677/I684</f>
        <v>8.4944180277031212E-2</v>
      </c>
      <c r="AN677" s="126">
        <f t="shared" ref="AN677" si="12729">J677/J684</f>
        <v>3.3958010426940959E-2</v>
      </c>
      <c r="AO677" s="127">
        <f t="shared" ref="AO677" si="12730">K677/K684</f>
        <v>2.8635136721042131E-2</v>
      </c>
      <c r="AP677" s="128">
        <f t="shared" ref="AP677" si="12731">L677/L684</f>
        <v>6.5069336177894482E-2</v>
      </c>
      <c r="AQ677" s="126">
        <f t="shared" ref="AQ677" si="12732">M677/M684</f>
        <v>3.041403987050605E-2</v>
      </c>
      <c r="AR677" s="130">
        <f t="shared" ref="AR677" si="12733">N677/N684</f>
        <v>5.7336839213531651E-2</v>
      </c>
      <c r="AS677" s="131">
        <f t="shared" ref="AS677" si="12734">O677/O684</f>
        <v>5.3863974846930333E-2</v>
      </c>
      <c r="AT677" s="126">
        <f t="shared" ref="AT677" si="12735">P677/P684</f>
        <v>5.1129388657009577E-2</v>
      </c>
      <c r="AU677" s="127">
        <f t="shared" ref="AU677" si="12736">Q677/Q684</f>
        <v>7.7660358810518554E-2</v>
      </c>
      <c r="AV677" s="128">
        <f t="shared" ref="AV677" si="12737">R677/R684</f>
        <v>4.4951765240668719E-2</v>
      </c>
      <c r="AW677" s="129">
        <f t="shared" ref="AW677" si="12738">S677/S684</f>
        <v>5.4818630607426484E-2</v>
      </c>
      <c r="AX677" s="126">
        <f t="shared" ref="AX677" si="12739">T677/T684</f>
        <v>6.9496707431796798E-2</v>
      </c>
      <c r="AY677" s="127">
        <f t="shared" ref="AY677" si="12740">U677/U684</f>
        <v>3.741467936293924E-2</v>
      </c>
      <c r="AZ677" s="128">
        <f t="shared" ref="AZ677" si="12741">V677/V684</f>
        <v>0.10823787061994609</v>
      </c>
      <c r="BA677" s="129">
        <f t="shared" ref="BA677" si="12742">W677/W684</f>
        <v>4.0586361612494432E-2</v>
      </c>
      <c r="BB677" s="126">
        <f t="shared" ref="BB677" si="12743">X677/X684</f>
        <v>6.6131078224101483E-2</v>
      </c>
      <c r="BC677" s="127">
        <f t="shared" ref="BC677" si="12744">Y677/Y684</f>
        <v>5.1590938850333903E-2</v>
      </c>
      <c r="BD677" s="128">
        <f t="shared" ref="BD677" si="12745">Z677/Z684</f>
        <v>4.4186836973827796E-2</v>
      </c>
      <c r="BE677" s="126">
        <f t="shared" ref="BE677" si="12746">AA677/AA684</f>
        <v>7.455911736599774E-2</v>
      </c>
      <c r="BF677" s="132">
        <f t="shared" ref="BF677" si="12747">AB677/AB684</f>
        <v>5.128196981731533E-2</v>
      </c>
      <c r="BG677" s="133">
        <f t="shared" ref="BG677" si="12748">AC677/AC684</f>
        <v>6.9010304749352963E-2</v>
      </c>
    </row>
    <row r="678" spans="1:59">
      <c r="A678" s="143" t="s">
        <v>36</v>
      </c>
      <c r="B678" s="200">
        <v>369</v>
      </c>
      <c r="C678" s="194">
        <v>1777</v>
      </c>
      <c r="D678" s="195">
        <v>197</v>
      </c>
      <c r="E678" s="196">
        <v>964</v>
      </c>
      <c r="F678" s="193">
        <v>108</v>
      </c>
      <c r="G678" s="197">
        <v>367</v>
      </c>
      <c r="H678" s="195">
        <v>454</v>
      </c>
      <c r="I678" s="196">
        <v>2144</v>
      </c>
      <c r="J678" s="193">
        <v>127</v>
      </c>
      <c r="K678" s="194">
        <v>162</v>
      </c>
      <c r="L678" s="195">
        <v>318</v>
      </c>
      <c r="M678" s="193">
        <v>505</v>
      </c>
      <c r="N678" s="198">
        <v>873</v>
      </c>
      <c r="O678" s="201">
        <v>1248</v>
      </c>
      <c r="P678" s="193">
        <v>549</v>
      </c>
      <c r="Q678" s="194">
        <v>992</v>
      </c>
      <c r="R678" s="195">
        <v>765</v>
      </c>
      <c r="S678" s="196">
        <v>1030</v>
      </c>
      <c r="T678" s="193">
        <v>467</v>
      </c>
      <c r="U678" s="197">
        <v>246</v>
      </c>
      <c r="V678" s="195">
        <v>2230</v>
      </c>
      <c r="W678" s="202">
        <v>906</v>
      </c>
      <c r="X678" s="193">
        <v>963</v>
      </c>
      <c r="Y678" s="197">
        <v>659</v>
      </c>
      <c r="Z678" s="195">
        <v>1668</v>
      </c>
      <c r="AA678" s="193">
        <v>2628</v>
      </c>
      <c r="AB678" s="169">
        <f t="shared" si="12370"/>
        <v>9088</v>
      </c>
      <c r="AC678" s="170">
        <f t="shared" si="12288"/>
        <v>13628</v>
      </c>
      <c r="AE678" s="143" t="s">
        <v>36</v>
      </c>
      <c r="AF678" s="126">
        <f>B678/B684</f>
        <v>6.2232266333861769E-3</v>
      </c>
      <c r="AG678" s="127">
        <f t="shared" ref="AG678" si="12749">C678/C684</f>
        <v>5.3517648476087219E-2</v>
      </c>
      <c r="AH678" s="128">
        <f t="shared" ref="AH678" si="12750">D678/D684</f>
        <v>8.3389773112089397E-3</v>
      </c>
      <c r="AI678" s="129">
        <f t="shared" ref="AI678" si="12751">E678/E684</f>
        <v>4.8635285807981432E-2</v>
      </c>
      <c r="AJ678" s="126">
        <f t="shared" ref="AJ678" si="12752">F678/F684</f>
        <v>7.9306799823762666E-3</v>
      </c>
      <c r="AK678" s="127">
        <f t="shared" ref="AK678" si="12753">G678/G684</f>
        <v>4.5147004551605363E-2</v>
      </c>
      <c r="AL678" s="128">
        <f t="shared" ref="AL678" si="12754">H678/H684</f>
        <v>1.7761433433746723E-2</v>
      </c>
      <c r="AM678" s="129">
        <f t="shared" ref="AM678" si="12755">I678/I684</f>
        <v>5.5406243539383913E-2</v>
      </c>
      <c r="AN678" s="126">
        <f t="shared" ref="AN678" si="12756">J678/J684</f>
        <v>1.789488516274482E-2</v>
      </c>
      <c r="AO678" s="127">
        <f t="shared" ref="AO678" si="12757">K678/K684</f>
        <v>1.901185306888863E-2</v>
      </c>
      <c r="AP678" s="128">
        <f t="shared" ref="AP678" si="12758">L678/L684</f>
        <v>2.6093378189874457E-2</v>
      </c>
      <c r="AQ678" s="126">
        <f t="shared" ref="AQ678" si="12759">M678/M684</f>
        <v>2.151133072073607E-2</v>
      </c>
      <c r="AR678" s="130">
        <f t="shared" ref="AR678" si="12760">N678/N684</f>
        <v>3.4260821788783799E-2</v>
      </c>
      <c r="AS678" s="131">
        <f t="shared" ref="AS678" si="12761">O678/O684</f>
        <v>3.441999007115671E-2</v>
      </c>
      <c r="AT678" s="126">
        <f t="shared" ref="AT678" si="12762">P678/P684</f>
        <v>3.3697520255340042E-2</v>
      </c>
      <c r="AU678" s="127">
        <f t="shared" ref="AU678" si="12763">Q678/Q684</f>
        <v>4.8758908822806583E-2</v>
      </c>
      <c r="AV678" s="128">
        <f t="shared" ref="AV678" si="12764">R678/R684</f>
        <v>3.8638315066417496E-2</v>
      </c>
      <c r="AW678" s="129">
        <f t="shared" ref="AW678" si="12765">S678/S684</f>
        <v>4.4215496887744149E-2</v>
      </c>
      <c r="AX678" s="126">
        <f t="shared" ref="AX678" si="12766">T678/T684</f>
        <v>5.4915333960489185E-2</v>
      </c>
      <c r="AY678" s="127">
        <f t="shared" ref="AY678" si="12767">U678/U684</f>
        <v>2.0729754782169041E-2</v>
      </c>
      <c r="AZ678" s="128">
        <f t="shared" ref="AZ678" si="12768">V678/V684</f>
        <v>9.3918463611859834E-2</v>
      </c>
      <c r="BA678" s="129">
        <f t="shared" ref="BA678" si="12769">W678/W684</f>
        <v>3.103058533410967E-2</v>
      </c>
      <c r="BB678" s="126">
        <f t="shared" ref="BB678" si="12770">X678/X684</f>
        <v>4.0718816067653277E-2</v>
      </c>
      <c r="BC678" s="127">
        <f t="shared" ref="BC678" si="12771">Y678/Y684</f>
        <v>4.3145214089302081E-2</v>
      </c>
      <c r="BD678" s="128">
        <f t="shared" ref="BD678" si="12772">Z678/Z684</f>
        <v>2.9839532013095048E-2</v>
      </c>
      <c r="BE678" s="126">
        <f t="shared" ref="BE678" si="12773">AA678/AA684</f>
        <v>5.7075840500390933E-2</v>
      </c>
      <c r="BF678" s="132">
        <f t="shared" ref="BF678" si="12774">AB678/AB684</f>
        <v>2.8873709293089755E-2</v>
      </c>
      <c r="BG678" s="133">
        <f t="shared" ref="BG678" si="12775">AC678/AC684</f>
        <v>4.3383726963934971E-2</v>
      </c>
    </row>
    <row r="679" spans="1:59">
      <c r="A679" s="134" t="s">
        <v>37</v>
      </c>
      <c r="B679" s="203">
        <v>0</v>
      </c>
      <c r="C679" s="187">
        <v>1686</v>
      </c>
      <c r="D679" s="188">
        <v>4</v>
      </c>
      <c r="E679" s="189">
        <v>757</v>
      </c>
      <c r="F679" s="186">
        <v>6</v>
      </c>
      <c r="G679" s="190">
        <v>196</v>
      </c>
      <c r="H679" s="188">
        <v>15</v>
      </c>
      <c r="I679" s="189">
        <v>1258</v>
      </c>
      <c r="J679" s="186">
        <v>17</v>
      </c>
      <c r="K679" s="187">
        <v>65</v>
      </c>
      <c r="L679" s="188">
        <v>56</v>
      </c>
      <c r="M679" s="186">
        <v>98</v>
      </c>
      <c r="N679" s="191">
        <v>107</v>
      </c>
      <c r="O679" s="204">
        <v>272</v>
      </c>
      <c r="P679" s="186">
        <v>147</v>
      </c>
      <c r="Q679" s="187">
        <v>163</v>
      </c>
      <c r="R679" s="188">
        <v>134</v>
      </c>
      <c r="S679" s="189">
        <v>97</v>
      </c>
      <c r="T679" s="186">
        <v>105</v>
      </c>
      <c r="U679" s="190">
        <v>30</v>
      </c>
      <c r="V679" s="188">
        <v>183</v>
      </c>
      <c r="W679" s="205">
        <v>38</v>
      </c>
      <c r="X679" s="186">
        <v>146</v>
      </c>
      <c r="Y679" s="190">
        <v>33</v>
      </c>
      <c r="Z679" s="188">
        <v>78</v>
      </c>
      <c r="AA679" s="186">
        <v>178</v>
      </c>
      <c r="AB679" s="169">
        <f t="shared" si="12370"/>
        <v>998</v>
      </c>
      <c r="AC679" s="170">
        <f t="shared" si="12288"/>
        <v>4871</v>
      </c>
      <c r="AE679" s="134" t="s">
        <v>37</v>
      </c>
      <c r="AF679" s="126">
        <f>B679/B684</f>
        <v>0</v>
      </c>
      <c r="AG679" s="127">
        <f t="shared" ref="AG679" si="12776">C679/C684</f>
        <v>5.0777014817491868E-2</v>
      </c>
      <c r="AH679" s="128">
        <f t="shared" ref="AH679" si="12777">D679/D684</f>
        <v>1.6931933626820184E-4</v>
      </c>
      <c r="AI679" s="129">
        <f t="shared" ref="AI679" si="12778">E679/E684</f>
        <v>3.8191816760002016E-2</v>
      </c>
      <c r="AJ679" s="126">
        <f t="shared" ref="AJ679" si="12779">F679/F684</f>
        <v>4.4059333235423704E-4</v>
      </c>
      <c r="AK679" s="127">
        <f t="shared" ref="AK679" si="12780">G679/G684</f>
        <v>2.4111206790503138E-2</v>
      </c>
      <c r="AL679" s="128">
        <f t="shared" ref="AL679" si="12781">H679/H684</f>
        <v>5.8683150111497981E-4</v>
      </c>
      <c r="AM679" s="129">
        <f t="shared" ref="AM679" si="12782">I679/I684</f>
        <v>3.2509820136448209E-2</v>
      </c>
      <c r="AN679" s="126">
        <f t="shared" ref="AN679" si="12783">J679/J684</f>
        <v>2.3953783288713543E-3</v>
      </c>
      <c r="AO679" s="127">
        <f t="shared" ref="AO679" si="12784">K679/K684</f>
        <v>7.6282126510972895E-3</v>
      </c>
      <c r="AP679" s="128">
        <f t="shared" ref="AP679" si="12785">L679/L684</f>
        <v>4.595060310166571E-3</v>
      </c>
      <c r="AQ679" s="126">
        <f t="shared" ref="AQ679" si="12786">M679/M684</f>
        <v>4.1744760606576932E-3</v>
      </c>
      <c r="AR679" s="130">
        <f t="shared" ref="AR679" si="12787">N679/N684</f>
        <v>4.1992072524626193E-3</v>
      </c>
      <c r="AS679" s="131">
        <f t="shared" ref="AS679" si="12788">O679/O684</f>
        <v>7.501792707816206E-3</v>
      </c>
      <c r="AT679" s="126">
        <f t="shared" ref="AT679" si="12789">P679/P684</f>
        <v>9.0228332924134538E-3</v>
      </c>
      <c r="AU679" s="127">
        <f t="shared" ref="AU679" si="12790">Q679/Q684</f>
        <v>8.0117965101990669E-3</v>
      </c>
      <c r="AV679" s="128">
        <f t="shared" ref="AV679" si="12791">R679/R684</f>
        <v>6.7680185867973128E-3</v>
      </c>
      <c r="AW679" s="129">
        <f t="shared" ref="AW679" si="12792">S679/S684</f>
        <v>4.1639836874865855E-3</v>
      </c>
      <c r="AX679" s="126">
        <f t="shared" ref="AX679" si="12793">T679/T684</f>
        <v>1.2347130761994356E-2</v>
      </c>
      <c r="AY679" s="127">
        <f t="shared" ref="AY679" si="12794">U679/U684</f>
        <v>2.5280188758742732E-3</v>
      </c>
      <c r="AZ679" s="128">
        <f t="shared" ref="AZ679" si="12795">V679/V684</f>
        <v>7.707210242587601E-3</v>
      </c>
      <c r="BA679" s="129">
        <f t="shared" ref="BA679" si="12796">W679/W684</f>
        <v>1.3015035791348426E-3</v>
      </c>
      <c r="BB679" s="126">
        <f t="shared" ref="BB679" si="12797">X679/X684</f>
        <v>6.1733615221987318E-3</v>
      </c>
      <c r="BC679" s="127">
        <f t="shared" ref="BC679" si="12798">Y679/Y684</f>
        <v>2.1605342411941861E-3</v>
      </c>
      <c r="BD679" s="128">
        <f t="shared" ref="BD679" si="12799">Z679/Z684</f>
        <v>1.3953737991735094E-3</v>
      </c>
      <c r="BE679" s="126">
        <f t="shared" ref="BE679" si="12800">AA679/AA684</f>
        <v>3.8658674311528103E-3</v>
      </c>
      <c r="BF679" s="132">
        <f t="shared" ref="BF679" si="12801">AB679/AB684</f>
        <v>3.17077045274027E-3</v>
      </c>
      <c r="BG679" s="133">
        <f t="shared" ref="BG679" si="12802">AC679/AC684</f>
        <v>1.550646712953678E-2</v>
      </c>
    </row>
    <row r="680" spans="1:59">
      <c r="A680" s="143" t="s">
        <v>38</v>
      </c>
      <c r="B680" s="200">
        <v>0</v>
      </c>
      <c r="C680" s="194">
        <v>61</v>
      </c>
      <c r="D680" s="195">
        <v>0</v>
      </c>
      <c r="E680" s="196">
        <v>5</v>
      </c>
      <c r="F680" s="193">
        <v>0</v>
      </c>
      <c r="G680" s="197">
        <v>1</v>
      </c>
      <c r="H680" s="195">
        <v>0</v>
      </c>
      <c r="I680" s="196">
        <v>0</v>
      </c>
      <c r="J680" s="193">
        <v>0</v>
      </c>
      <c r="K680" s="197">
        <v>0</v>
      </c>
      <c r="L680" s="195">
        <v>0</v>
      </c>
      <c r="M680" s="193">
        <v>0</v>
      </c>
      <c r="N680" s="198">
        <v>0</v>
      </c>
      <c r="O680" s="201">
        <v>0</v>
      </c>
      <c r="P680" s="193">
        <v>0</v>
      </c>
      <c r="Q680" s="197">
        <v>0</v>
      </c>
      <c r="R680" s="195">
        <v>0</v>
      </c>
      <c r="S680" s="196">
        <v>0</v>
      </c>
      <c r="T680" s="193">
        <v>0</v>
      </c>
      <c r="U680" s="197">
        <v>0</v>
      </c>
      <c r="V680" s="195">
        <v>0</v>
      </c>
      <c r="W680" s="196">
        <v>0</v>
      </c>
      <c r="X680" s="193">
        <v>0</v>
      </c>
      <c r="Y680" s="197">
        <v>0</v>
      </c>
      <c r="Z680" s="195">
        <v>0</v>
      </c>
      <c r="AA680" s="193">
        <v>0</v>
      </c>
      <c r="AB680" s="169">
        <f t="shared" si="12370"/>
        <v>0</v>
      </c>
      <c r="AC680" s="170">
        <f t="shared" si="12288"/>
        <v>67</v>
      </c>
      <c r="AE680" s="143" t="s">
        <v>38</v>
      </c>
      <c r="AF680" s="126">
        <f>B680/B684</f>
        <v>0</v>
      </c>
      <c r="AG680" s="127">
        <f t="shared" ref="AG680" si="12803">C680/C684</f>
        <v>1.8371280568606192E-3</v>
      </c>
      <c r="AH680" s="128">
        <f t="shared" ref="AH680" si="12804">D680/D684</f>
        <v>0</v>
      </c>
      <c r="AI680" s="129">
        <f t="shared" ref="AI680" si="12805">E680/E684</f>
        <v>2.5225770647293276E-4</v>
      </c>
      <c r="AJ680" s="126">
        <f t="shared" ref="AJ680" si="12806">F680/F684</f>
        <v>0</v>
      </c>
      <c r="AK680" s="127">
        <f t="shared" ref="AK680" si="12807">G680/G684</f>
        <v>1.2301636117603641E-4</v>
      </c>
      <c r="AL680" s="128">
        <f t="shared" ref="AL680" si="12808">H680/H684</f>
        <v>0</v>
      </c>
      <c r="AM680" s="129">
        <f t="shared" ref="AM680" si="12809">I680/I684</f>
        <v>0</v>
      </c>
      <c r="AN680" s="126">
        <f t="shared" ref="AN680" si="12810">J680/J684</f>
        <v>0</v>
      </c>
      <c r="AO680" s="127">
        <f t="shared" ref="AO680" si="12811">K680/K684</f>
        <v>0</v>
      </c>
      <c r="AP680" s="128">
        <f t="shared" ref="AP680" si="12812">L680/L684</f>
        <v>0</v>
      </c>
      <c r="AQ680" s="126">
        <f t="shared" ref="AQ680" si="12813">M680/M684</f>
        <v>0</v>
      </c>
      <c r="AR680" s="130">
        <f t="shared" ref="AR680" si="12814">N680/N684</f>
        <v>0</v>
      </c>
      <c r="AS680" s="131">
        <f t="shared" ref="AS680" si="12815">O680/O684</f>
        <v>0</v>
      </c>
      <c r="AT680" s="126">
        <f t="shared" ref="AT680" si="12816">P680/P684</f>
        <v>0</v>
      </c>
      <c r="AU680" s="127">
        <f t="shared" ref="AU680" si="12817">Q680/Q684</f>
        <v>0</v>
      </c>
      <c r="AV680" s="128">
        <f t="shared" ref="AV680" si="12818">R680/R684</f>
        <v>0</v>
      </c>
      <c r="AW680" s="129">
        <f t="shared" ref="AW680" si="12819">S680/S684</f>
        <v>0</v>
      </c>
      <c r="AX680" s="126">
        <f t="shared" ref="AX680" si="12820">T680/T684</f>
        <v>0</v>
      </c>
      <c r="AY680" s="127">
        <f t="shared" ref="AY680" si="12821">U680/U684</f>
        <v>0</v>
      </c>
      <c r="AZ680" s="128">
        <f t="shared" ref="AZ680" si="12822">V680/V684</f>
        <v>0</v>
      </c>
      <c r="BA680" s="129">
        <f t="shared" ref="BA680" si="12823">W680/W684</f>
        <v>0</v>
      </c>
      <c r="BB680" s="126">
        <f t="shared" ref="BB680" si="12824">X680/X684</f>
        <v>0</v>
      </c>
      <c r="BC680" s="127">
        <f t="shared" ref="BC680" si="12825">Y680/Y684</f>
        <v>0</v>
      </c>
      <c r="BD680" s="128">
        <f t="shared" ref="BD680" si="12826">Z680/Z684</f>
        <v>0</v>
      </c>
      <c r="BE680" s="126">
        <f t="shared" ref="BE680" si="12827">AA680/AA684</f>
        <v>0</v>
      </c>
      <c r="BF680" s="132">
        <f t="shared" ref="BF680" si="12828">AB680/AB684</f>
        <v>0</v>
      </c>
      <c r="BG680" s="133">
        <f t="shared" ref="BG680" si="12829">AC680/AC684</f>
        <v>2.1328952939416224E-4</v>
      </c>
    </row>
    <row r="681" spans="1:59">
      <c r="A681" s="134" t="s">
        <v>39</v>
      </c>
      <c r="B681" s="58">
        <v>0</v>
      </c>
      <c r="C681" s="59">
        <v>0</v>
      </c>
      <c r="D681" s="136">
        <v>0</v>
      </c>
      <c r="E681" s="137">
        <v>0</v>
      </c>
      <c r="F681" s="135">
        <v>0</v>
      </c>
      <c r="G681" s="138">
        <v>0</v>
      </c>
      <c r="H681" s="136">
        <v>0</v>
      </c>
      <c r="I681" s="137">
        <v>0</v>
      </c>
      <c r="J681" s="135">
        <v>0</v>
      </c>
      <c r="K681" s="138">
        <v>0</v>
      </c>
      <c r="L681" s="136">
        <v>0</v>
      </c>
      <c r="M681" s="135">
        <v>0</v>
      </c>
      <c r="N681" s="139">
        <v>0</v>
      </c>
      <c r="O681" s="140">
        <v>0</v>
      </c>
      <c r="P681" s="135">
        <v>0</v>
      </c>
      <c r="Q681" s="138">
        <v>0</v>
      </c>
      <c r="R681" s="136">
        <v>0</v>
      </c>
      <c r="S681" s="137">
        <v>0</v>
      </c>
      <c r="T681" s="135">
        <v>0</v>
      </c>
      <c r="U681" s="138">
        <v>0</v>
      </c>
      <c r="V681" s="136">
        <v>0</v>
      </c>
      <c r="W681" s="137">
        <v>0</v>
      </c>
      <c r="X681" s="135">
        <v>0</v>
      </c>
      <c r="Y681" s="138">
        <v>0</v>
      </c>
      <c r="Z681" s="141">
        <v>0</v>
      </c>
      <c r="AA681" s="142">
        <v>0</v>
      </c>
      <c r="AB681" s="169"/>
      <c r="AC681" s="170"/>
      <c r="AE681" s="134" t="s">
        <v>39</v>
      </c>
      <c r="AF681" s="126">
        <f>B681/B684</f>
        <v>0</v>
      </c>
      <c r="AG681" s="127">
        <f t="shared" ref="AG681" si="12830">C681/C684</f>
        <v>0</v>
      </c>
      <c r="AH681" s="128">
        <f t="shared" ref="AH681" si="12831">D681/D684</f>
        <v>0</v>
      </c>
      <c r="AI681" s="129">
        <f t="shared" ref="AI681" si="12832">E681/E684</f>
        <v>0</v>
      </c>
      <c r="AJ681" s="126">
        <f t="shared" ref="AJ681" si="12833">F681/F684</f>
        <v>0</v>
      </c>
      <c r="AK681" s="127">
        <f t="shared" ref="AK681" si="12834">G681/G684</f>
        <v>0</v>
      </c>
      <c r="AL681" s="128">
        <f t="shared" ref="AL681" si="12835">H681/H684</f>
        <v>0</v>
      </c>
      <c r="AM681" s="129">
        <f t="shared" ref="AM681" si="12836">I681/I684</f>
        <v>0</v>
      </c>
      <c r="AN681" s="126">
        <f t="shared" ref="AN681" si="12837">J681/J684</f>
        <v>0</v>
      </c>
      <c r="AO681" s="127">
        <f t="shared" ref="AO681" si="12838">K681/K684</f>
        <v>0</v>
      </c>
      <c r="AP681" s="128">
        <f t="shared" ref="AP681" si="12839">L681/L684</f>
        <v>0</v>
      </c>
      <c r="AQ681" s="126">
        <f t="shared" ref="AQ681" si="12840">M681/M684</f>
        <v>0</v>
      </c>
      <c r="AR681" s="130">
        <f t="shared" ref="AR681" si="12841">N681/N684</f>
        <v>0</v>
      </c>
      <c r="AS681" s="131">
        <f t="shared" ref="AS681" si="12842">O681/O684</f>
        <v>0</v>
      </c>
      <c r="AT681" s="126">
        <f t="shared" ref="AT681" si="12843">P681/P684</f>
        <v>0</v>
      </c>
      <c r="AU681" s="127">
        <f t="shared" ref="AU681" si="12844">Q681/Q684</f>
        <v>0</v>
      </c>
      <c r="AV681" s="128">
        <f t="shared" ref="AV681" si="12845">R681/R684</f>
        <v>0</v>
      </c>
      <c r="AW681" s="129">
        <f t="shared" ref="AW681" si="12846">S681/S684</f>
        <v>0</v>
      </c>
      <c r="AX681" s="126">
        <f t="shared" ref="AX681" si="12847">T681/T684</f>
        <v>0</v>
      </c>
      <c r="AY681" s="127">
        <f t="shared" ref="AY681" si="12848">U681/U684</f>
        <v>0</v>
      </c>
      <c r="AZ681" s="128">
        <f t="shared" ref="AZ681" si="12849">V681/V684</f>
        <v>0</v>
      </c>
      <c r="BA681" s="129">
        <f t="shared" ref="BA681" si="12850">W681/W684</f>
        <v>0</v>
      </c>
      <c r="BB681" s="126">
        <f t="shared" ref="BB681" si="12851">X681/X684</f>
        <v>0</v>
      </c>
      <c r="BC681" s="127">
        <f t="shared" ref="BC681" si="12852">Y681/Y684</f>
        <v>0</v>
      </c>
      <c r="BD681" s="128">
        <f t="shared" ref="BD681" si="12853">Z681/Z684</f>
        <v>0</v>
      </c>
      <c r="BE681" s="126">
        <f t="shared" ref="BE681" si="12854">AA681/AA684</f>
        <v>0</v>
      </c>
      <c r="BF681" s="132">
        <f t="shared" ref="BF681" si="12855">AB681/AB684</f>
        <v>0</v>
      </c>
      <c r="BG681" s="133">
        <f t="shared" ref="BG681" si="12856">AC681/AC684</f>
        <v>0</v>
      </c>
    </row>
    <row r="682" spans="1:59">
      <c r="A682" s="143" t="s">
        <v>40</v>
      </c>
      <c r="B682" s="56"/>
      <c r="C682" s="57"/>
      <c r="D682" s="149"/>
      <c r="E682" s="146"/>
      <c r="F682" s="147"/>
      <c r="G682" s="148"/>
      <c r="H682" s="149"/>
      <c r="I682" s="146"/>
      <c r="J682" s="147"/>
      <c r="K682" s="148"/>
      <c r="L682" s="149"/>
      <c r="M682" s="147"/>
      <c r="N682" s="151"/>
      <c r="O682" s="150"/>
      <c r="P682" s="147"/>
      <c r="Q682" s="148"/>
      <c r="R682" s="149"/>
      <c r="S682" s="146"/>
      <c r="T682" s="147"/>
      <c r="U682" s="148"/>
      <c r="V682" s="149"/>
      <c r="W682" s="146"/>
      <c r="X682" s="147"/>
      <c r="Y682" s="148"/>
      <c r="Z682" s="145"/>
      <c r="AA682" s="144"/>
      <c r="AB682" s="169"/>
      <c r="AC682" s="170"/>
      <c r="AE682" s="143" t="s">
        <v>40</v>
      </c>
      <c r="AF682" s="126">
        <f>B682/B684</f>
        <v>0</v>
      </c>
      <c r="AG682" s="127">
        <f t="shared" ref="AG682" si="12857">C682/C684</f>
        <v>0</v>
      </c>
      <c r="AH682" s="128">
        <f t="shared" ref="AH682" si="12858">D682/D684</f>
        <v>0</v>
      </c>
      <c r="AI682" s="129">
        <f t="shared" ref="AI682" si="12859">E682/E684</f>
        <v>0</v>
      </c>
      <c r="AJ682" s="126">
        <f t="shared" ref="AJ682" si="12860">F682/F684</f>
        <v>0</v>
      </c>
      <c r="AK682" s="127">
        <f t="shared" ref="AK682" si="12861">G682/G684</f>
        <v>0</v>
      </c>
      <c r="AL682" s="128">
        <f t="shared" ref="AL682" si="12862">H682/H684</f>
        <v>0</v>
      </c>
      <c r="AM682" s="129">
        <f t="shared" ref="AM682" si="12863">I682/I684</f>
        <v>0</v>
      </c>
      <c r="AN682" s="126">
        <f t="shared" ref="AN682" si="12864">J682/J684</f>
        <v>0</v>
      </c>
      <c r="AO682" s="127">
        <f t="shared" ref="AO682" si="12865">K682/K684</f>
        <v>0</v>
      </c>
      <c r="AP682" s="128">
        <f t="shared" ref="AP682" si="12866">L682/L684</f>
        <v>0</v>
      </c>
      <c r="AQ682" s="126">
        <f t="shared" ref="AQ682" si="12867">M682/M684</f>
        <v>0</v>
      </c>
      <c r="AR682" s="130">
        <f t="shared" ref="AR682" si="12868">N682/N684</f>
        <v>0</v>
      </c>
      <c r="AS682" s="131">
        <f t="shared" ref="AS682" si="12869">O682/O684</f>
        <v>0</v>
      </c>
      <c r="AT682" s="126">
        <f t="shared" ref="AT682" si="12870">P682/P684</f>
        <v>0</v>
      </c>
      <c r="AU682" s="127">
        <f t="shared" ref="AU682" si="12871">Q682/Q684</f>
        <v>0</v>
      </c>
      <c r="AV682" s="128">
        <f t="shared" ref="AV682" si="12872">R682/R684</f>
        <v>0</v>
      </c>
      <c r="AW682" s="129">
        <f t="shared" ref="AW682" si="12873">S682/S684</f>
        <v>0</v>
      </c>
      <c r="AX682" s="126">
        <f t="shared" ref="AX682" si="12874">T682/T684</f>
        <v>0</v>
      </c>
      <c r="AY682" s="127">
        <f t="shared" ref="AY682" si="12875">U682/U684</f>
        <v>0</v>
      </c>
      <c r="AZ682" s="128">
        <f t="shared" ref="AZ682" si="12876">V682/V684</f>
        <v>0</v>
      </c>
      <c r="BA682" s="129">
        <f t="shared" ref="BA682" si="12877">W682/W684</f>
        <v>0</v>
      </c>
      <c r="BB682" s="126">
        <f t="shared" ref="BB682" si="12878">X682/X684</f>
        <v>0</v>
      </c>
      <c r="BC682" s="127">
        <f t="shared" ref="BC682" si="12879">Y682/Y684</f>
        <v>0</v>
      </c>
      <c r="BD682" s="128">
        <f t="shared" ref="BD682" si="12880">Z682/Z684</f>
        <v>0</v>
      </c>
      <c r="BE682" s="126">
        <f t="shared" ref="BE682" si="12881">AA682/AA684</f>
        <v>0</v>
      </c>
      <c r="BF682" s="132">
        <f t="shared" ref="BF682" si="12882">AB682/AB684</f>
        <v>0</v>
      </c>
      <c r="BG682" s="133">
        <f t="shared" ref="BG682" si="12883">AC682/AC684</f>
        <v>0</v>
      </c>
    </row>
    <row r="683" spans="1:59" ht="14.1" thickBot="1">
      <c r="A683" s="134" t="s">
        <v>41</v>
      </c>
      <c r="B683" s="58"/>
      <c r="C683" s="59"/>
      <c r="D683" s="136"/>
      <c r="E683" s="137"/>
      <c r="F683" s="135"/>
      <c r="G683" s="138"/>
      <c r="H683" s="136"/>
      <c r="I683" s="137"/>
      <c r="J683" s="135"/>
      <c r="K683" s="138"/>
      <c r="L683" s="136"/>
      <c r="M683" s="135"/>
      <c r="N683" s="139"/>
      <c r="O683" s="140"/>
      <c r="P683" s="135"/>
      <c r="Q683" s="138"/>
      <c r="R683" s="136"/>
      <c r="S683" s="137"/>
      <c r="T683" s="135"/>
      <c r="U683" s="138"/>
      <c r="V683" s="136"/>
      <c r="W683" s="137"/>
      <c r="X683" s="135"/>
      <c r="Y683" s="138"/>
      <c r="Z683" s="141"/>
      <c r="AA683" s="142"/>
      <c r="AB683" s="169"/>
      <c r="AC683" s="170"/>
      <c r="AE683" s="134" t="s">
        <v>41</v>
      </c>
      <c r="AF683" s="126">
        <f>B683/B684</f>
        <v>0</v>
      </c>
      <c r="AG683" s="127">
        <f t="shared" ref="AG683" si="12884">C683/C684</f>
        <v>0</v>
      </c>
      <c r="AH683" s="128">
        <f t="shared" ref="AH683" si="12885">D683/D684</f>
        <v>0</v>
      </c>
      <c r="AI683" s="129">
        <f t="shared" ref="AI683" si="12886">E683/E684</f>
        <v>0</v>
      </c>
      <c r="AJ683" s="126">
        <f t="shared" ref="AJ683" si="12887">F683/F684</f>
        <v>0</v>
      </c>
      <c r="AK683" s="127">
        <f t="shared" ref="AK683" si="12888">G683/G684</f>
        <v>0</v>
      </c>
      <c r="AL683" s="128">
        <f t="shared" ref="AL683" si="12889">H683/H684</f>
        <v>0</v>
      </c>
      <c r="AM683" s="129">
        <f t="shared" ref="AM683" si="12890">I683/I684</f>
        <v>0</v>
      </c>
      <c r="AN683" s="126">
        <f t="shared" ref="AN683" si="12891">J683/J684</f>
        <v>0</v>
      </c>
      <c r="AO683" s="127">
        <f t="shared" ref="AO683" si="12892">K683/K684</f>
        <v>0</v>
      </c>
      <c r="AP683" s="128">
        <f t="shared" ref="AP683" si="12893">L683/L684</f>
        <v>0</v>
      </c>
      <c r="AQ683" s="126">
        <f t="shared" ref="AQ683" si="12894">M683/M684</f>
        <v>0</v>
      </c>
      <c r="AR683" s="130">
        <f t="shared" ref="AR683" si="12895">N683/N684</f>
        <v>0</v>
      </c>
      <c r="AS683" s="131">
        <f t="shared" ref="AS683" si="12896">O683/O684</f>
        <v>0</v>
      </c>
      <c r="AT683" s="126">
        <f t="shared" ref="AT683" si="12897">P683/P684</f>
        <v>0</v>
      </c>
      <c r="AU683" s="127">
        <f t="shared" ref="AU683" si="12898">Q683/Q684</f>
        <v>0</v>
      </c>
      <c r="AV683" s="128">
        <f t="shared" ref="AV683" si="12899">R683/R684</f>
        <v>0</v>
      </c>
      <c r="AW683" s="129">
        <f t="shared" ref="AW683" si="12900">S683/S684</f>
        <v>0</v>
      </c>
      <c r="AX683" s="126">
        <f t="shared" ref="AX683" si="12901">T683/T684</f>
        <v>0</v>
      </c>
      <c r="AY683" s="127">
        <f t="shared" ref="AY683" si="12902">U683/U684</f>
        <v>0</v>
      </c>
      <c r="AZ683" s="128">
        <f t="shared" ref="AZ683" si="12903">V683/V684</f>
        <v>0</v>
      </c>
      <c r="BA683" s="129">
        <f t="shared" ref="BA683" si="12904">W683/W684</f>
        <v>0</v>
      </c>
      <c r="BB683" s="126">
        <f t="shared" ref="BB683" si="12905">X683/X684</f>
        <v>0</v>
      </c>
      <c r="BC683" s="127">
        <f t="shared" ref="BC683" si="12906">Y683/Y684</f>
        <v>0</v>
      </c>
      <c r="BD683" s="128">
        <f t="shared" ref="BD683" si="12907">Z683/Z684</f>
        <v>0</v>
      </c>
      <c r="BE683" s="126">
        <f t="shared" ref="BE683" si="12908">AA683/AA684</f>
        <v>0</v>
      </c>
      <c r="BF683" s="132">
        <f t="shared" ref="BF683" si="12909">AB683/AB684</f>
        <v>0</v>
      </c>
      <c r="BG683" s="133">
        <f t="shared" ref="BG683" si="12910">AC683/AC684</f>
        <v>0</v>
      </c>
    </row>
    <row r="684" spans="1:59" ht="15" thickTop="1" thickBot="1">
      <c r="A684" s="241" t="s">
        <v>42</v>
      </c>
      <c r="B684" s="18">
        <f t="shared" ref="B684:AA684" si="12911">SUM(B661:B683)</f>
        <v>59294</v>
      </c>
      <c r="C684" s="19">
        <f t="shared" si="12911"/>
        <v>33204</v>
      </c>
      <c r="D684" s="18">
        <f t="shared" si="12911"/>
        <v>23624</v>
      </c>
      <c r="E684" s="19">
        <f t="shared" si="12911"/>
        <v>19821</v>
      </c>
      <c r="F684" s="18">
        <f t="shared" si="12911"/>
        <v>13618</v>
      </c>
      <c r="G684" s="19">
        <f t="shared" si="12911"/>
        <v>8129</v>
      </c>
      <c r="H684" s="18">
        <f t="shared" si="12911"/>
        <v>25561</v>
      </c>
      <c r="I684" s="19">
        <f t="shared" si="12911"/>
        <v>38696</v>
      </c>
      <c r="J684" s="18">
        <f t="shared" si="12911"/>
        <v>7097</v>
      </c>
      <c r="K684" s="19">
        <f t="shared" si="12911"/>
        <v>8521</v>
      </c>
      <c r="L684" s="18">
        <f t="shared" si="12911"/>
        <v>12187</v>
      </c>
      <c r="M684" s="19">
        <f t="shared" si="12911"/>
        <v>23476</v>
      </c>
      <c r="N684" s="18">
        <f t="shared" si="12911"/>
        <v>25481</v>
      </c>
      <c r="O684" s="19">
        <f t="shared" si="12911"/>
        <v>36258</v>
      </c>
      <c r="P684" s="18">
        <f t="shared" si="12911"/>
        <v>16292</v>
      </c>
      <c r="Q684" s="19">
        <f t="shared" si="12911"/>
        <v>20345</v>
      </c>
      <c r="R684" s="18">
        <f t="shared" si="12911"/>
        <v>19799</v>
      </c>
      <c r="S684" s="19">
        <f t="shared" si="12911"/>
        <v>23295</v>
      </c>
      <c r="T684" s="18">
        <f t="shared" si="12911"/>
        <v>8504</v>
      </c>
      <c r="U684" s="19">
        <f t="shared" si="12911"/>
        <v>11867</v>
      </c>
      <c r="V684" s="18">
        <f t="shared" si="12911"/>
        <v>23744</v>
      </c>
      <c r="W684" s="19">
        <f t="shared" si="12911"/>
        <v>29197</v>
      </c>
      <c r="X684" s="18">
        <f t="shared" si="12911"/>
        <v>23650</v>
      </c>
      <c r="Y684" s="19">
        <f t="shared" si="12911"/>
        <v>15274</v>
      </c>
      <c r="Z684" s="18">
        <f t="shared" si="12911"/>
        <v>55899</v>
      </c>
      <c r="AA684" s="19">
        <f t="shared" si="12911"/>
        <v>46044</v>
      </c>
      <c r="AB684" s="171">
        <f t="shared" ref="AB684:AC684" si="12912">SUM(AB660:AB683)</f>
        <v>314750</v>
      </c>
      <c r="AC684" s="172">
        <f t="shared" si="12912"/>
        <v>314127</v>
      </c>
      <c r="AE684" s="241" t="s">
        <v>42</v>
      </c>
      <c r="AF684" s="152">
        <f>SUM(AF660:AF683)</f>
        <v>0.99999999999999978</v>
      </c>
      <c r="AG684" s="153">
        <f t="shared" ref="AG684:BG684" si="12913">SUM(AG660:AG683)</f>
        <v>1</v>
      </c>
      <c r="AH684" s="152">
        <f t="shared" si="12913"/>
        <v>0.99999999999999989</v>
      </c>
      <c r="AI684" s="153">
        <f t="shared" si="12913"/>
        <v>0.99999999999999989</v>
      </c>
      <c r="AJ684" s="152">
        <f t="shared" si="12913"/>
        <v>1</v>
      </c>
      <c r="AK684" s="153">
        <f t="shared" si="12913"/>
        <v>1</v>
      </c>
      <c r="AL684" s="152">
        <f t="shared" si="12913"/>
        <v>1.0000000000000002</v>
      </c>
      <c r="AM684" s="153">
        <f t="shared" si="12913"/>
        <v>1</v>
      </c>
      <c r="AN684" s="152">
        <f t="shared" si="12913"/>
        <v>0.99999999999999989</v>
      </c>
      <c r="AO684" s="153">
        <f t="shared" si="12913"/>
        <v>0.99999999999999989</v>
      </c>
      <c r="AP684" s="152">
        <f t="shared" si="12913"/>
        <v>0.99999999999999989</v>
      </c>
      <c r="AQ684" s="153">
        <f t="shared" si="12913"/>
        <v>1.0000000000000002</v>
      </c>
      <c r="AR684" s="152">
        <f t="shared" si="12913"/>
        <v>0.99999999999999989</v>
      </c>
      <c r="AS684" s="153">
        <f t="shared" si="12913"/>
        <v>0.99999999999999978</v>
      </c>
      <c r="AT684" s="152">
        <f t="shared" si="12913"/>
        <v>1</v>
      </c>
      <c r="AU684" s="153">
        <f t="shared" si="12913"/>
        <v>1</v>
      </c>
      <c r="AV684" s="152">
        <f t="shared" si="12913"/>
        <v>0.99999999999999978</v>
      </c>
      <c r="AW684" s="153">
        <f t="shared" si="12913"/>
        <v>1</v>
      </c>
      <c r="AX684" s="152">
        <f t="shared" si="12913"/>
        <v>1.0000000000000002</v>
      </c>
      <c r="AY684" s="153">
        <f t="shared" si="12913"/>
        <v>1.0000000000000002</v>
      </c>
      <c r="AZ684" s="152">
        <f t="shared" si="12913"/>
        <v>0.99999999999999978</v>
      </c>
      <c r="BA684" s="153">
        <f t="shared" si="12913"/>
        <v>0.99999999999999989</v>
      </c>
      <c r="BB684" s="152">
        <f t="shared" si="12913"/>
        <v>1</v>
      </c>
      <c r="BC684" s="153">
        <f t="shared" si="12913"/>
        <v>0.99999999999999989</v>
      </c>
      <c r="BD684" s="152">
        <f t="shared" si="12913"/>
        <v>0.99999999999999989</v>
      </c>
      <c r="BE684" s="153">
        <f t="shared" si="12913"/>
        <v>1.0000000000000002</v>
      </c>
      <c r="BF684" s="152">
        <f t="shared" si="12913"/>
        <v>1</v>
      </c>
      <c r="BG684" s="153">
        <f t="shared" si="12913"/>
        <v>0.99999999999999989</v>
      </c>
    </row>
    <row r="685" spans="1:59" ht="14.1" thickTop="1">
      <c r="A685" s="184"/>
    </row>
    <row r="687" spans="1:59">
      <c r="A687" s="252">
        <f>+A656+1</f>
        <v>43700</v>
      </c>
      <c r="B687" s="252"/>
      <c r="C687" s="252"/>
      <c r="D687" s="252"/>
      <c r="AE687" s="249">
        <f>+AE625+2</f>
        <v>43700</v>
      </c>
      <c r="AF687" s="249"/>
      <c r="AG687" s="249"/>
      <c r="AH687" s="249"/>
    </row>
    <row r="688" spans="1:59" ht="14.1" thickBot="1"/>
    <row r="689" spans="1:59" ht="15" thickTop="1" thickBot="1">
      <c r="A689" s="247" t="s">
        <v>1</v>
      </c>
      <c r="B689" s="243" t="s">
        <v>2</v>
      </c>
      <c r="C689" s="244"/>
      <c r="D689" s="243" t="s">
        <v>3</v>
      </c>
      <c r="E689" s="244"/>
      <c r="F689" s="243" t="s">
        <v>4</v>
      </c>
      <c r="G689" s="244"/>
      <c r="H689" s="243" t="s">
        <v>5</v>
      </c>
      <c r="I689" s="244"/>
      <c r="J689" s="243" t="s">
        <v>6</v>
      </c>
      <c r="K689" s="244"/>
      <c r="L689" s="243" t="s">
        <v>7</v>
      </c>
      <c r="M689" s="244"/>
      <c r="N689" s="243" t="s">
        <v>8</v>
      </c>
      <c r="O689" s="244"/>
      <c r="P689" s="243" t="s">
        <v>9</v>
      </c>
      <c r="Q689" s="244"/>
      <c r="R689" s="243" t="s">
        <v>10</v>
      </c>
      <c r="S689" s="244"/>
      <c r="T689" s="243" t="s">
        <v>11</v>
      </c>
      <c r="U689" s="244"/>
      <c r="V689" s="243" t="s">
        <v>12</v>
      </c>
      <c r="W689" s="244"/>
      <c r="X689" s="243" t="s">
        <v>13</v>
      </c>
      <c r="Y689" s="244"/>
      <c r="Z689" s="245" t="s">
        <v>14</v>
      </c>
      <c r="AA689" s="246"/>
      <c r="AB689" s="250" t="s">
        <v>15</v>
      </c>
      <c r="AC689" s="251"/>
      <c r="AE689" s="247" t="s">
        <v>1</v>
      </c>
      <c r="AF689" s="243" t="s">
        <v>2</v>
      </c>
      <c r="AG689" s="244"/>
      <c r="AH689" s="243" t="s">
        <v>3</v>
      </c>
      <c r="AI689" s="244"/>
      <c r="AJ689" s="243" t="s">
        <v>4</v>
      </c>
      <c r="AK689" s="244"/>
      <c r="AL689" s="243" t="s">
        <v>5</v>
      </c>
      <c r="AM689" s="244"/>
      <c r="AN689" s="243" t="s">
        <v>6</v>
      </c>
      <c r="AO689" s="244"/>
      <c r="AP689" s="243" t="s">
        <v>7</v>
      </c>
      <c r="AQ689" s="244"/>
      <c r="AR689" s="243" t="s">
        <v>8</v>
      </c>
      <c r="AS689" s="244"/>
      <c r="AT689" s="243" t="s">
        <v>9</v>
      </c>
      <c r="AU689" s="244"/>
      <c r="AV689" s="243" t="s">
        <v>10</v>
      </c>
      <c r="AW689" s="244"/>
      <c r="AX689" s="243" t="s">
        <v>11</v>
      </c>
      <c r="AY689" s="244"/>
      <c r="AZ689" s="243" t="s">
        <v>12</v>
      </c>
      <c r="BA689" s="244"/>
      <c r="BB689" s="243" t="s">
        <v>13</v>
      </c>
      <c r="BC689" s="244"/>
      <c r="BD689" s="245" t="s">
        <v>14</v>
      </c>
      <c r="BE689" s="246"/>
      <c r="BF689" s="243" t="s">
        <v>15</v>
      </c>
      <c r="BG689" s="244"/>
    </row>
    <row r="690" spans="1:59" ht="15" thickTop="1" thickBot="1">
      <c r="A690" s="248"/>
      <c r="B690" s="113" t="s">
        <v>16</v>
      </c>
      <c r="C690" s="114" t="s">
        <v>17</v>
      </c>
      <c r="D690" s="115" t="s">
        <v>16</v>
      </c>
      <c r="E690" s="116" t="s">
        <v>17</v>
      </c>
      <c r="F690" s="113" t="s">
        <v>16</v>
      </c>
      <c r="G690" s="114" t="s">
        <v>17</v>
      </c>
      <c r="H690" s="115" t="s">
        <v>16</v>
      </c>
      <c r="I690" s="116" t="s">
        <v>17</v>
      </c>
      <c r="J690" s="113" t="s">
        <v>16</v>
      </c>
      <c r="K690" s="114" t="s">
        <v>17</v>
      </c>
      <c r="L690" s="115" t="s">
        <v>16</v>
      </c>
      <c r="M690" s="113" t="s">
        <v>17</v>
      </c>
      <c r="N690" s="117" t="s">
        <v>16</v>
      </c>
      <c r="O690" s="118" t="s">
        <v>17</v>
      </c>
      <c r="P690" s="113" t="s">
        <v>16</v>
      </c>
      <c r="Q690" s="114" t="s">
        <v>17</v>
      </c>
      <c r="R690" s="115" t="s">
        <v>16</v>
      </c>
      <c r="S690" s="116" t="s">
        <v>17</v>
      </c>
      <c r="T690" s="113" t="s">
        <v>16</v>
      </c>
      <c r="U690" s="114" t="s">
        <v>17</v>
      </c>
      <c r="V690" s="115" t="s">
        <v>16</v>
      </c>
      <c r="W690" s="116" t="s">
        <v>17</v>
      </c>
      <c r="X690" s="113" t="s">
        <v>16</v>
      </c>
      <c r="Y690" s="114" t="s">
        <v>17</v>
      </c>
      <c r="Z690" s="26" t="s">
        <v>16</v>
      </c>
      <c r="AA690" s="119" t="s">
        <v>17</v>
      </c>
      <c r="AB690" s="173" t="s">
        <v>16</v>
      </c>
      <c r="AC690" s="174" t="s">
        <v>17</v>
      </c>
      <c r="AE690" s="248"/>
      <c r="AF690" s="113" t="s">
        <v>16</v>
      </c>
      <c r="AG690" s="114" t="s">
        <v>17</v>
      </c>
      <c r="AH690" s="115" t="s">
        <v>16</v>
      </c>
      <c r="AI690" s="116" t="s">
        <v>17</v>
      </c>
      <c r="AJ690" s="113" t="s">
        <v>16</v>
      </c>
      <c r="AK690" s="114" t="s">
        <v>17</v>
      </c>
      <c r="AL690" s="115" t="s">
        <v>16</v>
      </c>
      <c r="AM690" s="116" t="s">
        <v>17</v>
      </c>
      <c r="AN690" s="113" t="s">
        <v>16</v>
      </c>
      <c r="AO690" s="114" t="s">
        <v>17</v>
      </c>
      <c r="AP690" s="115" t="s">
        <v>16</v>
      </c>
      <c r="AQ690" s="113" t="s">
        <v>17</v>
      </c>
      <c r="AR690" s="117" t="s">
        <v>16</v>
      </c>
      <c r="AS690" s="118" t="s">
        <v>17</v>
      </c>
      <c r="AT690" s="113" t="s">
        <v>16</v>
      </c>
      <c r="AU690" s="114" t="s">
        <v>17</v>
      </c>
      <c r="AV690" s="115" t="s">
        <v>16</v>
      </c>
      <c r="AW690" s="116" t="s">
        <v>17</v>
      </c>
      <c r="AX690" s="113" t="s">
        <v>16</v>
      </c>
      <c r="AY690" s="114" t="s">
        <v>17</v>
      </c>
      <c r="AZ690" s="115" t="s">
        <v>16</v>
      </c>
      <c r="BA690" s="116" t="s">
        <v>17</v>
      </c>
      <c r="BB690" s="113" t="s">
        <v>16</v>
      </c>
      <c r="BC690" s="114" t="s">
        <v>17</v>
      </c>
      <c r="BD690" s="26" t="s">
        <v>16</v>
      </c>
      <c r="BE690" s="119" t="s">
        <v>17</v>
      </c>
      <c r="BF690" s="117" t="s">
        <v>16</v>
      </c>
      <c r="BG690" s="118" t="s">
        <v>17</v>
      </c>
    </row>
    <row r="691" spans="1:59" ht="14.1" thickTop="1">
      <c r="A691" s="122" t="s">
        <v>18</v>
      </c>
      <c r="B691" s="123"/>
      <c r="C691" s="183"/>
      <c r="D691" s="124"/>
      <c r="E691" s="177"/>
      <c r="F691" s="123"/>
      <c r="G691" s="125"/>
      <c r="H691" s="124"/>
      <c r="I691" s="177"/>
      <c r="J691" s="123"/>
      <c r="K691" s="125"/>
      <c r="L691" s="124"/>
      <c r="M691" s="123"/>
      <c r="N691" s="176"/>
      <c r="O691" s="178"/>
      <c r="P691" s="123"/>
      <c r="Q691" s="125"/>
      <c r="R691" s="124"/>
      <c r="S691" s="177"/>
      <c r="T691" s="123"/>
      <c r="U691" s="125"/>
      <c r="V691" s="124"/>
      <c r="W691" s="177"/>
      <c r="X691" s="123"/>
      <c r="Y691" s="125"/>
      <c r="Z691" s="181"/>
      <c r="AA691" s="182"/>
      <c r="AB691" s="167">
        <f>B691+D691+F691+H691+J691+L691+N691+P691+R691+T691+V691+X691+Z691</f>
        <v>0</v>
      </c>
      <c r="AC691" s="168">
        <f>C691+E691+G691+I691+K691+M691+O691+Q691+S691+U691+W691+Y691+AA691</f>
        <v>0</v>
      </c>
      <c r="AD691" s="230"/>
      <c r="AE691" s="122" t="s">
        <v>18</v>
      </c>
      <c r="AF691" s="126">
        <f>B691/B715</f>
        <v>0</v>
      </c>
      <c r="AG691" s="127">
        <f t="shared" ref="AG691" si="12914">C691/C715</f>
        <v>0</v>
      </c>
      <c r="AH691" s="128">
        <f t="shared" ref="AH691" si="12915">D691/D715</f>
        <v>0</v>
      </c>
      <c r="AI691" s="129">
        <f t="shared" ref="AI691" si="12916">E691/E715</f>
        <v>0</v>
      </c>
      <c r="AJ691" s="126">
        <f t="shared" ref="AJ691" si="12917">F691/F715</f>
        <v>0</v>
      </c>
      <c r="AK691" s="127">
        <f t="shared" ref="AK691" si="12918">G691/G715</f>
        <v>0</v>
      </c>
      <c r="AL691" s="128">
        <f t="shared" ref="AL691" si="12919">H691/H715</f>
        <v>0</v>
      </c>
      <c r="AM691" s="129">
        <f t="shared" ref="AM691" si="12920">I691/I715</f>
        <v>0</v>
      </c>
      <c r="AN691" s="126">
        <f t="shared" ref="AN691" si="12921">J691/J715</f>
        <v>0</v>
      </c>
      <c r="AO691" s="127">
        <f t="shared" ref="AO691" si="12922">K691/K715</f>
        <v>0</v>
      </c>
      <c r="AP691" s="128">
        <f t="shared" ref="AP691" si="12923">L691/L715</f>
        <v>0</v>
      </c>
      <c r="AQ691" s="126">
        <f t="shared" ref="AQ691" si="12924">M691/M715</f>
        <v>0</v>
      </c>
      <c r="AR691" s="130">
        <f t="shared" ref="AR691" si="12925">N691/N715</f>
        <v>0</v>
      </c>
      <c r="AS691" s="131">
        <f t="shared" ref="AS691" si="12926">O691/O715</f>
        <v>0</v>
      </c>
      <c r="AT691" s="126">
        <f t="shared" ref="AT691" si="12927">P691/P715</f>
        <v>0</v>
      </c>
      <c r="AU691" s="127">
        <f t="shared" ref="AU691" si="12928">Q691/Q715</f>
        <v>0</v>
      </c>
      <c r="AV691" s="128">
        <f t="shared" ref="AV691" si="12929">R691/R715</f>
        <v>0</v>
      </c>
      <c r="AW691" s="129">
        <f t="shared" ref="AW691" si="12930">S691/S715</f>
        <v>0</v>
      </c>
      <c r="AX691" s="126">
        <f t="shared" ref="AX691" si="12931">T691/T715</f>
        <v>0</v>
      </c>
      <c r="AY691" s="127">
        <f t="shared" ref="AY691" si="12932">U691/U715</f>
        <v>0</v>
      </c>
      <c r="AZ691" s="128">
        <f t="shared" ref="AZ691" si="12933">V691/V715</f>
        <v>0</v>
      </c>
      <c r="BA691" s="129">
        <f t="shared" ref="BA691" si="12934">W691/W715</f>
        <v>0</v>
      </c>
      <c r="BB691" s="126">
        <f t="shared" ref="BB691" si="12935">X691/X715</f>
        <v>0</v>
      </c>
      <c r="BC691" s="127">
        <f t="shared" ref="BC691" si="12936">Y691/Y715</f>
        <v>0</v>
      </c>
      <c r="BD691" s="128">
        <f t="shared" ref="BD691" si="12937">Z691/Z715</f>
        <v>0</v>
      </c>
      <c r="BE691" s="126">
        <f t="shared" ref="BE691" si="12938">AA691/AA715</f>
        <v>0</v>
      </c>
      <c r="BF691" s="132">
        <f t="shared" ref="BF691" si="12939">AB691/AB715</f>
        <v>0</v>
      </c>
      <c r="BG691" s="133">
        <f t="shared" ref="BG691" si="12940">AC691/AC715</f>
        <v>0</v>
      </c>
    </row>
    <row r="692" spans="1:59">
      <c r="A692" s="134" t="s">
        <v>19</v>
      </c>
      <c r="B692" s="186">
        <v>489</v>
      </c>
      <c r="C692" s="187">
        <v>0</v>
      </c>
      <c r="D692" s="188">
        <v>141</v>
      </c>
      <c r="E692" s="189">
        <v>1</v>
      </c>
      <c r="F692" s="186">
        <v>39</v>
      </c>
      <c r="G692" s="190">
        <v>0</v>
      </c>
      <c r="H692" s="188">
        <v>207</v>
      </c>
      <c r="I692" s="189">
        <v>6</v>
      </c>
      <c r="J692" s="186">
        <v>9</v>
      </c>
      <c r="K692" s="190">
        <v>0</v>
      </c>
      <c r="L692" s="188">
        <v>0</v>
      </c>
      <c r="M692" s="186">
        <v>0</v>
      </c>
      <c r="N692" s="191">
        <v>0</v>
      </c>
      <c r="O692" s="192">
        <v>0</v>
      </c>
      <c r="P692" s="186">
        <v>0</v>
      </c>
      <c r="Q692" s="190">
        <v>0</v>
      </c>
      <c r="R692" s="188">
        <v>0</v>
      </c>
      <c r="S692" s="189">
        <v>0</v>
      </c>
      <c r="T692" s="186">
        <v>0</v>
      </c>
      <c r="U692" s="190">
        <v>0</v>
      </c>
      <c r="V692" s="188">
        <v>0</v>
      </c>
      <c r="W692" s="189">
        <v>0</v>
      </c>
      <c r="X692" s="186">
        <v>0</v>
      </c>
      <c r="Y692" s="190">
        <v>0</v>
      </c>
      <c r="Z692" s="188">
        <v>0</v>
      </c>
      <c r="AA692" s="186">
        <v>0</v>
      </c>
      <c r="AB692" s="169">
        <f t="shared" ref="AB692:AB693" si="12941">B692+D692+F692+H692+J692+L692+N692+P692+R692+T692+V692+X692+Z692</f>
        <v>885</v>
      </c>
      <c r="AC692" s="170">
        <f t="shared" ref="AC692:AC711" si="12942">C692+E692+G692+I692+K692+M692+O692+Q692+S692+U692+W692+Y692+AA692</f>
        <v>7</v>
      </c>
      <c r="AD692" s="230"/>
      <c r="AE692" s="134" t="s">
        <v>19</v>
      </c>
      <c r="AF692" s="126">
        <f>B692/B715</f>
        <v>8.2971358762046962E-3</v>
      </c>
      <c r="AG692" s="127">
        <f t="shared" ref="AG692" si="12943">C692/C715</f>
        <v>0</v>
      </c>
      <c r="AH692" s="128">
        <f t="shared" ref="AH692" si="12944">D692/D715</f>
        <v>6.2213201553123895E-3</v>
      </c>
      <c r="AI692" s="129">
        <f t="shared" ref="AI692" si="12945">E692/E715</f>
        <v>5.1012600112227719E-5</v>
      </c>
      <c r="AJ692" s="126">
        <f t="shared" ref="AJ692" si="12946">F692/F715</f>
        <v>3.0286557427972355E-3</v>
      </c>
      <c r="AK692" s="127">
        <f t="shared" ref="AK692" si="12947">G692/G715</f>
        <v>0</v>
      </c>
      <c r="AL692" s="128">
        <f t="shared" ref="AL692" si="12948">H692/H715</f>
        <v>8.0960575719649566E-3</v>
      </c>
      <c r="AM692" s="129">
        <f t="shared" ref="AM692" si="12949">I692/I715</f>
        <v>1.4431402732345585E-4</v>
      </c>
      <c r="AN692" s="126">
        <f t="shared" ref="AN692" si="12950">J692/J715</f>
        <v>1.3079494259555296E-3</v>
      </c>
      <c r="AO692" s="127">
        <f t="shared" ref="AO692" si="12951">K692/K715</f>
        <v>0</v>
      </c>
      <c r="AP692" s="128">
        <f t="shared" ref="AP692" si="12952">L692/L715</f>
        <v>0</v>
      </c>
      <c r="AQ692" s="126">
        <f t="shared" ref="AQ692" si="12953">M692/M715</f>
        <v>0</v>
      </c>
      <c r="AR692" s="130">
        <f t="shared" ref="AR692" si="12954">N692/N715</f>
        <v>0</v>
      </c>
      <c r="AS692" s="131">
        <f t="shared" ref="AS692" si="12955">O692/O715</f>
        <v>0</v>
      </c>
      <c r="AT692" s="126">
        <f t="shared" ref="AT692" si="12956">P692/P715</f>
        <v>0</v>
      </c>
      <c r="AU692" s="127">
        <f t="shared" ref="AU692" si="12957">Q692/Q715</f>
        <v>0</v>
      </c>
      <c r="AV692" s="128">
        <f t="shared" ref="AV692" si="12958">R692/R715</f>
        <v>0</v>
      </c>
      <c r="AW692" s="129">
        <f t="shared" ref="AW692" si="12959">S692/S715</f>
        <v>0</v>
      </c>
      <c r="AX692" s="126">
        <f t="shared" ref="AX692" si="12960">T692/T715</f>
        <v>0</v>
      </c>
      <c r="AY692" s="127">
        <f t="shared" ref="AY692" si="12961">U692/U715</f>
        <v>0</v>
      </c>
      <c r="AZ692" s="128">
        <f t="shared" ref="AZ692" si="12962">V692/V715</f>
        <v>0</v>
      </c>
      <c r="BA692" s="129">
        <f t="shared" ref="BA692" si="12963">W692/W715</f>
        <v>0</v>
      </c>
      <c r="BB692" s="126">
        <f t="shared" ref="BB692" si="12964">X692/X715</f>
        <v>0</v>
      </c>
      <c r="BC692" s="127">
        <f t="shared" ref="BC692" si="12965">Y692/Y715</f>
        <v>0</v>
      </c>
      <c r="BD692" s="128">
        <f t="shared" ref="BD692" si="12966">Z692/Z715</f>
        <v>0</v>
      </c>
      <c r="BE692" s="126">
        <f t="shared" ref="BE692" si="12967">AA692/AA715</f>
        <v>0</v>
      </c>
      <c r="BF692" s="132">
        <f t="shared" ref="BF692" si="12968">AB692/AB715</f>
        <v>2.7960318463288261E-3</v>
      </c>
      <c r="BG692" s="133">
        <f t="shared" ref="BG692" si="12969">AC692/AC715</f>
        <v>2.2161296245876415E-5</v>
      </c>
    </row>
    <row r="693" spans="1:59">
      <c r="A693" s="143" t="s">
        <v>20</v>
      </c>
      <c r="B693" s="193">
        <v>3242</v>
      </c>
      <c r="C693" s="194">
        <v>0</v>
      </c>
      <c r="D693" s="195">
        <v>1324</v>
      </c>
      <c r="E693" s="196">
        <v>3</v>
      </c>
      <c r="F693" s="193">
        <v>339</v>
      </c>
      <c r="G693" s="197">
        <v>5</v>
      </c>
      <c r="H693" s="195">
        <v>1278</v>
      </c>
      <c r="I693" s="196">
        <v>93</v>
      </c>
      <c r="J693" s="193">
        <v>83</v>
      </c>
      <c r="K693" s="197">
        <v>51</v>
      </c>
      <c r="L693" s="195">
        <v>71</v>
      </c>
      <c r="M693" s="193">
        <v>372</v>
      </c>
      <c r="N693" s="198">
        <v>484</v>
      </c>
      <c r="O693" s="199">
        <v>472</v>
      </c>
      <c r="P693" s="193">
        <v>270</v>
      </c>
      <c r="Q693" s="197">
        <v>316</v>
      </c>
      <c r="R693" s="195">
        <v>381</v>
      </c>
      <c r="S693" s="196">
        <v>332</v>
      </c>
      <c r="T693" s="193">
        <v>76</v>
      </c>
      <c r="U693" s="197">
        <v>174</v>
      </c>
      <c r="V693" s="195">
        <v>237</v>
      </c>
      <c r="W693" s="196">
        <v>492</v>
      </c>
      <c r="X693" s="193">
        <v>347</v>
      </c>
      <c r="Y693" s="197">
        <v>405</v>
      </c>
      <c r="Z693" s="195">
        <v>1088</v>
      </c>
      <c r="AA693" s="193">
        <v>476</v>
      </c>
      <c r="AB693" s="169">
        <f t="shared" si="12941"/>
        <v>9220</v>
      </c>
      <c r="AC693" s="170">
        <f t="shared" si="12942"/>
        <v>3191</v>
      </c>
      <c r="AD693" s="230"/>
      <c r="AE693" s="143" t="s">
        <v>20</v>
      </c>
      <c r="AF693" s="126">
        <f>B693/B715</f>
        <v>5.5008823130175105E-2</v>
      </c>
      <c r="AG693" s="127">
        <f t="shared" ref="AG693" si="12970">C693/C715</f>
        <v>0</v>
      </c>
      <c r="AH693" s="128">
        <f t="shared" ref="AH693" si="12971">D693/D715</f>
        <v>5.8418637486763146E-2</v>
      </c>
      <c r="AI693" s="129">
        <f t="shared" ref="AI693" si="12972">E693/E715</f>
        <v>1.5303780033668315E-4</v>
      </c>
      <c r="AJ693" s="126">
        <f t="shared" ref="AJ693" si="12973">F693/F715</f>
        <v>2.6326007610468275E-2</v>
      </c>
      <c r="AK693" s="127">
        <f t="shared" ref="AK693" si="12974">G693/G715</f>
        <v>6.136475208640157E-4</v>
      </c>
      <c r="AL693" s="128">
        <f t="shared" ref="AL693" si="12975">H693/H715</f>
        <v>4.9984355444305378E-2</v>
      </c>
      <c r="AM693" s="129">
        <f t="shared" ref="AM693" si="12976">I693/I715</f>
        <v>2.2368674235135654E-3</v>
      </c>
      <c r="AN693" s="126">
        <f t="shared" ref="AN693" si="12977">J693/J715</f>
        <v>1.2062200261589886E-2</v>
      </c>
      <c r="AO693" s="127">
        <f t="shared" ref="AO693" si="12978">K693/K715</f>
        <v>6.4054257724189901E-3</v>
      </c>
      <c r="AP693" s="128">
        <f t="shared" ref="AP693" si="12979">L693/L715</f>
        <v>5.790718538455265E-3</v>
      </c>
      <c r="AQ693" s="126">
        <f t="shared" ref="AQ693" si="12980">M693/M715</f>
        <v>1.6054550947304822E-2</v>
      </c>
      <c r="AR693" s="130">
        <f t="shared" ref="AR693" si="12981">N693/N715</f>
        <v>1.8220833490193124E-2</v>
      </c>
      <c r="AS693" s="131">
        <f t="shared" ref="AS693" si="12982">O693/O715</f>
        <v>1.3107470147181338E-2</v>
      </c>
      <c r="AT693" s="126">
        <f t="shared" ref="AT693" si="12983">P693/P715</f>
        <v>1.6674901185770752E-2</v>
      </c>
      <c r="AU693" s="127">
        <f t="shared" ref="AU693" si="12984">Q693/Q715</f>
        <v>1.6274398722768708E-2</v>
      </c>
      <c r="AV693" s="128">
        <f t="shared" ref="AV693" si="12985">R693/R715</f>
        <v>1.873524783634933E-2</v>
      </c>
      <c r="AW693" s="129">
        <f t="shared" ref="AW693" si="12986">S693/S715</f>
        <v>1.4597256419275414E-2</v>
      </c>
      <c r="AX693" s="126">
        <f t="shared" ref="AX693" si="12987">T693/T715</f>
        <v>8.9495996231747522E-3</v>
      </c>
      <c r="AY693" s="127">
        <f t="shared" ref="AY693" si="12988">U693/U715</f>
        <v>1.5457048947321667E-2</v>
      </c>
      <c r="AZ693" s="128">
        <f t="shared" ref="AZ693" si="12989">V693/V715</f>
        <v>1.0039395094675309E-2</v>
      </c>
      <c r="BA693" s="129">
        <f t="shared" ref="BA693" si="12990">W693/W715</f>
        <v>1.7414079920716384E-2</v>
      </c>
      <c r="BB693" s="126">
        <f t="shared" ref="BB693" si="12991">X693/X715</f>
        <v>1.3872231550331814E-2</v>
      </c>
      <c r="BC693" s="127">
        <f t="shared" ref="BC693" si="12992">Y693/Y715</f>
        <v>2.739448051948052E-2</v>
      </c>
      <c r="BD693" s="128">
        <f t="shared" ref="BD693" si="12993">Z693/Z715</f>
        <v>1.9044618319942586E-2</v>
      </c>
      <c r="BE693" s="126">
        <f t="shared" ref="BE693" si="12994">AA693/AA715</f>
        <v>9.8738798539661464E-3</v>
      </c>
      <c r="BF693" s="132">
        <f t="shared" ref="BF693" si="12995">AB693/AB715</f>
        <v>2.9129280930114999E-2</v>
      </c>
      <c r="BG693" s="133">
        <f t="shared" ref="BG693" si="12996">AC693/AC715</f>
        <v>1.0102385188655949E-2</v>
      </c>
    </row>
    <row r="694" spans="1:59">
      <c r="A694" s="134" t="s">
        <v>21</v>
      </c>
      <c r="B694" s="186">
        <v>5364</v>
      </c>
      <c r="C694" s="187">
        <v>250</v>
      </c>
      <c r="D694" s="188">
        <v>1861</v>
      </c>
      <c r="E694" s="189">
        <v>274</v>
      </c>
      <c r="F694" s="186">
        <v>794</v>
      </c>
      <c r="G694" s="190">
        <v>144</v>
      </c>
      <c r="H694" s="188">
        <v>1130</v>
      </c>
      <c r="I694" s="189">
        <v>684</v>
      </c>
      <c r="J694" s="186">
        <v>258</v>
      </c>
      <c r="K694" s="190">
        <v>390</v>
      </c>
      <c r="L694" s="188">
        <v>299</v>
      </c>
      <c r="M694" s="186">
        <v>1137</v>
      </c>
      <c r="N694" s="191">
        <v>1090</v>
      </c>
      <c r="O694" s="192">
        <v>1766</v>
      </c>
      <c r="P694" s="186">
        <v>1031</v>
      </c>
      <c r="Q694" s="190">
        <v>842</v>
      </c>
      <c r="R694" s="188">
        <v>1194</v>
      </c>
      <c r="S694" s="189">
        <v>1002</v>
      </c>
      <c r="T694" s="186">
        <v>209</v>
      </c>
      <c r="U694" s="190">
        <v>965</v>
      </c>
      <c r="V694" s="188">
        <v>785</v>
      </c>
      <c r="W694" s="189">
        <v>1844</v>
      </c>
      <c r="X694" s="186">
        <v>1058</v>
      </c>
      <c r="Y694" s="190">
        <v>1088</v>
      </c>
      <c r="Z694" s="188">
        <v>3430</v>
      </c>
      <c r="AA694" s="186">
        <v>1645</v>
      </c>
      <c r="AB694" s="169">
        <f>B694+D694+F694+H694+J694+L694+N694+P694+R694+T694+V694+X694+Z694</f>
        <v>18503</v>
      </c>
      <c r="AC694" s="170">
        <f t="shared" si="12942"/>
        <v>12031</v>
      </c>
      <c r="AD694" s="230"/>
      <c r="AE694" s="134" t="s">
        <v>21</v>
      </c>
      <c r="AF694" s="126">
        <f>B694/B715</f>
        <v>9.101398126781593E-2</v>
      </c>
      <c r="AG694" s="127">
        <f t="shared" ref="AG694" si="12997">C694/C715</f>
        <v>7.1977658134914921E-3</v>
      </c>
      <c r="AH694" s="128">
        <f t="shared" ref="AH694" si="12998">D694/D715</f>
        <v>8.2112601482527359E-2</v>
      </c>
      <c r="AI694" s="129">
        <f t="shared" ref="AI694" si="12999">E694/E715</f>
        <v>1.3977452430750395E-2</v>
      </c>
      <c r="AJ694" s="126">
        <f t="shared" ref="AJ694" si="13000">F694/F715</f>
        <v>6.1660324609769356E-2</v>
      </c>
      <c r="AK694" s="127">
        <f t="shared" ref="AK694" si="13001">G694/G715</f>
        <v>1.7673048600883652E-2</v>
      </c>
      <c r="AL694" s="128">
        <f t="shared" ref="AL694" si="13002">H694/H715</f>
        <v>4.419586983729662E-2</v>
      </c>
      <c r="AM694" s="129">
        <f t="shared" ref="AM694" si="13003">I694/I715</f>
        <v>1.6451799114873964E-2</v>
      </c>
      <c r="AN694" s="126">
        <f t="shared" ref="AN694" si="13004">J694/J715</f>
        <v>3.7494550210725182E-2</v>
      </c>
      <c r="AO694" s="127">
        <f t="shared" ref="AO694" si="13005">K694/K715</f>
        <v>4.8982667671439335E-2</v>
      </c>
      <c r="AP694" s="128">
        <f t="shared" ref="AP694" si="13006">L694/L715</f>
        <v>2.4386265394339777E-2</v>
      </c>
      <c r="AQ694" s="126">
        <f t="shared" ref="AQ694" si="13007">M694/M715</f>
        <v>4.9069958137326834E-2</v>
      </c>
      <c r="AR694" s="130">
        <f t="shared" ref="AR694" si="13008">N694/N715</f>
        <v>4.1034521703120885E-2</v>
      </c>
      <c r="AS694" s="131">
        <f t="shared" ref="AS694" si="13009">O694/O715</f>
        <v>4.9041932796445434E-2</v>
      </c>
      <c r="AT694" s="126">
        <f t="shared" ref="AT694" si="13010">P694/P715</f>
        <v>6.3673418972332016E-2</v>
      </c>
      <c r="AU694" s="127">
        <f t="shared" ref="AU694" si="13011">Q694/Q715</f>
        <v>4.3364062419529281E-2</v>
      </c>
      <c r="AV694" s="128">
        <f t="shared" ref="AV694" si="13012">R694/R715</f>
        <v>5.8713611329661686E-2</v>
      </c>
      <c r="AW694" s="129">
        <f t="shared" ref="AW694" si="13013">S694/S715</f>
        <v>4.4055575096728805E-2</v>
      </c>
      <c r="AX694" s="126">
        <f t="shared" ref="AX694" si="13014">T694/T715</f>
        <v>2.4611398963730571E-2</v>
      </c>
      <c r="AY694" s="127">
        <f t="shared" ref="AY694" si="13015">U694/U715</f>
        <v>8.5724438127387406E-2</v>
      </c>
      <c r="AZ694" s="128">
        <f t="shared" ref="AZ694" si="13016">V694/V715</f>
        <v>3.3252848731308508E-2</v>
      </c>
      <c r="BA694" s="129">
        <f t="shared" ref="BA694" si="13017">W694/W715</f>
        <v>6.5267405231302866E-2</v>
      </c>
      <c r="BB694" s="126">
        <f t="shared" ref="BB694" si="13018">X694/X715</f>
        <v>4.229631406412409E-2</v>
      </c>
      <c r="BC694" s="127">
        <f t="shared" ref="BC694" si="13019">Y694/Y715</f>
        <v>7.3593073593073599E-2</v>
      </c>
      <c r="BD694" s="128">
        <f t="shared" ref="BD694" si="13020">Z694/Z715</f>
        <v>6.0039559593201348E-2</v>
      </c>
      <c r="BE694" s="126">
        <f t="shared" ref="BE694" si="13021">AA694/AA715</f>
        <v>3.4122967142383005E-2</v>
      </c>
      <c r="BF694" s="132">
        <f t="shared" ref="BF694" si="13022">AB694/AB715</f>
        <v>5.8457601415392392E-2</v>
      </c>
      <c r="BG694" s="133">
        <f t="shared" ref="BG694" si="13023">AC694/AC715</f>
        <v>3.8088936447734166E-2</v>
      </c>
    </row>
    <row r="695" spans="1:59">
      <c r="A695" s="143" t="s">
        <v>22</v>
      </c>
      <c r="B695" s="193">
        <v>5207</v>
      </c>
      <c r="C695" s="194">
        <v>1136</v>
      </c>
      <c r="D695" s="195">
        <v>945</v>
      </c>
      <c r="E695" s="196">
        <v>1451</v>
      </c>
      <c r="F695" s="193">
        <v>750</v>
      </c>
      <c r="G695" s="197">
        <v>718</v>
      </c>
      <c r="H695" s="195">
        <v>932</v>
      </c>
      <c r="I695" s="196">
        <v>1643</v>
      </c>
      <c r="J695" s="193">
        <v>401</v>
      </c>
      <c r="K695" s="197">
        <v>767</v>
      </c>
      <c r="L695" s="195">
        <v>449</v>
      </c>
      <c r="M695" s="193">
        <v>1538</v>
      </c>
      <c r="N695" s="198">
        <v>1615</v>
      </c>
      <c r="O695" s="199">
        <v>1976</v>
      </c>
      <c r="P695" s="193">
        <v>1332</v>
      </c>
      <c r="Q695" s="197">
        <v>1080</v>
      </c>
      <c r="R695" s="195">
        <v>1599</v>
      </c>
      <c r="S695" s="196">
        <v>1168</v>
      </c>
      <c r="T695" s="193">
        <v>312</v>
      </c>
      <c r="U695" s="197">
        <v>1168</v>
      </c>
      <c r="V695" s="195">
        <v>978</v>
      </c>
      <c r="W695" s="196">
        <v>1850</v>
      </c>
      <c r="X695" s="193">
        <v>1251</v>
      </c>
      <c r="Y695" s="197">
        <v>1215</v>
      </c>
      <c r="Z695" s="195">
        <v>4486</v>
      </c>
      <c r="AA695" s="193">
        <v>2002</v>
      </c>
      <c r="AB695" s="169">
        <f t="shared" ref="AB695:AB711" si="13024">B695+D695+F695+H695+J695+L695+N695+P695+R695+T695+V695+X695+Z695</f>
        <v>20257</v>
      </c>
      <c r="AC695" s="170">
        <f t="shared" si="12942"/>
        <v>17712</v>
      </c>
      <c r="AD695" s="230"/>
      <c r="AE695" s="143" t="s">
        <v>22</v>
      </c>
      <c r="AF695" s="126">
        <f>B695/B715</f>
        <v>8.8350074657255334E-2</v>
      </c>
      <c r="AG695" s="127">
        <f t="shared" ref="AG695" si="13025">C695/C715</f>
        <v>3.2706647856505337E-2</v>
      </c>
      <c r="AH695" s="128">
        <f t="shared" ref="AH695" si="13026">D695/D715</f>
        <v>4.1696081891987292E-2</v>
      </c>
      <c r="AI695" s="129">
        <f t="shared" ref="AI695" si="13027">E695/E715</f>
        <v>7.401928276284242E-2</v>
      </c>
      <c r="AJ695" s="126">
        <f t="shared" ref="AJ695" si="13028">F695/F715</f>
        <v>5.82433796691776E-2</v>
      </c>
      <c r="AK695" s="127">
        <f t="shared" ref="AK695" si="13029">G695/G715</f>
        <v>8.8119783996072662E-2</v>
      </c>
      <c r="AL695" s="128">
        <f t="shared" ref="AL695" si="13030">H695/H715</f>
        <v>3.6451814768460579E-2</v>
      </c>
      <c r="AM695" s="129">
        <f t="shared" ref="AM695" si="13031">I695/I715</f>
        <v>3.9517991148739655E-2</v>
      </c>
      <c r="AN695" s="126">
        <f t="shared" ref="AN695" si="13032">J695/J715</f>
        <v>5.8276413312018605E-2</v>
      </c>
      <c r="AO695" s="127">
        <f t="shared" ref="AO695" si="13033">K695/K715</f>
        <v>9.6332579753830694E-2</v>
      </c>
      <c r="AP695" s="128">
        <f t="shared" ref="AP695" si="13034">L695/L715</f>
        <v>3.6620177799526955E-2</v>
      </c>
      <c r="AQ695" s="126">
        <f t="shared" ref="AQ695" si="13035">M695/M715</f>
        <v>6.6376073540201114E-2</v>
      </c>
      <c r="AR695" s="130">
        <f t="shared" ref="AR695" si="13036">N695/N715</f>
        <v>6.0798855550954337E-2</v>
      </c>
      <c r="AS695" s="131">
        <f t="shared" ref="AS695" si="13037">O695/O715</f>
        <v>5.4873646209386284E-2</v>
      </c>
      <c r="AT695" s="126">
        <f t="shared" ref="AT695" si="13038">P695/P715</f>
        <v>8.2262845849802368E-2</v>
      </c>
      <c r="AU695" s="127">
        <f t="shared" ref="AU695" si="13039">Q695/Q715</f>
        <v>5.5621362723386726E-2</v>
      </c>
      <c r="AV695" s="128">
        <f t="shared" ref="AV695" si="13040">R695/R715</f>
        <v>7.8629032258064516E-2</v>
      </c>
      <c r="AW695" s="129">
        <f t="shared" ref="AW695" si="13041">S695/S715</f>
        <v>5.1354203306366517E-2</v>
      </c>
      <c r="AX695" s="126">
        <f t="shared" ref="AX695" si="13042">T695/T715</f>
        <v>3.6740461610927935E-2</v>
      </c>
      <c r="AY695" s="127">
        <f t="shared" ref="AY695" si="13043">U695/U715</f>
        <v>0.10375766189926268</v>
      </c>
      <c r="AZ695" s="128">
        <f t="shared" ref="AZ695" si="13044">V695/V715</f>
        <v>4.1428389884356334E-2</v>
      </c>
      <c r="BA695" s="129">
        <f t="shared" ref="BA695" si="13045">W695/W715</f>
        <v>6.5479772059604285E-2</v>
      </c>
      <c r="BB695" s="126">
        <f t="shared" ref="BB695" si="13046">X695/X715</f>
        <v>5.0011993283761096E-2</v>
      </c>
      <c r="BC695" s="127">
        <f t="shared" ref="BC695" si="13047">Y695/Y715</f>
        <v>8.2183441558441553E-2</v>
      </c>
      <c r="BD695" s="128">
        <f t="shared" ref="BD695" si="13048">Z695/Z715</f>
        <v>7.8524042080204456E-2</v>
      </c>
      <c r="BE695" s="126">
        <f t="shared" ref="BE695" si="13049">AA695/AA715</f>
        <v>4.1528377032857618E-2</v>
      </c>
      <c r="BF695" s="132">
        <f t="shared" ref="BF695" si="13050">AB695/AB715</f>
        <v>6.3999115379754834E-2</v>
      </c>
      <c r="BG695" s="133">
        <f t="shared" ref="BG695" si="13051">AC695/AC715</f>
        <v>5.6074411300994727E-2</v>
      </c>
    </row>
    <row r="696" spans="1:59">
      <c r="A696" s="134" t="s">
        <v>23</v>
      </c>
      <c r="B696" s="186">
        <v>5291</v>
      </c>
      <c r="C696" s="187">
        <v>1020</v>
      </c>
      <c r="D696" s="188">
        <v>1280</v>
      </c>
      <c r="E696" s="189">
        <v>1134</v>
      </c>
      <c r="F696" s="186">
        <v>900</v>
      </c>
      <c r="G696" s="190">
        <v>434</v>
      </c>
      <c r="H696" s="188">
        <v>1140</v>
      </c>
      <c r="I696" s="189">
        <v>1696</v>
      </c>
      <c r="J696" s="186">
        <v>420</v>
      </c>
      <c r="K696" s="190">
        <v>884</v>
      </c>
      <c r="L696" s="188">
        <v>484</v>
      </c>
      <c r="M696" s="186">
        <v>2482</v>
      </c>
      <c r="N696" s="191">
        <v>1456</v>
      </c>
      <c r="O696" s="192">
        <v>3020</v>
      </c>
      <c r="P696" s="186">
        <v>1279</v>
      </c>
      <c r="Q696" s="190">
        <v>1564</v>
      </c>
      <c r="R696" s="188">
        <v>1548</v>
      </c>
      <c r="S696" s="189">
        <v>1451</v>
      </c>
      <c r="T696" s="186">
        <v>287</v>
      </c>
      <c r="U696" s="190">
        <v>1572</v>
      </c>
      <c r="V696" s="188">
        <v>915</v>
      </c>
      <c r="W696" s="189">
        <v>2569</v>
      </c>
      <c r="X696" s="186">
        <v>1133</v>
      </c>
      <c r="Y696" s="190">
        <v>1757</v>
      </c>
      <c r="Z696" s="188">
        <v>4214</v>
      </c>
      <c r="AA696" s="186">
        <v>2159</v>
      </c>
      <c r="AB696" s="169">
        <f t="shared" si="13024"/>
        <v>20347</v>
      </c>
      <c r="AC696" s="170">
        <f t="shared" si="12942"/>
        <v>21742</v>
      </c>
      <c r="AD696" s="230"/>
      <c r="AE696" s="134" t="s">
        <v>23</v>
      </c>
      <c r="AF696" s="126">
        <f>B696/B715</f>
        <v>8.97753495316954E-2</v>
      </c>
      <c r="AG696" s="127">
        <f t="shared" ref="AG696" si="13052">C696/C715</f>
        <v>2.9366884519045289E-2</v>
      </c>
      <c r="AH696" s="128">
        <f t="shared" ref="AH696" si="13053">D696/D715</f>
        <v>5.6477232615601836E-2</v>
      </c>
      <c r="AI696" s="129">
        <f t="shared" ref="AI696" si="13054">E696/E715</f>
        <v>5.7848288527266235E-2</v>
      </c>
      <c r="AJ696" s="126">
        <f t="shared" ref="AJ696" si="13055">F696/F715</f>
        <v>6.989205560301312E-2</v>
      </c>
      <c r="AK696" s="127">
        <f t="shared" ref="AK696" si="13056">G696/G715</f>
        <v>5.3264604810996562E-2</v>
      </c>
      <c r="AL696" s="128">
        <f t="shared" ref="AL696" si="13057">H696/H715</f>
        <v>4.4586983729662077E-2</v>
      </c>
      <c r="AM696" s="129">
        <f t="shared" ref="AM696" si="13058">I696/I715</f>
        <v>4.0792765056763519E-2</v>
      </c>
      <c r="AN696" s="126">
        <f t="shared" ref="AN696" si="13059">J696/J715</f>
        <v>6.1037639877924724E-2</v>
      </c>
      <c r="AO696" s="127">
        <f t="shared" ref="AO696" si="13060">K696/K715</f>
        <v>0.1110273800552625</v>
      </c>
      <c r="AP696" s="128">
        <f t="shared" ref="AP696" si="13061">L696/L715</f>
        <v>3.94747573607373E-2</v>
      </c>
      <c r="AQ696" s="126">
        <f t="shared" ref="AQ696" si="13062">M696/M715</f>
        <v>0.10711665443873808</v>
      </c>
      <c r="AR696" s="130">
        <f t="shared" ref="AR696" si="13063">N696/N715</f>
        <v>5.4813085871324774E-2</v>
      </c>
      <c r="AS696" s="131">
        <f t="shared" ref="AS696" si="13064">O696/O715</f>
        <v>8.3865592890863649E-2</v>
      </c>
      <c r="AT696" s="126">
        <f t="shared" ref="AT696" si="13065">P696/P715</f>
        <v>7.8989624505928849E-2</v>
      </c>
      <c r="AU696" s="127">
        <f t="shared" ref="AU696" si="13066">Q696/Q715</f>
        <v>8.0547973425348918E-2</v>
      </c>
      <c r="AV696" s="128">
        <f t="shared" ref="AV696" si="13067">R696/R715</f>
        <v>7.6121164437450831E-2</v>
      </c>
      <c r="AW696" s="129">
        <f t="shared" ref="AW696" si="13068">S696/S715</f>
        <v>6.3797045374604289E-2</v>
      </c>
      <c r="AX696" s="126">
        <f t="shared" ref="AX696" si="13069">T696/T715</f>
        <v>3.3796514366462554E-2</v>
      </c>
      <c r="AY696" s="127">
        <f t="shared" ref="AY696" si="13070">U696/U715</f>
        <v>0.13964644221373368</v>
      </c>
      <c r="AZ696" s="128">
        <f t="shared" ref="AZ696" si="13071">V696/V715</f>
        <v>3.875968992248062E-2</v>
      </c>
      <c r="BA696" s="129">
        <f t="shared" ref="BA696" si="13072">W696/W715</f>
        <v>9.0928396984391036E-2</v>
      </c>
      <c r="BB696" s="126">
        <f t="shared" ref="BB696" si="13073">X696/X715</f>
        <v>4.5294635004397538E-2</v>
      </c>
      <c r="BC696" s="127">
        <f t="shared" ref="BC696" si="13074">Y696/Y715</f>
        <v>0.11884469696969698</v>
      </c>
      <c r="BD696" s="128">
        <f t="shared" ref="BD696" si="13075">Z696/Z715</f>
        <v>7.3762887500218796E-2</v>
      </c>
      <c r="BE696" s="126">
        <f t="shared" ref="BE696" si="13076">AA696/AA715</f>
        <v>4.4785097909060739E-2</v>
      </c>
      <c r="BF696" s="132">
        <f t="shared" ref="BF696" si="13077">AB696/AB715</f>
        <v>6.4283457601415392E-2</v>
      </c>
      <c r="BG696" s="133">
        <f t="shared" ref="BG696" si="13078">AC696/AC715</f>
        <v>6.8832986139692146E-2</v>
      </c>
    </row>
    <row r="697" spans="1:59">
      <c r="A697" s="143" t="s">
        <v>24</v>
      </c>
      <c r="B697" s="193">
        <v>4138</v>
      </c>
      <c r="C697" s="194">
        <v>1195</v>
      </c>
      <c r="D697" s="195">
        <v>1142</v>
      </c>
      <c r="E697" s="196">
        <v>1258</v>
      </c>
      <c r="F697" s="193">
        <v>439</v>
      </c>
      <c r="G697" s="197">
        <v>653</v>
      </c>
      <c r="H697" s="195">
        <v>813</v>
      </c>
      <c r="I697" s="196">
        <v>1714</v>
      </c>
      <c r="J697" s="193">
        <v>357</v>
      </c>
      <c r="K697" s="197">
        <v>883</v>
      </c>
      <c r="L697" s="195">
        <v>459</v>
      </c>
      <c r="M697" s="193">
        <v>2198</v>
      </c>
      <c r="N697" s="198">
        <v>1426</v>
      </c>
      <c r="O697" s="199">
        <v>2811</v>
      </c>
      <c r="P697" s="193">
        <v>944</v>
      </c>
      <c r="Q697" s="197">
        <v>1232</v>
      </c>
      <c r="R697" s="195">
        <v>1432</v>
      </c>
      <c r="S697" s="196">
        <v>1297</v>
      </c>
      <c r="T697" s="193">
        <v>283</v>
      </c>
      <c r="U697" s="197">
        <v>1039</v>
      </c>
      <c r="V697" s="195">
        <v>743</v>
      </c>
      <c r="W697" s="196">
        <v>2347</v>
      </c>
      <c r="X697" s="193">
        <v>1151</v>
      </c>
      <c r="Y697" s="197">
        <v>1152</v>
      </c>
      <c r="Z697" s="195">
        <v>3914</v>
      </c>
      <c r="AA697" s="193">
        <v>1844</v>
      </c>
      <c r="AB697" s="169">
        <f t="shared" si="13024"/>
        <v>17241</v>
      </c>
      <c r="AC697" s="170">
        <f t="shared" si="12942"/>
        <v>19623</v>
      </c>
      <c r="AD697" s="230"/>
      <c r="AE697" s="143" t="s">
        <v>24</v>
      </c>
      <c r="AF697" s="126">
        <f>B697/B715</f>
        <v>7.0211755124202524E-2</v>
      </c>
      <c r="AG697" s="127">
        <f t="shared" ref="AG697" si="13079">C697/C715</f>
        <v>3.440532058848933E-2</v>
      </c>
      <c r="AH697" s="128">
        <f t="shared" ref="AH697" si="13080">D697/D715</f>
        <v>5.0388280974232265E-2</v>
      </c>
      <c r="AI697" s="129">
        <f t="shared" ref="AI697" si="13081">E697/E715</f>
        <v>6.417385094118247E-2</v>
      </c>
      <c r="AJ697" s="126">
        <f t="shared" ref="AJ697" si="13082">F697/F715</f>
        <v>3.4091791566358623E-2</v>
      </c>
      <c r="AK697" s="127">
        <f t="shared" ref="AK697" si="13083">G697/G715</f>
        <v>8.0142366224840458E-2</v>
      </c>
      <c r="AL697" s="128">
        <f t="shared" ref="AL697" si="13084">H697/H715</f>
        <v>3.179755944931164E-2</v>
      </c>
      <c r="AM697" s="129">
        <f t="shared" ref="AM697" si="13085">I697/I715</f>
        <v>4.1225707138733886E-2</v>
      </c>
      <c r="AN697" s="126">
        <f t="shared" ref="AN697" si="13086">J697/J715</f>
        <v>5.188199389623601E-2</v>
      </c>
      <c r="AO697" s="127">
        <f t="shared" ref="AO697" si="13087">K697/K715</f>
        <v>0.11090178347148957</v>
      </c>
      <c r="AP697" s="128">
        <f t="shared" ref="AP697" si="13088">L697/L715</f>
        <v>3.7435771959872764E-2</v>
      </c>
      <c r="AQ697" s="126">
        <f t="shared" ref="AQ697" si="13089">M697/M715</f>
        <v>9.485995425316128E-2</v>
      </c>
      <c r="AR697" s="130">
        <f t="shared" ref="AR697" si="13090">N697/N715</f>
        <v>5.3683695365734294E-2</v>
      </c>
      <c r="AS697" s="131">
        <f t="shared" ref="AS697" si="13091">O697/O715</f>
        <v>7.806164954179394E-2</v>
      </c>
      <c r="AT697" s="126">
        <f t="shared" ref="AT697" si="13092">P697/P715</f>
        <v>5.8300395256916999E-2</v>
      </c>
      <c r="AU697" s="127">
        <f t="shared" ref="AU697" si="13093">Q697/Q715</f>
        <v>6.3449554514085599E-2</v>
      </c>
      <c r="AV697" s="128">
        <f t="shared" ref="AV697" si="13094">R697/R715</f>
        <v>7.0416994492525573E-2</v>
      </c>
      <c r="AW697" s="129">
        <f t="shared" ref="AW697" si="13095">S697/S715</f>
        <v>5.702602884277172E-2</v>
      </c>
      <c r="AX697" s="126">
        <f t="shared" ref="AX697" si="13096">T697/T715</f>
        <v>3.3325482807348095E-2</v>
      </c>
      <c r="AY697" s="127">
        <f t="shared" ref="AY697" si="13097">U697/U715</f>
        <v>9.2298125610731099E-2</v>
      </c>
      <c r="AZ697" s="128">
        <f t="shared" ref="AZ697" si="13098">V697/V715</f>
        <v>3.147371542339137E-2</v>
      </c>
      <c r="BA697" s="129">
        <f t="shared" ref="BA697" si="13099">W697/W715</f>
        <v>8.307082433723853E-2</v>
      </c>
      <c r="BB697" s="126">
        <f t="shared" ref="BB697" si="13100">X697/X715</f>
        <v>4.6014232030063162E-2</v>
      </c>
      <c r="BC697" s="127">
        <f t="shared" ref="BC697" si="13101">Y697/Y715</f>
        <v>7.792207792207792E-2</v>
      </c>
      <c r="BD697" s="128">
        <f t="shared" ref="BD697" si="13102">Z697/Z715</f>
        <v>6.8511614066411111E-2</v>
      </c>
      <c r="BE697" s="126">
        <f t="shared" ref="BE697" si="13103">AA697/AA715</f>
        <v>3.8250912711583138E-2</v>
      </c>
      <c r="BF697" s="132">
        <f t="shared" ref="BF697" si="13104">AB697/AB715</f>
        <v>5.4470491596107673E-2</v>
      </c>
      <c r="BG697" s="133">
        <f t="shared" ref="BG697" si="13105">AC697/AC715</f>
        <v>6.2124445176118988E-2</v>
      </c>
    </row>
    <row r="698" spans="1:59">
      <c r="A698" s="134" t="s">
        <v>25</v>
      </c>
      <c r="B698" s="186">
        <v>3949</v>
      </c>
      <c r="C698" s="187">
        <v>1045</v>
      </c>
      <c r="D698" s="188">
        <v>1477</v>
      </c>
      <c r="E698" s="189">
        <v>869</v>
      </c>
      <c r="F698" s="186">
        <v>870</v>
      </c>
      <c r="G698" s="190">
        <v>583</v>
      </c>
      <c r="H698" s="188">
        <v>1133</v>
      </c>
      <c r="I698" s="189">
        <v>2016</v>
      </c>
      <c r="J698" s="186">
        <v>353</v>
      </c>
      <c r="K698" s="190">
        <v>1030</v>
      </c>
      <c r="L698" s="188">
        <v>436</v>
      </c>
      <c r="M698" s="186">
        <v>1820</v>
      </c>
      <c r="N698" s="191">
        <v>1345</v>
      </c>
      <c r="O698" s="192">
        <v>2621</v>
      </c>
      <c r="P698" s="186">
        <v>833</v>
      </c>
      <c r="Q698" s="190">
        <v>1074</v>
      </c>
      <c r="R698" s="188">
        <v>1204</v>
      </c>
      <c r="S698" s="189">
        <v>1043</v>
      </c>
      <c r="T698" s="186">
        <v>338</v>
      </c>
      <c r="U698" s="190">
        <v>633</v>
      </c>
      <c r="V698" s="188">
        <v>772</v>
      </c>
      <c r="W698" s="189">
        <v>1692</v>
      </c>
      <c r="X698" s="186">
        <v>978</v>
      </c>
      <c r="Y698" s="190">
        <v>850</v>
      </c>
      <c r="Z698" s="188">
        <v>3046</v>
      </c>
      <c r="AA698" s="186">
        <v>2087</v>
      </c>
      <c r="AB698" s="169">
        <f t="shared" si="13024"/>
        <v>16734</v>
      </c>
      <c r="AC698" s="170">
        <f t="shared" si="12942"/>
        <v>17363</v>
      </c>
      <c r="AD698" s="230"/>
      <c r="AE698" s="134" t="s">
        <v>25</v>
      </c>
      <c r="AF698" s="126">
        <f>B698/B715</f>
        <v>6.7004886656712365E-2</v>
      </c>
      <c r="AG698" s="127">
        <f t="shared" ref="AG698" si="13106">C698/C715</f>
        <v>3.0086661100394436E-2</v>
      </c>
      <c r="AH698" s="128">
        <f t="shared" ref="AH698" si="13107">D698/D715</f>
        <v>6.5169431697846808E-2</v>
      </c>
      <c r="AI698" s="129">
        <f t="shared" ref="AI698" si="13108">E698/E715</f>
        <v>4.4329949497525889E-2</v>
      </c>
      <c r="AJ698" s="126">
        <f t="shared" ref="AJ698" si="13109">F698/F715</f>
        <v>6.7562320416246019E-2</v>
      </c>
      <c r="AK698" s="127">
        <f t="shared" ref="AK698" si="13110">G698/G715</f>
        <v>7.1551300932744227E-2</v>
      </c>
      <c r="AL698" s="128">
        <f t="shared" ref="AL698" si="13111">H698/H715</f>
        <v>4.4313204005006261E-2</v>
      </c>
      <c r="AM698" s="129">
        <f t="shared" ref="AM698" si="13112">I698/I715</f>
        <v>4.8489513180681162E-2</v>
      </c>
      <c r="AN698" s="126">
        <f t="shared" ref="AN698" si="13113">J698/J715</f>
        <v>5.1300683040255778E-2</v>
      </c>
      <c r="AO698" s="127">
        <f t="shared" ref="AO698" si="13114">K698/K715</f>
        <v>0.12936448128610903</v>
      </c>
      <c r="AP698" s="128">
        <f t="shared" ref="AP698" si="13115">L698/L715</f>
        <v>3.5559905391077402E-2</v>
      </c>
      <c r="AQ698" s="126">
        <f t="shared" ref="AQ698" si="13116">M698/M715</f>
        <v>7.8546458935738639E-2</v>
      </c>
      <c r="AR698" s="130">
        <f t="shared" ref="AR698" si="13117">N698/N715</f>
        <v>5.0634341000639987E-2</v>
      </c>
      <c r="AS698" s="131">
        <f t="shared" ref="AS698" si="13118">O698/O715</f>
        <v>7.2785337406276032E-2</v>
      </c>
      <c r="AT698" s="126">
        <f t="shared" ref="AT698" si="13119">P698/P715</f>
        <v>5.14451581027668E-2</v>
      </c>
      <c r="AU698" s="127">
        <f t="shared" ref="AU698" si="13120">Q698/Q715</f>
        <v>5.5312355152701241E-2</v>
      </c>
      <c r="AV698" s="128">
        <f t="shared" ref="AV698" si="13121">R698/R715</f>
        <v>5.9205350118017308E-2</v>
      </c>
      <c r="AW698" s="129">
        <f t="shared" ref="AW698" si="13122">S698/S715</f>
        <v>4.5858248329229689E-2</v>
      </c>
      <c r="AX698" s="126">
        <f t="shared" ref="AX698" si="13123">T698/T715</f>
        <v>3.9802166745171924E-2</v>
      </c>
      <c r="AY698" s="127">
        <f t="shared" ref="AY698" si="13124">U698/U715</f>
        <v>5.6231678066980546E-2</v>
      </c>
      <c r="AZ698" s="128">
        <f t="shared" ref="AZ698" si="13125">V698/V715</f>
        <v>3.2702164612191296E-2</v>
      </c>
      <c r="BA698" s="129">
        <f t="shared" ref="BA698" si="13126">W698/W715</f>
        <v>5.9887445581000245E-2</v>
      </c>
      <c r="BB698" s="126">
        <f t="shared" ref="BB698" si="13127">X698/X715</f>
        <v>3.9098105061165747E-2</v>
      </c>
      <c r="BC698" s="127">
        <f t="shared" ref="BC698" si="13128">Y698/Y715</f>
        <v>5.7494588744588744E-2</v>
      </c>
      <c r="BD698" s="128">
        <f t="shared" ref="BD698" si="13129">Z698/Z715</f>
        <v>5.3317929597927499E-2</v>
      </c>
      <c r="BE698" s="126">
        <f t="shared" ref="BE698" si="13130">AA698/AA715</f>
        <v>4.3291569863922998E-2</v>
      </c>
      <c r="BF698" s="132">
        <f t="shared" ref="BF698" si="13131">AB698/AB715</f>
        <v>5.2868697080753188E-2</v>
      </c>
      <c r="BG698" s="133">
        <f t="shared" ref="BG698" si="13132">AC698/AC715</f>
        <v>5.4969512388164603E-2</v>
      </c>
    </row>
    <row r="699" spans="1:59">
      <c r="A699" s="143" t="s">
        <v>26</v>
      </c>
      <c r="B699" s="200">
        <v>4502</v>
      </c>
      <c r="C699" s="194">
        <v>1180</v>
      </c>
      <c r="D699" s="195">
        <v>1481</v>
      </c>
      <c r="E699" s="196">
        <v>591</v>
      </c>
      <c r="F699" s="193">
        <v>1040</v>
      </c>
      <c r="G699" s="197">
        <v>421</v>
      </c>
      <c r="H699" s="195">
        <v>1392</v>
      </c>
      <c r="I699" s="196">
        <v>1914</v>
      </c>
      <c r="J699" s="193">
        <v>376</v>
      </c>
      <c r="K699" s="197">
        <v>631</v>
      </c>
      <c r="L699" s="195">
        <v>535</v>
      </c>
      <c r="M699" s="193">
        <v>1919</v>
      </c>
      <c r="N699" s="198">
        <v>1326</v>
      </c>
      <c r="O699" s="201">
        <v>2533</v>
      </c>
      <c r="P699" s="193">
        <v>799</v>
      </c>
      <c r="Q699" s="197">
        <v>1101</v>
      </c>
      <c r="R699" s="195">
        <v>1086</v>
      </c>
      <c r="S699" s="196">
        <v>1309</v>
      </c>
      <c r="T699" s="193">
        <v>385</v>
      </c>
      <c r="U699" s="197">
        <v>756</v>
      </c>
      <c r="V699" s="195">
        <v>833</v>
      </c>
      <c r="W699" s="202">
        <v>2096</v>
      </c>
      <c r="X699" s="193">
        <v>1025</v>
      </c>
      <c r="Y699" s="197">
        <v>839</v>
      </c>
      <c r="Z699" s="195">
        <v>3228</v>
      </c>
      <c r="AA699" s="193">
        <v>2290</v>
      </c>
      <c r="AB699" s="169">
        <f t="shared" si="13024"/>
        <v>18008</v>
      </c>
      <c r="AC699" s="170">
        <f t="shared" si="12942"/>
        <v>17580</v>
      </c>
      <c r="AD699" s="230"/>
      <c r="AE699" s="143" t="s">
        <v>26</v>
      </c>
      <c r="AF699" s="126">
        <f>B699/B715</f>
        <v>7.6387946246776167E-2</v>
      </c>
      <c r="AG699" s="127">
        <f t="shared" ref="AG699" si="13133">C699/C715</f>
        <v>3.3973454639679844E-2</v>
      </c>
      <c r="AH699" s="128">
        <f t="shared" ref="AH699" si="13134">D699/D715</f>
        <v>6.5345923049770563E-2</v>
      </c>
      <c r="AI699" s="129">
        <f t="shared" ref="AI699" si="13135">E699/E715</f>
        <v>3.0148446666326583E-2</v>
      </c>
      <c r="AJ699" s="126">
        <f t="shared" ref="AJ699" si="13136">F699/F715</f>
        <v>8.0764153141259606E-2</v>
      </c>
      <c r="AK699" s="127">
        <f t="shared" ref="AK699" si="13137">G699/G715</f>
        <v>5.166912125675012E-2</v>
      </c>
      <c r="AL699" s="128">
        <f t="shared" ref="AL699" si="13138">H699/H715</f>
        <v>5.4443053817271589E-2</v>
      </c>
      <c r="AM699" s="129">
        <f t="shared" ref="AM699" si="13139">I699/I715</f>
        <v>4.6036174716182411E-2</v>
      </c>
      <c r="AN699" s="126">
        <f t="shared" ref="AN699" si="13140">J699/J715</f>
        <v>5.4643220462142129E-2</v>
      </c>
      <c r="AO699" s="127">
        <f t="shared" ref="AO699" si="13141">K699/K715</f>
        <v>7.9251444360713394E-2</v>
      </c>
      <c r="AP699" s="128">
        <f t="shared" ref="AP699" si="13142">L699/L715</f>
        <v>4.3634287578500935E-2</v>
      </c>
      <c r="AQ699" s="126">
        <f t="shared" ref="AQ699" si="13143">M699/M715</f>
        <v>8.2819041042682659E-2</v>
      </c>
      <c r="AR699" s="130">
        <f t="shared" ref="AR699" si="13144">N699/N715</f>
        <v>4.991906034709935E-2</v>
      </c>
      <c r="AS699" s="131">
        <f t="shared" ref="AS699" si="13145">O699/O715</f>
        <v>7.0341571785615106E-2</v>
      </c>
      <c r="AT699" s="126">
        <f t="shared" ref="AT699" si="13146">P699/P715</f>
        <v>4.9345355731225296E-2</v>
      </c>
      <c r="AU699" s="127">
        <f t="shared" ref="AU699" si="13147">Q699/Q715</f>
        <v>5.670288922078591E-2</v>
      </c>
      <c r="AV699" s="128">
        <f t="shared" ref="AV699" si="13148">R699/R715</f>
        <v>5.3402832415420931E-2</v>
      </c>
      <c r="AW699" s="129">
        <f t="shared" ref="AW699" si="13149">S699/S715</f>
        <v>5.7553640520576856E-2</v>
      </c>
      <c r="AX699" s="126">
        <f t="shared" ref="AX699" si="13150">T699/T715</f>
        <v>4.5336787564766841E-2</v>
      </c>
      <c r="AY699" s="127">
        <f t="shared" ref="AY699" si="13151">U699/U715</f>
        <v>6.7158212667673453E-2</v>
      </c>
      <c r="AZ699" s="128">
        <f t="shared" ref="AZ699" si="13152">V699/V715</f>
        <v>3.5286143940356673E-2</v>
      </c>
      <c r="BA699" s="129">
        <f t="shared" ref="BA699" si="13153">W699/W715</f>
        <v>7.4186812019962481E-2</v>
      </c>
      <c r="BB699" s="126">
        <f t="shared" ref="BB699" si="13154">X699/X715</f>
        <v>4.0977052850403775E-2</v>
      </c>
      <c r="BC699" s="127">
        <f t="shared" ref="BC699" si="13155">Y699/Y715</f>
        <v>5.6750541125541128E-2</v>
      </c>
      <c r="BD699" s="128">
        <f t="shared" ref="BD699" si="13156">Z699/Z715</f>
        <v>5.6503702147770833E-2</v>
      </c>
      <c r="BE699" s="126">
        <f t="shared" ref="BE699" si="13157">AA699/AA715</f>
        <v>4.7502489213408564E-2</v>
      </c>
      <c r="BF699" s="132">
        <f t="shared" ref="BF699" si="13158">AB699/AB715</f>
        <v>5.6893719196259317E-2</v>
      </c>
      <c r="BG699" s="133">
        <f t="shared" ref="BG699" si="13159">AC699/AC715</f>
        <v>5.5656512571786769E-2</v>
      </c>
    </row>
    <row r="700" spans="1:59">
      <c r="A700" s="134" t="s">
        <v>27</v>
      </c>
      <c r="B700" s="203">
        <v>3563</v>
      </c>
      <c r="C700" s="187">
        <v>1734</v>
      </c>
      <c r="D700" s="188">
        <v>1523</v>
      </c>
      <c r="E700" s="189">
        <v>949</v>
      </c>
      <c r="F700" s="186">
        <v>1043</v>
      </c>
      <c r="G700" s="190">
        <v>523</v>
      </c>
      <c r="H700" s="188">
        <v>1285</v>
      </c>
      <c r="I700" s="189">
        <v>2228</v>
      </c>
      <c r="J700" s="186">
        <v>368</v>
      </c>
      <c r="K700" s="187">
        <v>580</v>
      </c>
      <c r="L700" s="188">
        <v>646</v>
      </c>
      <c r="M700" s="186">
        <v>1854</v>
      </c>
      <c r="N700" s="191">
        <v>1560</v>
      </c>
      <c r="O700" s="204">
        <v>2522</v>
      </c>
      <c r="P700" s="186">
        <v>901</v>
      </c>
      <c r="Q700" s="187">
        <v>1117</v>
      </c>
      <c r="R700" s="188">
        <v>1262</v>
      </c>
      <c r="S700" s="189">
        <v>1213</v>
      </c>
      <c r="T700" s="195">
        <v>504</v>
      </c>
      <c r="U700" s="186">
        <v>743</v>
      </c>
      <c r="V700" s="188">
        <v>1105</v>
      </c>
      <c r="W700" s="205">
        <v>2200</v>
      </c>
      <c r="X700" s="186">
        <v>1191</v>
      </c>
      <c r="Y700" s="190">
        <v>819</v>
      </c>
      <c r="Z700" s="188">
        <v>3325</v>
      </c>
      <c r="AA700" s="186">
        <v>2358</v>
      </c>
      <c r="AB700" s="169">
        <f t="shared" si="13024"/>
        <v>18276</v>
      </c>
      <c r="AC700" s="170">
        <f t="shared" si="12942"/>
        <v>18840</v>
      </c>
      <c r="AD700" s="230"/>
      <c r="AE700" s="134" t="s">
        <v>27</v>
      </c>
      <c r="AF700" s="126">
        <f>B700/B715</f>
        <v>6.0455409257499662E-2</v>
      </c>
      <c r="AG700" s="127">
        <f t="shared" ref="AG700" si="13160">C700/C715</f>
        <v>4.9923703682376988E-2</v>
      </c>
      <c r="AH700" s="128">
        <f t="shared" ref="AH700" si="13161">D700/D715</f>
        <v>6.7199082244969996E-2</v>
      </c>
      <c r="AI700" s="129">
        <f t="shared" ref="AI700" si="13162">E700/E715</f>
        <v>4.8410957506504107E-2</v>
      </c>
      <c r="AJ700" s="126">
        <f t="shared" ref="AJ700" si="13163">F700/F715</f>
        <v>8.0997126659936317E-2</v>
      </c>
      <c r="AK700" s="127">
        <f t="shared" ref="AK700" si="13164">G700/G715</f>
        <v>6.4187530682376037E-2</v>
      </c>
      <c r="AL700" s="128">
        <f t="shared" ref="AL700" si="13165">H700/H715</f>
        <v>5.0258135168961202E-2</v>
      </c>
      <c r="AM700" s="129">
        <f t="shared" ref="AM700" si="13166">I700/I715</f>
        <v>5.3588608812776599E-2</v>
      </c>
      <c r="AN700" s="126">
        <f t="shared" ref="AN700" si="13167">J700/J715</f>
        <v>5.3480598750181657E-2</v>
      </c>
      <c r="AO700" s="127">
        <f t="shared" ref="AO700" si="13168">K700/K715</f>
        <v>7.2846018588294398E-2</v>
      </c>
      <c r="AP700" s="128">
        <f t="shared" ref="AP700" si="13169">L700/L715</f>
        <v>5.2687382758339452E-2</v>
      </c>
      <c r="AQ700" s="126">
        <f t="shared" ref="AQ700" si="13170">M700/M715</f>
        <v>8.0013810366406285E-2</v>
      </c>
      <c r="AR700" s="130">
        <f t="shared" ref="AR700" si="13171">N700/N715</f>
        <v>5.8728306290705114E-2</v>
      </c>
      <c r="AS700" s="131">
        <f t="shared" ref="AS700" si="13172">O700/O715</f>
        <v>7.0036101083032487E-2</v>
      </c>
      <c r="AT700" s="126">
        <f t="shared" ref="AT700" si="13173">P700/P715</f>
        <v>5.56447628458498E-2</v>
      </c>
      <c r="AU700" s="127">
        <f t="shared" ref="AU700" si="13174">Q700/Q715</f>
        <v>5.7526909409280527E-2</v>
      </c>
      <c r="AV700" s="128">
        <f t="shared" ref="AV700" si="13175">R700/R715</f>
        <v>6.2057435090479937E-2</v>
      </c>
      <c r="AW700" s="129">
        <f t="shared" ref="AW700" si="13176">S700/S715</f>
        <v>5.333274709813577E-2</v>
      </c>
      <c r="AX700" s="126">
        <f t="shared" ref="AX700" si="13177">T700/T715</f>
        <v>5.9349976448422041E-2</v>
      </c>
      <c r="AY700" s="127">
        <f t="shared" ref="AY700" si="13178">U700/U715</f>
        <v>6.6003375677356313E-2</v>
      </c>
      <c r="AZ700" s="128">
        <f t="shared" ref="AZ700" si="13179">V700/V715</f>
        <v>4.6808150124962936E-2</v>
      </c>
      <c r="BA700" s="129">
        <f t="shared" ref="BA700" si="13180">W700/W715</f>
        <v>7.7867837043853749E-2</v>
      </c>
      <c r="BB700" s="126">
        <f t="shared" ref="BB700" si="13181">X700/X715</f>
        <v>4.7613336531542337E-2</v>
      </c>
      <c r="BC700" s="127">
        <f t="shared" ref="BC700" si="13182">Y700/Y715</f>
        <v>5.5397727272727272E-2</v>
      </c>
      <c r="BD700" s="128">
        <f t="shared" ref="BD700" si="13183">Z700/Z715</f>
        <v>5.8201613891368659E-2</v>
      </c>
      <c r="BE700" s="126">
        <f t="shared" ref="BE700" si="13184">AA700/AA715</f>
        <v>4.8913043478260872E-2</v>
      </c>
      <c r="BF700" s="132">
        <f t="shared" ref="BF700" si="13185">AB700/AB715</f>
        <v>5.7740427145204096E-2</v>
      </c>
      <c r="BG700" s="133">
        <f t="shared" ref="BG700" si="13186">AC700/AC715</f>
        <v>5.9645545896044525E-2</v>
      </c>
    </row>
    <row r="701" spans="1:59">
      <c r="A701" s="143" t="s">
        <v>28</v>
      </c>
      <c r="B701" s="200">
        <v>3741</v>
      </c>
      <c r="C701" s="194">
        <v>1362</v>
      </c>
      <c r="D701" s="195">
        <v>1541</v>
      </c>
      <c r="E701" s="196">
        <v>1013</v>
      </c>
      <c r="F701" s="193">
        <v>706</v>
      </c>
      <c r="G701" s="197">
        <v>526</v>
      </c>
      <c r="H701" s="195">
        <v>1510</v>
      </c>
      <c r="I701" s="196">
        <v>2288</v>
      </c>
      <c r="J701" s="193">
        <v>372</v>
      </c>
      <c r="K701" s="194">
        <v>494</v>
      </c>
      <c r="L701" s="195">
        <v>569</v>
      </c>
      <c r="M701" s="193">
        <v>1743</v>
      </c>
      <c r="N701" s="198">
        <v>1597</v>
      </c>
      <c r="O701" s="201">
        <v>2282</v>
      </c>
      <c r="P701" s="193">
        <v>807</v>
      </c>
      <c r="Q701" s="194">
        <v>1000</v>
      </c>
      <c r="R701" s="195">
        <v>1312</v>
      </c>
      <c r="S701" s="196">
        <v>1325</v>
      </c>
      <c r="T701" s="193">
        <v>447</v>
      </c>
      <c r="U701" s="197">
        <v>586</v>
      </c>
      <c r="V701" s="195">
        <v>1164</v>
      </c>
      <c r="W701" s="202">
        <v>1866</v>
      </c>
      <c r="X701" s="193">
        <v>1052</v>
      </c>
      <c r="Y701" s="197">
        <v>908</v>
      </c>
      <c r="Z701" s="195">
        <v>3207</v>
      </c>
      <c r="AA701" s="193">
        <v>2915</v>
      </c>
      <c r="AB701" s="169">
        <f t="shared" si="13024"/>
        <v>18025</v>
      </c>
      <c r="AC701" s="170">
        <f t="shared" si="12942"/>
        <v>18308</v>
      </c>
      <c r="AD701" s="230"/>
      <c r="AE701" s="143" t="s">
        <v>28</v>
      </c>
      <c r="AF701" s="126">
        <f>B701/B715</f>
        <v>6.3475634586670285E-2</v>
      </c>
      <c r="AG701" s="127">
        <f t="shared" ref="AG701" si="13187">C701/C715</f>
        <v>3.9213428151901653E-2</v>
      </c>
      <c r="AH701" s="128">
        <f t="shared" ref="AH701" si="13188">D701/D715</f>
        <v>6.79932933286269E-2</v>
      </c>
      <c r="AI701" s="129">
        <f t="shared" ref="AI701" si="13189">E701/E715</f>
        <v>5.1675763913686681E-2</v>
      </c>
      <c r="AJ701" s="126">
        <f t="shared" ref="AJ701" si="13190">F701/F715</f>
        <v>5.4826434728585852E-2</v>
      </c>
      <c r="AK701" s="127">
        <f t="shared" ref="AK701" si="13191">G701/G715</f>
        <v>6.4555719194894459E-2</v>
      </c>
      <c r="AL701" s="128">
        <f t="shared" ref="AL701" si="13192">H701/H715</f>
        <v>5.9058197747183981E-2</v>
      </c>
      <c r="AM701" s="129">
        <f t="shared" ref="AM701" si="13193">I701/I715</f>
        <v>5.5031749086011161E-2</v>
      </c>
      <c r="AN701" s="126">
        <f t="shared" ref="AN701" si="13194">J701/J715</f>
        <v>5.4061909606161897E-2</v>
      </c>
      <c r="AO701" s="127">
        <f t="shared" ref="AO701" si="13195">K701/K715</f>
        <v>6.2044712383823163E-2</v>
      </c>
      <c r="AP701" s="128">
        <f t="shared" ref="AP701" si="13196">L701/L715</f>
        <v>4.6407307723676697E-2</v>
      </c>
      <c r="AQ701" s="126">
        <f t="shared" ref="AQ701" si="13197">M701/M715</f>
        <v>7.522333951922662E-2</v>
      </c>
      <c r="AR701" s="130">
        <f t="shared" ref="AR701" si="13198">N701/N715</f>
        <v>6.0121221247600047E-2</v>
      </c>
      <c r="AS701" s="131">
        <f t="shared" ref="AS701" si="13199">O701/O715</f>
        <v>6.3371285753957229E-2</v>
      </c>
      <c r="AT701" s="126">
        <f t="shared" ref="AT701" si="13200">P701/P715</f>
        <v>4.9839426877470352E-2</v>
      </c>
      <c r="AU701" s="127">
        <f t="shared" ref="AU701" si="13201">Q701/Q715</f>
        <v>5.1501261780913632E-2</v>
      </c>
      <c r="AV701" s="128">
        <f t="shared" ref="AV701" si="13202">R701/R715</f>
        <v>6.4516129032258063E-2</v>
      </c>
      <c r="AW701" s="129">
        <f t="shared" ref="AW701" si="13203">S701/S715</f>
        <v>5.8257122757650368E-2</v>
      </c>
      <c r="AX701" s="126">
        <f t="shared" ref="AX701" si="13204">T701/T715</f>
        <v>5.2637776731040982E-2</v>
      </c>
      <c r="AY701" s="127">
        <f t="shared" ref="AY701" si="13205">U701/U715</f>
        <v>5.20564981789109E-2</v>
      </c>
      <c r="AZ701" s="128">
        <f t="shared" ref="AZ701" si="13206">V701/V715</f>
        <v>4.9307408819417968E-2</v>
      </c>
      <c r="BA701" s="129">
        <f t="shared" ref="BA701" si="13207">W701/W715</f>
        <v>6.6046083601741412E-2</v>
      </c>
      <c r="BB701" s="126">
        <f t="shared" ref="BB701" si="13208">X701/X715</f>
        <v>4.2056448388902212E-2</v>
      </c>
      <c r="BC701" s="127">
        <f t="shared" ref="BC701" si="13209">Y701/Y715</f>
        <v>6.141774891774892E-2</v>
      </c>
      <c r="BD701" s="128">
        <f t="shared" ref="BD701" si="13210">Z701/Z715</f>
        <v>5.6136113007404294E-2</v>
      </c>
      <c r="BE701" s="126">
        <f t="shared" ref="BE701" si="13211">AA701/AA715</f>
        <v>6.0467142383006968E-2</v>
      </c>
      <c r="BF701" s="132">
        <f t="shared" ref="BF701" si="13212">AB701/AB715</f>
        <v>5.694742828257298E-2</v>
      </c>
      <c r="BG701" s="133">
        <f t="shared" ref="BG701" si="13213">AC701/AC715</f>
        <v>5.7961287381357918E-2</v>
      </c>
    </row>
    <row r="702" spans="1:59">
      <c r="A702" s="134" t="s">
        <v>29</v>
      </c>
      <c r="B702" s="203">
        <v>2998</v>
      </c>
      <c r="C702" s="187">
        <v>1661</v>
      </c>
      <c r="D702" s="188">
        <v>1280</v>
      </c>
      <c r="E702" s="189">
        <v>866</v>
      </c>
      <c r="F702" s="186">
        <v>741</v>
      </c>
      <c r="G702" s="190">
        <v>445</v>
      </c>
      <c r="H702" s="188">
        <v>2171</v>
      </c>
      <c r="I702" s="189">
        <v>1958</v>
      </c>
      <c r="J702" s="186">
        <v>533</v>
      </c>
      <c r="K702" s="187">
        <v>357</v>
      </c>
      <c r="L702" s="188">
        <v>697</v>
      </c>
      <c r="M702" s="186">
        <v>1319</v>
      </c>
      <c r="N702" s="191">
        <v>1692</v>
      </c>
      <c r="O702" s="204">
        <v>2017</v>
      </c>
      <c r="P702" s="186">
        <v>1024</v>
      </c>
      <c r="Q702" s="187">
        <v>1227</v>
      </c>
      <c r="R702" s="188">
        <v>1245</v>
      </c>
      <c r="S702" s="189">
        <v>1493</v>
      </c>
      <c r="T702" s="186">
        <v>658</v>
      </c>
      <c r="U702" s="190">
        <v>767</v>
      </c>
      <c r="V702" s="188">
        <v>1622</v>
      </c>
      <c r="W702" s="205">
        <v>1724</v>
      </c>
      <c r="X702" s="186">
        <v>1350</v>
      </c>
      <c r="Y702" s="190">
        <v>821</v>
      </c>
      <c r="Z702" s="188">
        <v>3355</v>
      </c>
      <c r="AA702" s="186">
        <v>2933</v>
      </c>
      <c r="AB702" s="169">
        <f t="shared" si="13024"/>
        <v>19366</v>
      </c>
      <c r="AC702" s="170">
        <f t="shared" si="12942"/>
        <v>17588</v>
      </c>
      <c r="AD702" s="230"/>
      <c r="AE702" s="134" t="s">
        <v>29</v>
      </c>
      <c r="AF702" s="126">
        <f>B702/B715</f>
        <v>5.0868738971087284E-2</v>
      </c>
      <c r="AG702" s="127">
        <f t="shared" ref="AG702" si="13214">C702/C715</f>
        <v>4.7821956064837474E-2</v>
      </c>
      <c r="AH702" s="128">
        <f t="shared" ref="AH702" si="13215">D702/D715</f>
        <v>5.6477232615601836E-2</v>
      </c>
      <c r="AI702" s="129">
        <f t="shared" ref="AI702" si="13216">E702/E715</f>
        <v>4.4176911697189208E-2</v>
      </c>
      <c r="AJ702" s="126">
        <f t="shared" ref="AJ702" si="13217">F702/F715</f>
        <v>5.754445911314747E-2</v>
      </c>
      <c r="AK702" s="127">
        <f t="shared" ref="AK702" si="13218">G702/G715</f>
        <v>5.4614629356897398E-2</v>
      </c>
      <c r="AL702" s="128">
        <f t="shared" ref="AL702" si="13219">H702/H715</f>
        <v>8.4910826032540673E-2</v>
      </c>
      <c r="AM702" s="129">
        <f t="shared" ref="AM702" si="13220">I702/I715</f>
        <v>4.7094477583221092E-2</v>
      </c>
      <c r="AN702" s="126">
        <f t="shared" ref="AN702" si="13221">J702/J715</f>
        <v>7.7459671559366367E-2</v>
      </c>
      <c r="AO702" s="127">
        <f t="shared" ref="AO702" si="13222">K702/K715</f>
        <v>4.4837980406932931E-2</v>
      </c>
      <c r="AP702" s="128">
        <f t="shared" ref="AP702" si="13223">L702/L715</f>
        <v>5.6846912976103094E-2</v>
      </c>
      <c r="AQ702" s="126">
        <f t="shared" ref="AQ702" si="13224">M702/M715</f>
        <v>5.6924604030900695E-2</v>
      </c>
      <c r="AR702" s="130">
        <f t="shared" ref="AR702" si="13225">N702/N715</f>
        <v>6.3697624515303239E-2</v>
      </c>
      <c r="AS702" s="131">
        <f t="shared" ref="AS702" si="13226">O702/O715</f>
        <v>5.6012218828103304E-2</v>
      </c>
      <c r="AT702" s="126">
        <f t="shared" ref="AT702" si="13227">P702/P715</f>
        <v>6.3241106719367585E-2</v>
      </c>
      <c r="AU702" s="127">
        <f t="shared" ref="AU702" si="13228">Q702/Q715</f>
        <v>6.3192048205181026E-2</v>
      </c>
      <c r="AV702" s="128">
        <f t="shared" ref="AV702" si="13229">R702/R715</f>
        <v>6.1221479150275371E-2</v>
      </c>
      <c r="AW702" s="129">
        <f t="shared" ref="AW702" si="13230">S702/S715</f>
        <v>6.5643686246922267E-2</v>
      </c>
      <c r="AX702" s="126">
        <f t="shared" ref="AX702" si="13231">T702/T715</f>
        <v>7.7484691474328779E-2</v>
      </c>
      <c r="AY702" s="127">
        <f t="shared" ref="AY702" si="13232">U702/U715</f>
        <v>6.8135382428711019E-2</v>
      </c>
      <c r="AZ702" s="128">
        <f t="shared" ref="AZ702" si="13233">V702/V715</f>
        <v>6.8708433939085864E-2</v>
      </c>
      <c r="BA702" s="129">
        <f t="shared" ref="BA702" si="13234">W702/W715</f>
        <v>6.1020068665274485E-2</v>
      </c>
      <c r="BB702" s="126">
        <f t="shared" ref="BB702" si="13235">X702/X715</f>
        <v>5.3969776924922046E-2</v>
      </c>
      <c r="BC702" s="127">
        <f t="shared" ref="BC702" si="13236">Y702/Y715</f>
        <v>5.5533008658008656E-2</v>
      </c>
      <c r="BD702" s="128">
        <f t="shared" ref="BD702" si="13237">Z702/Z715</f>
        <v>5.8726741234749427E-2</v>
      </c>
      <c r="BE702" s="126">
        <f t="shared" ref="BE702" si="13238">AA702/AA715</f>
        <v>6.0840524394291405E-2</v>
      </c>
      <c r="BF702" s="132">
        <f t="shared" ref="BF702" si="13239">AB702/AB715</f>
        <v>6.1184127385315305E-2</v>
      </c>
      <c r="BG702" s="133">
        <f t="shared" ref="BG702" si="13240">AC702/AC715</f>
        <v>5.5681839767496341E-2</v>
      </c>
    </row>
    <row r="703" spans="1:59">
      <c r="A703" s="143" t="s">
        <v>30</v>
      </c>
      <c r="B703" s="200">
        <v>2436</v>
      </c>
      <c r="C703" s="194">
        <v>1849</v>
      </c>
      <c r="D703" s="195">
        <v>1328</v>
      </c>
      <c r="E703" s="196">
        <v>1147</v>
      </c>
      <c r="F703" s="193">
        <v>810</v>
      </c>
      <c r="G703" s="197">
        <v>458</v>
      </c>
      <c r="H703" s="195">
        <v>1744</v>
      </c>
      <c r="I703" s="196">
        <v>3133</v>
      </c>
      <c r="J703" s="193">
        <v>550</v>
      </c>
      <c r="K703" s="194">
        <v>415</v>
      </c>
      <c r="L703" s="195">
        <v>1208</v>
      </c>
      <c r="M703" s="193">
        <v>1255</v>
      </c>
      <c r="N703" s="198">
        <v>2035</v>
      </c>
      <c r="O703" s="201">
        <v>1849</v>
      </c>
      <c r="P703" s="193">
        <v>998</v>
      </c>
      <c r="Q703" s="194">
        <v>1040</v>
      </c>
      <c r="R703" s="195">
        <v>1181</v>
      </c>
      <c r="S703" s="196">
        <v>1386</v>
      </c>
      <c r="T703" s="193">
        <v>789</v>
      </c>
      <c r="U703" s="197">
        <v>394</v>
      </c>
      <c r="V703" s="195">
        <v>1984</v>
      </c>
      <c r="W703" s="202">
        <v>1399</v>
      </c>
      <c r="X703" s="193">
        <v>1784</v>
      </c>
      <c r="Y703" s="197">
        <v>591</v>
      </c>
      <c r="Z703" s="195">
        <v>3403</v>
      </c>
      <c r="AA703" s="193">
        <v>2958</v>
      </c>
      <c r="AB703" s="169">
        <f t="shared" si="13024"/>
        <v>20250</v>
      </c>
      <c r="AC703" s="170">
        <f t="shared" si="12942"/>
        <v>17874</v>
      </c>
      <c r="AD703" s="230"/>
      <c r="AE703" s="143" t="s">
        <v>30</v>
      </c>
      <c r="AF703" s="126">
        <f>B703/B715</f>
        <v>4.1332971358762044E-2</v>
      </c>
      <c r="AG703" s="127">
        <f t="shared" ref="AG703" si="13241">C703/C715</f>
        <v>5.3234675956583079E-2</v>
      </c>
      <c r="AH703" s="128">
        <f t="shared" ref="AH703" si="13242">D703/D715</f>
        <v>5.8595128838686901E-2</v>
      </c>
      <c r="AI703" s="129">
        <f t="shared" ref="AI703" si="13243">E703/E715</f>
        <v>5.8511452328725198E-2</v>
      </c>
      <c r="AJ703" s="126">
        <f t="shared" ref="AJ703" si="13244">F703/F715</f>
        <v>6.2902850042711816E-2</v>
      </c>
      <c r="AK703" s="127">
        <f t="shared" ref="AK703" si="13245">G703/G715</f>
        <v>5.6210112911143841E-2</v>
      </c>
      <c r="AL703" s="128">
        <f t="shared" ref="AL703" si="13246">H703/H715</f>
        <v>6.8210262828535664E-2</v>
      </c>
      <c r="AM703" s="129">
        <f t="shared" ref="AM703" si="13247">I703/I715</f>
        <v>7.5355974600731193E-2</v>
      </c>
      <c r="AN703" s="126">
        <f t="shared" ref="AN703" si="13248">J703/J715</f>
        <v>7.9930242697282369E-2</v>
      </c>
      <c r="AO703" s="127">
        <f t="shared" ref="AO703" si="13249">K703/K715</f>
        <v>5.2122582265762371E-2</v>
      </c>
      <c r="AP703" s="128">
        <f t="shared" ref="AP703" si="13250">L703/L715</f>
        <v>9.8523774569774084E-2</v>
      </c>
      <c r="AQ703" s="126">
        <f t="shared" ref="AQ703" si="13251">M703/M715</f>
        <v>5.4162530749643951E-2</v>
      </c>
      <c r="AR703" s="130">
        <f t="shared" ref="AR703" si="13252">N703/N715</f>
        <v>7.66103226292211E-2</v>
      </c>
      <c r="AS703" s="131">
        <f t="shared" ref="AS703" si="13253">O703/O715</f>
        <v>5.1346848097750628E-2</v>
      </c>
      <c r="AT703" s="126">
        <f t="shared" ref="AT703" si="13254">P703/P715</f>
        <v>6.1635375494071144E-2</v>
      </c>
      <c r="AU703" s="127">
        <f t="shared" ref="AU703" si="13255">Q703/Q715</f>
        <v>5.3561312252150176E-2</v>
      </c>
      <c r="AV703" s="128">
        <f t="shared" ref="AV703" si="13256">R703/R715</f>
        <v>5.8074350904799371E-2</v>
      </c>
      <c r="AW703" s="129">
        <f t="shared" ref="AW703" si="13257">S703/S715</f>
        <v>6.093914878649314E-2</v>
      </c>
      <c r="AX703" s="126">
        <f t="shared" ref="AX703" si="13258">T703/T715</f>
        <v>9.2910975035327373E-2</v>
      </c>
      <c r="AY703" s="127">
        <f t="shared" ref="AY703" si="13259">U703/U715</f>
        <v>3.50004441680732E-2</v>
      </c>
      <c r="AZ703" s="128">
        <f t="shared" ref="AZ703" si="13260">V703/V715</f>
        <v>8.4042868640657437E-2</v>
      </c>
      <c r="BA703" s="129">
        <f t="shared" ref="BA703" si="13261">W703/W715</f>
        <v>4.951686546561427E-2</v>
      </c>
      <c r="BB703" s="126">
        <f t="shared" ref="BB703" si="13262">X703/X715</f>
        <v>7.1320060765971055E-2</v>
      </c>
      <c r="BC703" s="127">
        <f t="shared" ref="BC703" si="13263">Y703/Y715</f>
        <v>3.9975649350649352E-2</v>
      </c>
      <c r="BD703" s="128">
        <f t="shared" ref="BD703" si="13264">Z703/Z715</f>
        <v>5.9566944984158661E-2</v>
      </c>
      <c r="BE703" s="126">
        <f t="shared" ref="BE703" si="13265">AA703/AA715</f>
        <v>6.1359110521075337E-2</v>
      </c>
      <c r="BF703" s="132">
        <f t="shared" ref="BF703" si="13266">AB703/AB715</f>
        <v>6.3976999873625678E-2</v>
      </c>
      <c r="BG703" s="133">
        <f t="shared" ref="BG703" si="13267">AC703/AC715</f>
        <v>5.6587287014113578E-2</v>
      </c>
    </row>
    <row r="704" spans="1:59">
      <c r="A704" s="134" t="s">
        <v>31</v>
      </c>
      <c r="B704" s="203">
        <v>2642</v>
      </c>
      <c r="C704" s="187">
        <v>2867</v>
      </c>
      <c r="D704" s="188">
        <v>1520</v>
      </c>
      <c r="E704" s="189">
        <v>1163</v>
      </c>
      <c r="F704" s="186">
        <v>1146</v>
      </c>
      <c r="G704" s="190">
        <v>486</v>
      </c>
      <c r="H704" s="188">
        <v>2109</v>
      </c>
      <c r="I704" s="189">
        <v>2858</v>
      </c>
      <c r="J704" s="186">
        <v>585</v>
      </c>
      <c r="K704" s="187">
        <v>293</v>
      </c>
      <c r="L704" s="188">
        <v>1209</v>
      </c>
      <c r="M704" s="186">
        <v>1050</v>
      </c>
      <c r="N704" s="191">
        <v>1992</v>
      </c>
      <c r="O704" s="204">
        <v>1958</v>
      </c>
      <c r="P704" s="186">
        <v>1143</v>
      </c>
      <c r="Q704" s="187">
        <v>1130</v>
      </c>
      <c r="R704" s="188">
        <v>1203</v>
      </c>
      <c r="S704" s="189">
        <v>1762</v>
      </c>
      <c r="T704" s="186">
        <v>666</v>
      </c>
      <c r="U704" s="190">
        <v>458</v>
      </c>
      <c r="V704" s="188">
        <v>1483</v>
      </c>
      <c r="W704" s="205">
        <v>1610</v>
      </c>
      <c r="X704" s="186">
        <v>1982</v>
      </c>
      <c r="Y704" s="190">
        <v>741</v>
      </c>
      <c r="Z704" s="188">
        <v>4140</v>
      </c>
      <c r="AA704" s="186">
        <v>4328</v>
      </c>
      <c r="AB704" s="169">
        <f t="shared" si="13024"/>
        <v>21820</v>
      </c>
      <c r="AC704" s="170">
        <f t="shared" si="12942"/>
        <v>20704</v>
      </c>
      <c r="AD704" s="230"/>
      <c r="AE704" s="134" t="s">
        <v>31</v>
      </c>
      <c r="AF704" s="126">
        <f>B704/B715</f>
        <v>4.4828288312746031E-2</v>
      </c>
      <c r="AG704" s="127">
        <f t="shared" ref="AG704" si="13268">C704/C715</f>
        <v>8.2543978349120431E-2</v>
      </c>
      <c r="AH704" s="128">
        <f t="shared" ref="AH704" si="13269">D704/D715</f>
        <v>6.7066713731027183E-2</v>
      </c>
      <c r="AI704" s="129">
        <f t="shared" ref="AI704" si="13270">E704/E715</f>
        <v>5.9327653930520842E-2</v>
      </c>
      <c r="AJ704" s="126">
        <f t="shared" ref="AJ704" si="13271">F704/F715</f>
        <v>8.8995884134503378E-2</v>
      </c>
      <c r="AK704" s="127">
        <f t="shared" ref="AK704" si="13272">G704/G715</f>
        <v>5.964653902798233E-2</v>
      </c>
      <c r="AL704" s="128">
        <f t="shared" ref="AL704" si="13273">H704/H715</f>
        <v>8.2485919899874846E-2</v>
      </c>
      <c r="AM704" s="129">
        <f t="shared" ref="AM704" si="13274">I704/I715</f>
        <v>6.8741581681739466E-2</v>
      </c>
      <c r="AN704" s="126">
        <f t="shared" ref="AN704" si="13275">J704/J715</f>
        <v>8.5016712687109433E-2</v>
      </c>
      <c r="AO704" s="127">
        <f t="shared" ref="AO704" si="13276">K704/K715</f>
        <v>3.6799799045465965E-2</v>
      </c>
      <c r="AP704" s="128">
        <f t="shared" ref="AP704" si="13277">L704/L715</f>
        <v>9.860533398580866E-2</v>
      </c>
      <c r="AQ704" s="126">
        <f t="shared" ref="AQ704" si="13278">M704/M715</f>
        <v>4.5315264770618445E-2</v>
      </c>
      <c r="AR704" s="130">
        <f t="shared" ref="AR704" si="13279">N704/N715</f>
        <v>7.4991529571208068E-2</v>
      </c>
      <c r="AS704" s="131">
        <f t="shared" ref="AS704" si="13280">O704/O715</f>
        <v>5.4373785059705637E-2</v>
      </c>
      <c r="AT704" s="126">
        <f t="shared" ref="AT704" si="13281">P704/P715</f>
        <v>7.0590415019762848E-2</v>
      </c>
      <c r="AU704" s="127">
        <f t="shared" ref="AU704" si="13282">Q704/Q715</f>
        <v>5.8196425812432402E-2</v>
      </c>
      <c r="AV704" s="128">
        <f t="shared" ref="AV704" si="13283">R704/R715</f>
        <v>5.9156176239181749E-2</v>
      </c>
      <c r="AW704" s="129">
        <f t="shared" ref="AW704" si="13284">S704/S715</f>
        <v>7.7470981357720722E-2</v>
      </c>
      <c r="AX704" s="126">
        <f t="shared" ref="AX704" si="13285">T704/T715</f>
        <v>7.8426754592557699E-2</v>
      </c>
      <c r="AY704" s="127">
        <f t="shared" ref="AY704" si="13286">U704/U715</f>
        <v>4.06857955050191E-2</v>
      </c>
      <c r="AZ704" s="128">
        <f t="shared" ref="AZ704" si="13287">V704/V715</f>
        <v>6.2820349896217223E-2</v>
      </c>
      <c r="BA704" s="129">
        <f t="shared" ref="BA704" si="13288">W704/W715</f>
        <v>5.6985098927547516E-2</v>
      </c>
      <c r="BB704" s="126">
        <f t="shared" ref="BB704" si="13289">X704/X715</f>
        <v>7.9235628048292955E-2</v>
      </c>
      <c r="BC704" s="127">
        <f t="shared" ref="BC704" si="13290">Y704/Y715</f>
        <v>5.0121753246753248E-2</v>
      </c>
      <c r="BD704" s="128">
        <f t="shared" ref="BD704" si="13291">Z704/Z715</f>
        <v>7.2467573386546233E-2</v>
      </c>
      <c r="BE704" s="126">
        <f t="shared" ref="BE704" si="13292">AA704/AA715</f>
        <v>8.9777630268835049E-2</v>
      </c>
      <c r="BF704" s="132">
        <f t="shared" ref="BF704" si="13293">AB704/AB715</f>
        <v>6.8937191962593194E-2</v>
      </c>
      <c r="BG704" s="133">
        <f t="shared" ref="BG704" si="13294">AC704/AC715</f>
        <v>6.554678249637505E-2</v>
      </c>
    </row>
    <row r="705" spans="1:59">
      <c r="A705" s="143" t="s">
        <v>32</v>
      </c>
      <c r="B705" s="200">
        <v>2854</v>
      </c>
      <c r="C705" s="194">
        <v>3129</v>
      </c>
      <c r="D705" s="195">
        <v>1695</v>
      </c>
      <c r="E705" s="196">
        <v>1600</v>
      </c>
      <c r="F705" s="193">
        <v>1228</v>
      </c>
      <c r="G705" s="197">
        <v>519</v>
      </c>
      <c r="H705" s="195">
        <v>1918</v>
      </c>
      <c r="I705" s="196">
        <v>3761</v>
      </c>
      <c r="J705" s="193">
        <v>759</v>
      </c>
      <c r="K705" s="194">
        <v>286</v>
      </c>
      <c r="L705" s="195">
        <v>1526</v>
      </c>
      <c r="M705" s="193">
        <v>1030</v>
      </c>
      <c r="N705" s="198">
        <v>2190</v>
      </c>
      <c r="O705" s="201">
        <v>1979</v>
      </c>
      <c r="P705" s="193">
        <v>1093</v>
      </c>
      <c r="Q705" s="194">
        <v>1115</v>
      </c>
      <c r="R705" s="195">
        <v>1334</v>
      </c>
      <c r="S705" s="196">
        <v>1726</v>
      </c>
      <c r="T705" s="193">
        <v>835</v>
      </c>
      <c r="U705" s="197">
        <v>371</v>
      </c>
      <c r="V705" s="195">
        <v>2499</v>
      </c>
      <c r="W705" s="202">
        <v>1232</v>
      </c>
      <c r="X705" s="193">
        <v>2437</v>
      </c>
      <c r="Y705" s="197">
        <v>574</v>
      </c>
      <c r="Z705" s="195">
        <v>3832</v>
      </c>
      <c r="AA705" s="193">
        <v>4028</v>
      </c>
      <c r="AB705" s="169">
        <f t="shared" si="13024"/>
        <v>24200</v>
      </c>
      <c r="AC705" s="170">
        <f t="shared" si="12942"/>
        <v>21350</v>
      </c>
      <c r="AD705" s="230"/>
      <c r="AE705" s="143" t="s">
        <v>32</v>
      </c>
      <c r="AF705" s="126">
        <f>B705/B715</f>
        <v>4.8425410614904303E-2</v>
      </c>
      <c r="AG705" s="127">
        <f t="shared" ref="AG705" si="13295">C705/C715</f>
        <v>9.0087236921659514E-2</v>
      </c>
      <c r="AH705" s="128">
        <f t="shared" ref="AH705" si="13296">D705/D715</f>
        <v>7.4788210377691497E-2</v>
      </c>
      <c r="AI705" s="129">
        <f t="shared" ref="AI705" si="13297">E705/E715</f>
        <v>8.1620160179564347E-2</v>
      </c>
      <c r="AJ705" s="126">
        <f t="shared" ref="AJ705" si="13298">F705/F715</f>
        <v>9.5363826978333469E-2</v>
      </c>
      <c r="AK705" s="127">
        <f t="shared" ref="AK705" si="13299">G705/G715</f>
        <v>6.3696612665684826E-2</v>
      </c>
      <c r="AL705" s="128">
        <f t="shared" ref="AL705" si="13300">H705/H715</f>
        <v>7.5015644555694622E-2</v>
      </c>
      <c r="AM705" s="129">
        <f t="shared" ref="AM705" si="13301">I705/I715</f>
        <v>9.0460842793919569E-2</v>
      </c>
      <c r="AN705" s="126">
        <f t="shared" ref="AN705" si="13302">J705/J715</f>
        <v>0.11030373492224968</v>
      </c>
      <c r="AO705" s="127">
        <f t="shared" ref="AO705" si="13303">K705/K715</f>
        <v>3.5920622959055515E-2</v>
      </c>
      <c r="AP705" s="128">
        <f t="shared" ref="AP705" si="13304">L705/L715</f>
        <v>0.1244596688687709</v>
      </c>
      <c r="AQ705" s="126">
        <f t="shared" ref="AQ705" si="13305">M705/M715</f>
        <v>4.4452116870225711E-2</v>
      </c>
      <c r="AR705" s="130">
        <f t="shared" ref="AR705" si="13306">N705/N715</f>
        <v>8.2445506908105259E-2</v>
      </c>
      <c r="AS705" s="131">
        <f t="shared" ref="AS705" si="13307">O705/O715</f>
        <v>5.4956956400999721E-2</v>
      </c>
      <c r="AT705" s="126">
        <f t="shared" ref="AT705" si="13308">P705/P715</f>
        <v>6.7502470355731231E-2</v>
      </c>
      <c r="AU705" s="127">
        <f t="shared" ref="AU705" si="13309">Q705/Q715</f>
        <v>5.7423906885718703E-2</v>
      </c>
      <c r="AV705" s="128">
        <f t="shared" ref="AV705" si="13310">R705/R715</f>
        <v>6.559795436664044E-2</v>
      </c>
      <c r="AW705" s="129">
        <f t="shared" ref="AW705" si="13311">S705/S715</f>
        <v>7.5888146324305308E-2</v>
      </c>
      <c r="AX705" s="126">
        <f t="shared" ref="AX705" si="13312">T705/T715</f>
        <v>9.8327837965143661E-2</v>
      </c>
      <c r="AY705" s="127">
        <f t="shared" ref="AY705" si="13313">U705/U715</f>
        <v>3.2957271031358266E-2</v>
      </c>
      <c r="AZ705" s="128">
        <f t="shared" ref="AZ705" si="13314">V705/V715</f>
        <v>0.10585843182107002</v>
      </c>
      <c r="BA705" s="129">
        <f t="shared" ref="BA705" si="13315">W705/W715</f>
        <v>4.3605988744558101E-2</v>
      </c>
      <c r="BB705" s="126">
        <f t="shared" ref="BB705" si="13316">X705/X715</f>
        <v>9.7425441752618538E-2</v>
      </c>
      <c r="BC705" s="127">
        <f t="shared" ref="BC705" si="13317">Y705/Y715</f>
        <v>3.8825757575757576E-2</v>
      </c>
      <c r="BD705" s="128">
        <f t="shared" ref="BD705" si="13318">Z705/Z715</f>
        <v>6.707626599450367E-2</v>
      </c>
      <c r="BE705" s="126">
        <f t="shared" ref="BE705" si="13319">AA705/AA715</f>
        <v>8.3554596747427809E-2</v>
      </c>
      <c r="BF705" s="132">
        <f t="shared" ref="BF705" si="13320">AB705/AB715</f>
        <v>7.6456464046505745E-2</v>
      </c>
      <c r="BG705" s="133">
        <f t="shared" ref="BG705" si="13321">AC705/AC715</f>
        <v>6.7591953549923062E-2</v>
      </c>
    </row>
    <row r="706" spans="1:59">
      <c r="A706" s="134" t="s">
        <v>33</v>
      </c>
      <c r="B706" s="203">
        <v>3006</v>
      </c>
      <c r="C706" s="187">
        <v>4550</v>
      </c>
      <c r="D706" s="188">
        <v>1789</v>
      </c>
      <c r="E706" s="189">
        <v>1661</v>
      </c>
      <c r="F706" s="186">
        <v>912</v>
      </c>
      <c r="G706" s="190">
        <v>462</v>
      </c>
      <c r="H706" s="188">
        <v>2599</v>
      </c>
      <c r="I706" s="189">
        <v>3770</v>
      </c>
      <c r="J706" s="186">
        <v>623</v>
      </c>
      <c r="K706" s="187">
        <v>221</v>
      </c>
      <c r="L706" s="188">
        <v>1236</v>
      </c>
      <c r="M706" s="186">
        <v>942</v>
      </c>
      <c r="N706" s="191">
        <v>2118</v>
      </c>
      <c r="O706" s="204">
        <v>2080</v>
      </c>
      <c r="P706" s="186">
        <v>990</v>
      </c>
      <c r="Q706" s="187">
        <v>1303</v>
      </c>
      <c r="R706" s="188">
        <v>1249</v>
      </c>
      <c r="S706" s="189">
        <v>1787</v>
      </c>
      <c r="T706" s="186">
        <v>681</v>
      </c>
      <c r="U706" s="190">
        <v>492</v>
      </c>
      <c r="V706" s="188">
        <v>1747</v>
      </c>
      <c r="W706" s="205">
        <v>1525</v>
      </c>
      <c r="X706" s="186">
        <v>2703</v>
      </c>
      <c r="Y706" s="190">
        <v>805</v>
      </c>
      <c r="Z706" s="188">
        <v>3251</v>
      </c>
      <c r="AA706" s="186">
        <v>4583</v>
      </c>
      <c r="AB706" s="169">
        <f t="shared" si="13024"/>
        <v>22904</v>
      </c>
      <c r="AC706" s="170">
        <f t="shared" si="12942"/>
        <v>24181</v>
      </c>
      <c r="AD706" s="230"/>
      <c r="AE706" s="134" t="s">
        <v>33</v>
      </c>
      <c r="AF706" s="126">
        <f>B706/B715</f>
        <v>5.1004479435319668E-2</v>
      </c>
      <c r="AG706" s="127">
        <f t="shared" ref="AG706" si="13322">C706/C715</f>
        <v>0.13099933780554515</v>
      </c>
      <c r="AH706" s="128">
        <f t="shared" ref="AH706" si="13323">D706/D715</f>
        <v>7.8935757147899757E-2</v>
      </c>
      <c r="AI706" s="129">
        <f t="shared" ref="AI706" si="13324">E706/E715</f>
        <v>8.4731928786410241E-2</v>
      </c>
      <c r="AJ706" s="126">
        <f t="shared" ref="AJ706" si="13325">F706/F715</f>
        <v>7.0823949677719961E-2</v>
      </c>
      <c r="AK706" s="127">
        <f t="shared" ref="AK706" si="13326">G706/G715</f>
        <v>5.6701030927835051E-2</v>
      </c>
      <c r="AL706" s="128">
        <f t="shared" ref="AL706" si="13327">H706/H715</f>
        <v>0.10165050062578222</v>
      </c>
      <c r="AM706" s="129">
        <f t="shared" ref="AM706" si="13328">I706/I715</f>
        <v>9.0677313834904752E-2</v>
      </c>
      <c r="AN706" s="126">
        <f t="shared" ref="AN706" si="13329">J706/J715</f>
        <v>9.0539165818921671E-2</v>
      </c>
      <c r="AO706" s="127">
        <f t="shared" ref="AO706" si="13330">K706/K715</f>
        <v>2.7756845013815624E-2</v>
      </c>
      <c r="AP706" s="128">
        <f t="shared" ref="AP706" si="13331">L706/L715</f>
        <v>0.10080743821874236</v>
      </c>
      <c r="AQ706" s="126">
        <f t="shared" ref="AQ706" si="13332">M706/M715</f>
        <v>4.0654266108497691E-2</v>
      </c>
      <c r="AR706" s="130">
        <f t="shared" ref="AR706" si="13333">N706/N715</f>
        <v>7.9734969694688101E-2</v>
      </c>
      <c r="AS706" s="131">
        <f t="shared" ref="AS706" si="13334">O706/O715</f>
        <v>5.7761732851985562E-2</v>
      </c>
      <c r="AT706" s="126">
        <f t="shared" ref="AT706" si="13335">P706/P715</f>
        <v>6.1141304347826088E-2</v>
      </c>
      <c r="AU706" s="127">
        <f t="shared" ref="AU706" si="13336">Q706/Q715</f>
        <v>6.7106144100530465E-2</v>
      </c>
      <c r="AV706" s="128">
        <f t="shared" ref="AV706" si="13337">R706/R715</f>
        <v>6.1418174665617623E-2</v>
      </c>
      <c r="AW706" s="129">
        <f t="shared" ref="AW706" si="13338">S706/S715</f>
        <v>7.8570172353148088E-2</v>
      </c>
      <c r="AX706" s="126">
        <f t="shared" ref="AX706" si="13339">T706/T715</f>
        <v>8.019312293923693E-2</v>
      </c>
      <c r="AY706" s="127">
        <f t="shared" ref="AY706" si="13340">U706/U715</f>
        <v>4.3706138402771606E-2</v>
      </c>
      <c r="AZ706" s="128">
        <f t="shared" ref="AZ706" si="13341">V706/V715</f>
        <v>7.4003473545982121E-2</v>
      </c>
      <c r="BA706" s="129">
        <f t="shared" ref="BA706" si="13342">W706/W715</f>
        <v>5.3976568859944077E-2</v>
      </c>
      <c r="BB706" s="126">
        <f t="shared" ref="BB706" si="13343">X706/X715</f>
        <v>0.10805948668745502</v>
      </c>
      <c r="BC706" s="127">
        <f t="shared" ref="BC706" si="13344">Y706/Y715</f>
        <v>5.4450757575757576E-2</v>
      </c>
      <c r="BD706" s="128">
        <f t="shared" ref="BD706" si="13345">Z706/Z715</f>
        <v>5.6906299777696089E-2</v>
      </c>
      <c r="BE706" s="126">
        <f t="shared" ref="BE706" si="13346">AA706/AA715</f>
        <v>9.5067208762031202E-2</v>
      </c>
      <c r="BF706" s="132">
        <f t="shared" ref="BF706" si="13347">AB706/AB715</f>
        <v>7.2361936054593706E-2</v>
      </c>
      <c r="BG706" s="133">
        <f t="shared" ref="BG706" si="13348">AC706/AC715</f>
        <v>7.6554614931648224E-2</v>
      </c>
    </row>
    <row r="707" spans="1:59">
      <c r="A707" s="143" t="s">
        <v>34</v>
      </c>
      <c r="B707" s="200">
        <v>2863</v>
      </c>
      <c r="C707" s="194">
        <v>3478</v>
      </c>
      <c r="D707" s="195">
        <v>1232</v>
      </c>
      <c r="E707" s="196">
        <v>1448</v>
      </c>
      <c r="F707" s="193">
        <v>642</v>
      </c>
      <c r="G707" s="197">
        <v>447</v>
      </c>
      <c r="H707" s="195">
        <v>2001</v>
      </c>
      <c r="I707" s="196">
        <v>3446</v>
      </c>
      <c r="J707" s="193">
        <v>418</v>
      </c>
      <c r="K707" s="194">
        <v>213</v>
      </c>
      <c r="L707" s="195">
        <v>1280</v>
      </c>
      <c r="M707" s="193">
        <v>932</v>
      </c>
      <c r="N707" s="198">
        <v>1960</v>
      </c>
      <c r="O707" s="201">
        <v>2163</v>
      </c>
      <c r="P707" s="193">
        <v>1200</v>
      </c>
      <c r="Q707" s="194">
        <v>1517</v>
      </c>
      <c r="R707" s="195">
        <v>1184</v>
      </c>
      <c r="S707" s="196">
        <v>1698</v>
      </c>
      <c r="T707" s="193">
        <v>880</v>
      </c>
      <c r="U707" s="197">
        <v>385</v>
      </c>
      <c r="V707" s="195">
        <v>2527</v>
      </c>
      <c r="W707" s="202">
        <v>1278</v>
      </c>
      <c r="X707" s="193">
        <v>2469</v>
      </c>
      <c r="Y707" s="197">
        <v>745</v>
      </c>
      <c r="Z707" s="195">
        <v>4171</v>
      </c>
      <c r="AA707" s="193">
        <v>4914</v>
      </c>
      <c r="AB707" s="169">
        <f t="shared" si="13024"/>
        <v>22827</v>
      </c>
      <c r="AC707" s="170">
        <f t="shared" si="12942"/>
        <v>22664</v>
      </c>
      <c r="AD707" s="230"/>
      <c r="AE707" s="143" t="s">
        <v>34</v>
      </c>
      <c r="AF707" s="126">
        <f>B707/B715</f>
        <v>4.857811863716574E-2</v>
      </c>
      <c r="AG707" s="127">
        <f t="shared" ref="AG707" si="13349">C707/C715</f>
        <v>0.10013531799729364</v>
      </c>
      <c r="AH707" s="128">
        <f t="shared" ref="AH707" si="13350">D707/D715</f>
        <v>5.4359336392516763E-2</v>
      </c>
      <c r="AI707" s="129">
        <f t="shared" ref="AI707" si="13351">E707/E715</f>
        <v>7.3866244962505739E-2</v>
      </c>
      <c r="AJ707" s="126">
        <f t="shared" ref="AJ707" si="13352">F707/F715</f>
        <v>4.9856332996816029E-2</v>
      </c>
      <c r="AK707" s="127">
        <f t="shared" ref="AK707" si="13353">G707/G715</f>
        <v>5.4860088365243004E-2</v>
      </c>
      <c r="AL707" s="128">
        <f t="shared" ref="AL707" si="13354">H707/H715</f>
        <v>7.8261889862327905E-2</v>
      </c>
      <c r="AM707" s="129">
        <f t="shared" ref="AM707" si="13355">I707/I715</f>
        <v>8.2884356359438138E-2</v>
      </c>
      <c r="AN707" s="126">
        <f t="shared" ref="AN707" si="13356">J707/J715</f>
        <v>6.07469844499346E-2</v>
      </c>
      <c r="AO707" s="127">
        <f t="shared" ref="AO707" si="13357">K707/K715</f>
        <v>2.6752072343632253E-2</v>
      </c>
      <c r="AP707" s="128">
        <f t="shared" ref="AP707" si="13358">L707/L715</f>
        <v>0.10439605252426393</v>
      </c>
      <c r="AQ707" s="126">
        <f t="shared" ref="AQ707" si="13359">M707/M715</f>
        <v>4.0222692158301328E-2</v>
      </c>
      <c r="AR707" s="130">
        <f t="shared" ref="AR707" si="13360">N707/N715</f>
        <v>7.3786846365244893E-2</v>
      </c>
      <c r="AS707" s="131">
        <f t="shared" ref="AS707" si="13361">O707/O715</f>
        <v>6.0066648153290755E-2</v>
      </c>
      <c r="AT707" s="126">
        <f t="shared" ref="AT707" si="13362">P707/P715</f>
        <v>7.4110671936758896E-2</v>
      </c>
      <c r="AU707" s="127">
        <f t="shared" ref="AU707" si="13363">Q707/Q715</f>
        <v>7.8127414121645977E-2</v>
      </c>
      <c r="AV707" s="128">
        <f t="shared" ref="AV707" si="13364">R707/R715</f>
        <v>5.8221872541306056E-2</v>
      </c>
      <c r="AW707" s="129">
        <f t="shared" ref="AW707" si="13365">S707/S715</f>
        <v>7.4657052409426661E-2</v>
      </c>
      <c r="AX707" s="126">
        <f t="shared" ref="AX707" si="13366">T707/T715</f>
        <v>0.10362694300518134</v>
      </c>
      <c r="AY707" s="127">
        <f t="shared" ref="AY707" si="13367">U707/U715</f>
        <v>3.420094163631518E-2</v>
      </c>
      <c r="AZ707" s="128">
        <f t="shared" ref="AZ707" si="13368">V707/V715</f>
        <v>0.10704452069301479</v>
      </c>
      <c r="BA707" s="129">
        <f t="shared" ref="BA707" si="13369">W707/W715</f>
        <v>4.5234134428202316E-2</v>
      </c>
      <c r="BB707" s="126">
        <f t="shared" ref="BB707" si="13370">X707/X715</f>
        <v>9.870472535380187E-2</v>
      </c>
      <c r="BC707" s="127">
        <f t="shared" ref="BC707" si="13371">Y707/Y715</f>
        <v>5.0392316017316016E-2</v>
      </c>
      <c r="BD707" s="128">
        <f t="shared" ref="BD707" si="13372">Z707/Z715</f>
        <v>7.3010204974706366E-2</v>
      </c>
      <c r="BE707" s="126">
        <f t="shared" ref="BE707" si="13373">AA707/AA715</f>
        <v>0.10193328908065051</v>
      </c>
      <c r="BF707" s="132">
        <f t="shared" ref="BF707" si="13374">AB707/AB715</f>
        <v>7.2118665487173009E-2</v>
      </c>
      <c r="BG707" s="133">
        <f t="shared" ref="BG707" si="13375">AC707/AC715</f>
        <v>7.1751945445220441E-2</v>
      </c>
    </row>
    <row r="708" spans="1:59">
      <c r="A708" s="134" t="s">
        <v>35</v>
      </c>
      <c r="B708" s="203">
        <v>2344</v>
      </c>
      <c r="C708" s="187">
        <v>4112</v>
      </c>
      <c r="D708" s="188">
        <v>894</v>
      </c>
      <c r="E708" s="189">
        <v>1969</v>
      </c>
      <c r="F708" s="186">
        <v>354</v>
      </c>
      <c r="G708" s="190">
        <v>612</v>
      </c>
      <c r="H708" s="188">
        <v>1662</v>
      </c>
      <c r="I708" s="189">
        <v>4215</v>
      </c>
      <c r="J708" s="186">
        <v>258</v>
      </c>
      <c r="K708" s="187">
        <v>235</v>
      </c>
      <c r="L708" s="188">
        <v>711</v>
      </c>
      <c r="M708" s="186">
        <v>935</v>
      </c>
      <c r="N708" s="191">
        <v>1571</v>
      </c>
      <c r="O708" s="204">
        <v>2179</v>
      </c>
      <c r="P708" s="186">
        <v>825</v>
      </c>
      <c r="Q708" s="187">
        <v>1560</v>
      </c>
      <c r="R708" s="188">
        <v>1036</v>
      </c>
      <c r="S708" s="189">
        <v>1724</v>
      </c>
      <c r="T708" s="186">
        <v>552</v>
      </c>
      <c r="U708" s="190">
        <v>498</v>
      </c>
      <c r="V708" s="188">
        <v>1721</v>
      </c>
      <c r="W708" s="205">
        <v>1566</v>
      </c>
      <c r="X708" s="186">
        <v>1825</v>
      </c>
      <c r="Y708" s="190">
        <v>864</v>
      </c>
      <c r="Z708" s="188">
        <v>2897</v>
      </c>
      <c r="AA708" s="186">
        <v>3981</v>
      </c>
      <c r="AB708" s="169">
        <f t="shared" si="13024"/>
        <v>16650</v>
      </c>
      <c r="AC708" s="170">
        <f t="shared" si="12942"/>
        <v>24450</v>
      </c>
      <c r="AD708" s="230"/>
      <c r="AE708" s="134" t="s">
        <v>35</v>
      </c>
      <c r="AF708" s="126">
        <f>B708/B715</f>
        <v>3.9771956020089587E-2</v>
      </c>
      <c r="AG708" s="127">
        <f t="shared" ref="AG708" si="13376">C708/C715</f>
        <v>0.11838885210030807</v>
      </c>
      <c r="AH708" s="128">
        <f t="shared" ref="AH708" si="13377">D708/D715</f>
        <v>3.9445817154959407E-2</v>
      </c>
      <c r="AI708" s="129">
        <f t="shared" ref="AI708" si="13378">E708/E715</f>
        <v>0.10044380962097638</v>
      </c>
      <c r="AJ708" s="126">
        <f t="shared" ref="AJ708" si="13379">F708/F715</f>
        <v>2.7490875203851829E-2</v>
      </c>
      <c r="AK708" s="127">
        <f t="shared" ref="AK708" si="13380">G708/G715</f>
        <v>7.511045655375552E-2</v>
      </c>
      <c r="AL708" s="128">
        <f t="shared" ref="AL708" si="13381">H708/H715</f>
        <v>6.5003128911138922E-2</v>
      </c>
      <c r="AM708" s="129">
        <f t="shared" ref="AM708" si="13382">I708/I715</f>
        <v>0.10138060419472773</v>
      </c>
      <c r="AN708" s="126">
        <f t="shared" ref="AN708" si="13383">J708/J715</f>
        <v>3.7494550210725182E-2</v>
      </c>
      <c r="AO708" s="127">
        <f t="shared" ref="AO708" si="13384">K708/K715</f>
        <v>2.9515197186636522E-2</v>
      </c>
      <c r="AP708" s="128">
        <f t="shared" ref="AP708" si="13385">L708/L715</f>
        <v>5.798874480058723E-2</v>
      </c>
      <c r="AQ708" s="126">
        <f t="shared" ref="AQ708" si="13386">M708/M715</f>
        <v>4.0352164343360232E-2</v>
      </c>
      <c r="AR708" s="130">
        <f t="shared" ref="AR708" si="13387">N708/N715</f>
        <v>5.9142416142754957E-2</v>
      </c>
      <c r="AS708" s="131">
        <f t="shared" ref="AS708" si="13388">O708/O715</f>
        <v>6.05109691752291E-2</v>
      </c>
      <c r="AT708" s="126">
        <f t="shared" ref="AT708" si="13389">P708/P715</f>
        <v>5.0951086956521736E-2</v>
      </c>
      <c r="AU708" s="127">
        <f t="shared" ref="AU708" si="13390">Q708/Q715</f>
        <v>8.034196837822527E-2</v>
      </c>
      <c r="AV708" s="128">
        <f t="shared" ref="AV708" si="13391">R708/R715</f>
        <v>5.0944138473642799E-2</v>
      </c>
      <c r="AW708" s="129">
        <f t="shared" ref="AW708" si="13392">S708/S715</f>
        <v>7.580021104467112E-2</v>
      </c>
      <c r="AX708" s="126">
        <f t="shared" ref="AX708" si="13393">T708/T715</f>
        <v>6.5002355157795566E-2</v>
      </c>
      <c r="AY708" s="127">
        <f t="shared" ref="AY708" si="13394">U708/U715</f>
        <v>4.4239140090610286E-2</v>
      </c>
      <c r="AZ708" s="128">
        <f t="shared" ref="AZ708" si="13395">V708/V715</f>
        <v>7.2902105307747697E-2</v>
      </c>
      <c r="BA708" s="129">
        <f t="shared" ref="BA708" si="13396">W708/W715</f>
        <v>5.5427742186670445E-2</v>
      </c>
      <c r="BB708" s="126">
        <f t="shared" ref="BB708" si="13397">X708/X715</f>
        <v>7.2959142879987213E-2</v>
      </c>
      <c r="BC708" s="127">
        <f t="shared" ref="BC708" si="13398">Y708/Y715</f>
        <v>5.844155844155844E-2</v>
      </c>
      <c r="BD708" s="128">
        <f t="shared" ref="BD708" si="13399">Z708/Z715</f>
        <v>5.0709797125803008E-2</v>
      </c>
      <c r="BE708" s="126">
        <f t="shared" ref="BE708" si="13400">AA708/AA715</f>
        <v>8.2579654829074006E-2</v>
      </c>
      <c r="BF708" s="132">
        <f t="shared" ref="BF708" si="13401">AB708/AB715</f>
        <v>5.2603311007203335E-2</v>
      </c>
      <c r="BG708" s="133">
        <f t="shared" ref="BG708" si="13402">AC708/AC715</f>
        <v>7.7406241887382626E-2</v>
      </c>
    </row>
    <row r="709" spans="1:59">
      <c r="A709" s="143" t="s">
        <v>36</v>
      </c>
      <c r="B709" s="200">
        <v>307</v>
      </c>
      <c r="C709" s="194">
        <v>2175</v>
      </c>
      <c r="D709" s="195">
        <v>203</v>
      </c>
      <c r="E709" s="196">
        <v>1407</v>
      </c>
      <c r="F709" s="193">
        <v>120</v>
      </c>
      <c r="G709" s="197">
        <v>412</v>
      </c>
      <c r="H709" s="195">
        <v>495</v>
      </c>
      <c r="I709" s="196">
        <v>2800</v>
      </c>
      <c r="J709" s="193">
        <v>111</v>
      </c>
      <c r="K709" s="194">
        <v>162</v>
      </c>
      <c r="L709" s="195">
        <v>368</v>
      </c>
      <c r="M709" s="193">
        <v>531</v>
      </c>
      <c r="N709" s="198">
        <v>880</v>
      </c>
      <c r="O709" s="201">
        <v>1483</v>
      </c>
      <c r="P709" s="193">
        <v>606</v>
      </c>
      <c r="Q709" s="194">
        <v>985</v>
      </c>
      <c r="R709" s="195">
        <v>754</v>
      </c>
      <c r="S709" s="196">
        <v>922</v>
      </c>
      <c r="T709" s="193">
        <v>523</v>
      </c>
      <c r="U709" s="197">
        <v>236</v>
      </c>
      <c r="V709" s="195">
        <v>2311</v>
      </c>
      <c r="W709" s="202">
        <v>916</v>
      </c>
      <c r="X709" s="193">
        <v>1174</v>
      </c>
      <c r="Y709" s="197">
        <v>587</v>
      </c>
      <c r="Z709" s="195">
        <v>2086</v>
      </c>
      <c r="AA709" s="193">
        <v>2599</v>
      </c>
      <c r="AB709" s="169">
        <f t="shared" si="13024"/>
        <v>9938</v>
      </c>
      <c r="AC709" s="170">
        <f t="shared" si="12942"/>
        <v>15215</v>
      </c>
      <c r="AD709" s="230"/>
      <c r="AE709" s="143" t="s">
        <v>36</v>
      </c>
      <c r="AF709" s="126">
        <f>B709/B715</f>
        <v>5.2090403149178772E-3</v>
      </c>
      <c r="AG709" s="127">
        <f t="shared" ref="AG709" si="13403">C709/C715</f>
        <v>6.2620562577375985E-2</v>
      </c>
      <c r="AH709" s="128">
        <f t="shared" ref="AH709" si="13404">D709/D715</f>
        <v>8.956936110130603E-3</v>
      </c>
      <c r="AI709" s="129">
        <f t="shared" ref="AI709" si="13405">E709/E715</f>
        <v>7.1774728357904397E-2</v>
      </c>
      <c r="AJ709" s="126">
        <f t="shared" ref="AJ709" si="13406">F709/F715</f>
        <v>9.3189407470684171E-3</v>
      </c>
      <c r="AK709" s="127">
        <f t="shared" ref="AK709" si="13407">G709/G715</f>
        <v>5.0564555719194895E-2</v>
      </c>
      <c r="AL709" s="128">
        <f t="shared" ref="AL709" si="13408">H709/H715</f>
        <v>1.9360137672090112E-2</v>
      </c>
      <c r="AM709" s="129">
        <f t="shared" ref="AM709" si="13409">I709/I715</f>
        <v>6.7346546084279396E-2</v>
      </c>
      <c r="AN709" s="126">
        <f t="shared" ref="AN709" si="13410">J709/J715</f>
        <v>1.6131376253451533E-2</v>
      </c>
      <c r="AO709" s="127">
        <f t="shared" ref="AO709" si="13411">K709/K715</f>
        <v>2.0346646571213264E-2</v>
      </c>
      <c r="AP709" s="128">
        <f t="shared" ref="AP709" si="13412">L709/L715</f>
        <v>3.001386510072588E-2</v>
      </c>
      <c r="AQ709" s="126">
        <f t="shared" ref="AQ709" si="13413">M709/M715</f>
        <v>2.2916576755427041E-2</v>
      </c>
      <c r="AR709" s="130">
        <f t="shared" ref="AR709" si="13414">N709/N715</f>
        <v>3.3128788163987503E-2</v>
      </c>
      <c r="AS709" s="131">
        <f t="shared" ref="AS709" si="13415">O709/O715</f>
        <v>4.1183004720910861E-2</v>
      </c>
      <c r="AT709" s="126">
        <f t="shared" ref="AT709" si="13416">P709/P715</f>
        <v>3.742588932806324E-2</v>
      </c>
      <c r="AU709" s="127">
        <f t="shared" ref="AU709" si="13417">Q709/Q715</f>
        <v>5.0728742854199926E-2</v>
      </c>
      <c r="AV709" s="128">
        <f t="shared" ref="AV709" si="13418">R709/R715</f>
        <v>3.7077104642014164E-2</v>
      </c>
      <c r="AW709" s="129">
        <f t="shared" ref="AW709" si="13419">S709/S715</f>
        <v>4.0538163911361239E-2</v>
      </c>
      <c r="AX709" s="126">
        <f t="shared" ref="AX709" si="13420">T709/T715</f>
        <v>6.1587376354215732E-2</v>
      </c>
      <c r="AY709" s="127">
        <f t="shared" ref="AY709" si="13421">U709/U715</f>
        <v>2.0964733054988006E-2</v>
      </c>
      <c r="AZ709" s="128">
        <f t="shared" ref="AZ709" si="13422">V709/V715</f>
        <v>9.7894692252298049E-2</v>
      </c>
      <c r="BA709" s="129">
        <f t="shared" ref="BA709" si="13423">W709/W715</f>
        <v>3.2421335787350014E-2</v>
      </c>
      <c r="BB709" s="126">
        <f t="shared" ref="BB709" si="13424">X709/X715</f>
        <v>4.6933717118413688E-2</v>
      </c>
      <c r="BC709" s="127">
        <f t="shared" ref="BC709" si="13425">Y709/Y715</f>
        <v>3.9705086580086583E-2</v>
      </c>
      <c r="BD709" s="128">
        <f t="shared" ref="BD709" si="13426">Z709/Z715</f>
        <v>3.6513854609742866E-2</v>
      </c>
      <c r="BE709" s="126">
        <f t="shared" ref="BE709" si="13427">AA709/AA715</f>
        <v>5.3912213740458015E-2</v>
      </c>
      <c r="BF709" s="132">
        <f t="shared" ref="BF709" si="13428">AB709/AB715</f>
        <v>3.1397699987362568E-2</v>
      </c>
      <c r="BG709" s="133">
        <f t="shared" ref="BG709" si="13429">AC709/AC715</f>
        <v>4.8169160340144242E-2</v>
      </c>
    </row>
    <row r="710" spans="1:59">
      <c r="A710" s="134" t="s">
        <v>37</v>
      </c>
      <c r="B710" s="203">
        <v>0</v>
      </c>
      <c r="C710" s="187">
        <v>1957</v>
      </c>
      <c r="D710" s="188">
        <v>8</v>
      </c>
      <c r="E710" s="189">
        <v>799</v>
      </c>
      <c r="F710" s="186">
        <v>4</v>
      </c>
      <c r="G710" s="190">
        <v>300</v>
      </c>
      <c r="H710" s="188">
        <v>49</v>
      </c>
      <c r="I710" s="189">
        <v>1352</v>
      </c>
      <c r="J710" s="186">
        <v>47</v>
      </c>
      <c r="K710" s="187">
        <v>70</v>
      </c>
      <c r="L710" s="188">
        <v>78</v>
      </c>
      <c r="M710" s="186">
        <v>114</v>
      </c>
      <c r="N710" s="191">
        <v>226</v>
      </c>
      <c r="O710" s="204">
        <v>299</v>
      </c>
      <c r="P710" s="186">
        <v>117</v>
      </c>
      <c r="Q710" s="187">
        <v>214</v>
      </c>
      <c r="R710" s="188">
        <v>132</v>
      </c>
      <c r="S710" s="189">
        <v>106</v>
      </c>
      <c r="T710" s="186">
        <v>67</v>
      </c>
      <c r="U710" s="190">
        <v>20</v>
      </c>
      <c r="V710" s="188">
        <v>181</v>
      </c>
      <c r="W710" s="205">
        <v>47</v>
      </c>
      <c r="X710" s="186">
        <v>104</v>
      </c>
      <c r="Y710" s="190">
        <v>23</v>
      </c>
      <c r="Z710" s="188">
        <v>56</v>
      </c>
      <c r="AA710" s="186">
        <v>108</v>
      </c>
      <c r="AB710" s="169">
        <f t="shared" si="13024"/>
        <v>1069</v>
      </c>
      <c r="AC710" s="170">
        <f t="shared" si="12942"/>
        <v>5409</v>
      </c>
      <c r="AD710" s="230"/>
      <c r="AE710" s="134" t="s">
        <v>37</v>
      </c>
      <c r="AF710" s="126">
        <f>B710/B715</f>
        <v>0</v>
      </c>
      <c r="AG710" s="127">
        <f t="shared" ref="AG710" si="13430">C710/C715</f>
        <v>5.6344110788011402E-2</v>
      </c>
      <c r="AH710" s="128">
        <f t="shared" ref="AH710" si="13431">D710/D715</f>
        <v>3.5298270384751147E-4</v>
      </c>
      <c r="AI710" s="129">
        <f t="shared" ref="AI710" si="13432">E710/E715</f>
        <v>4.0759067489669946E-2</v>
      </c>
      <c r="AJ710" s="126">
        <f t="shared" ref="AJ710" si="13433">F710/F715</f>
        <v>3.1063135823561388E-4</v>
      </c>
      <c r="AK710" s="127">
        <f t="shared" ref="AK710" si="13434">G710/G715</f>
        <v>3.6818851251840944E-2</v>
      </c>
      <c r="AL710" s="128">
        <f t="shared" ref="AL710" si="13435">H710/H715</f>
        <v>1.9164580725907383E-3</v>
      </c>
      <c r="AM710" s="129">
        <f t="shared" ref="AM710" si="13436">I710/I715</f>
        <v>3.2518760823552047E-2</v>
      </c>
      <c r="AN710" s="126">
        <f t="shared" ref="AN710" si="13437">J710/J715</f>
        <v>6.8304025577677662E-3</v>
      </c>
      <c r="AO710" s="127">
        <f t="shared" ref="AO710" si="13438">K710/K715</f>
        <v>8.7917608641044972E-3</v>
      </c>
      <c r="AP710" s="128">
        <f t="shared" ref="AP710" si="13439">L710/L715</f>
        <v>6.3616344506973333E-3</v>
      </c>
      <c r="AQ710" s="126">
        <f t="shared" ref="AQ710" si="13440">M710/M715</f>
        <v>4.9199430322385742E-3</v>
      </c>
      <c r="AR710" s="130">
        <f t="shared" ref="AR710" si="13441">N710/N715</f>
        <v>8.5080751421149712E-3</v>
      </c>
      <c r="AS710" s="131">
        <f t="shared" ref="AS710" si="13442">O710/O715</f>
        <v>8.3032490974729242E-3</v>
      </c>
      <c r="AT710" s="126">
        <f t="shared" ref="AT710" si="13443">P710/P715</f>
        <v>7.225790513833992E-3</v>
      </c>
      <c r="AU710" s="127">
        <f t="shared" ref="AU710" si="13444">Q710/Q715</f>
        <v>1.1021270021115517E-2</v>
      </c>
      <c r="AV710" s="128">
        <f t="shared" ref="AV710" si="13445">R710/R715</f>
        <v>6.4909520062942563E-3</v>
      </c>
      <c r="AW710" s="129">
        <f t="shared" ref="AW710" si="13446">S710/S715</f>
        <v>4.6605698206120295E-3</v>
      </c>
      <c r="AX710" s="126">
        <f t="shared" ref="AX710" si="13447">T710/T715</f>
        <v>7.8897786151672158E-3</v>
      </c>
      <c r="AY710" s="127">
        <f t="shared" ref="AY710" si="13448">U710/U715</f>
        <v>1.776672292795594E-3</v>
      </c>
      <c r="AZ710" s="128">
        <f t="shared" ref="AZ710" si="13449">V710/V715</f>
        <v>7.6672173507857837E-3</v>
      </c>
      <c r="BA710" s="129">
        <f t="shared" ref="BA710" si="13450">W710/W715</f>
        <v>1.6635401550277847E-3</v>
      </c>
      <c r="BB710" s="126">
        <f t="shared" ref="BB710" si="13451">X710/X715</f>
        <v>4.1576717038458461E-3</v>
      </c>
      <c r="BC710" s="127">
        <f t="shared" ref="BC710" si="13452">Y710/Y715</f>
        <v>1.5557359307359307E-3</v>
      </c>
      <c r="BD710" s="128">
        <f t="shared" ref="BD710" si="13453">Z710/Z715</f>
        <v>9.8023770764410359E-4</v>
      </c>
      <c r="BE710" s="126">
        <f t="shared" ref="BE710" si="13454">AA710/AA715</f>
        <v>2.2402920677066047E-3</v>
      </c>
      <c r="BF710" s="132">
        <f t="shared" ref="BF710" si="13455">AB710/AB715</f>
        <v>3.3773537217237459E-3</v>
      </c>
      <c r="BG710" s="133">
        <f t="shared" ref="BG710" si="13456">AC710/AC715</f>
        <v>1.7124350199135076E-2</v>
      </c>
    </row>
    <row r="711" spans="1:59">
      <c r="A711" s="143" t="s">
        <v>38</v>
      </c>
      <c r="B711" s="200">
        <v>0</v>
      </c>
      <c r="C711" s="194">
        <v>33</v>
      </c>
      <c r="D711" s="195">
        <v>0</v>
      </c>
      <c r="E711" s="196">
        <v>0</v>
      </c>
      <c r="F711" s="193">
        <v>0</v>
      </c>
      <c r="G711" s="197">
        <v>0</v>
      </c>
      <c r="H711" s="195">
        <v>0</v>
      </c>
      <c r="I711" s="196">
        <v>1</v>
      </c>
      <c r="J711" s="193">
        <v>0</v>
      </c>
      <c r="K711" s="197">
        <v>0</v>
      </c>
      <c r="L711" s="195">
        <v>0</v>
      </c>
      <c r="M711" s="193">
        <v>0</v>
      </c>
      <c r="N711" s="198">
        <v>0</v>
      </c>
      <c r="O711" s="201">
        <v>0</v>
      </c>
      <c r="P711" s="193">
        <v>0</v>
      </c>
      <c r="Q711" s="197">
        <v>0</v>
      </c>
      <c r="R711" s="195">
        <v>0</v>
      </c>
      <c r="S711" s="196">
        <v>0</v>
      </c>
      <c r="T711" s="193">
        <v>0</v>
      </c>
      <c r="U711" s="197">
        <v>0</v>
      </c>
      <c r="V711" s="195">
        <v>0</v>
      </c>
      <c r="W711" s="196">
        <v>0</v>
      </c>
      <c r="X711" s="193">
        <v>0</v>
      </c>
      <c r="Y711" s="197">
        <v>0</v>
      </c>
      <c r="Z711" s="195">
        <v>0</v>
      </c>
      <c r="AA711" s="193">
        <v>0</v>
      </c>
      <c r="AB711" s="169">
        <f t="shared" si="13024"/>
        <v>0</v>
      </c>
      <c r="AC711" s="170">
        <f t="shared" si="12942"/>
        <v>34</v>
      </c>
      <c r="AD711" s="230"/>
      <c r="AE711" s="143" t="s">
        <v>38</v>
      </c>
      <c r="AF711" s="126">
        <f>B711/B715</f>
        <v>0</v>
      </c>
      <c r="AG711" s="127">
        <f t="shared" ref="AG711" si="13457">C711/C715</f>
        <v>9.5010508738087697E-4</v>
      </c>
      <c r="AH711" s="128">
        <f t="shared" ref="AH711" si="13458">D711/D715</f>
        <v>0</v>
      </c>
      <c r="AI711" s="129">
        <f t="shared" ref="AI711" si="13459">E711/E715</f>
        <v>0</v>
      </c>
      <c r="AJ711" s="126">
        <f t="shared" ref="AJ711" si="13460">F711/F715</f>
        <v>0</v>
      </c>
      <c r="AK711" s="127">
        <f t="shared" ref="AK711" si="13461">G711/G715</f>
        <v>0</v>
      </c>
      <c r="AL711" s="128">
        <f t="shared" ref="AL711" si="13462">H711/H715</f>
        <v>0</v>
      </c>
      <c r="AM711" s="129">
        <f t="shared" ref="AM711" si="13463">I711/I715</f>
        <v>2.4052337887242639E-5</v>
      </c>
      <c r="AN711" s="126">
        <f t="shared" ref="AN711" si="13464">J711/J715</f>
        <v>0</v>
      </c>
      <c r="AO711" s="127">
        <f t="shared" ref="AO711" si="13465">K711/K715</f>
        <v>0</v>
      </c>
      <c r="AP711" s="128">
        <f t="shared" ref="AP711" si="13466">L711/L715</f>
        <v>0</v>
      </c>
      <c r="AQ711" s="126">
        <f t="shared" ref="AQ711" si="13467">M711/M715</f>
        <v>0</v>
      </c>
      <c r="AR711" s="130">
        <f t="shared" ref="AR711" si="13468">N711/N715</f>
        <v>0</v>
      </c>
      <c r="AS711" s="131">
        <f t="shared" ref="AS711" si="13469">O711/O715</f>
        <v>0</v>
      </c>
      <c r="AT711" s="126">
        <f t="shared" ref="AT711" si="13470">P711/P715</f>
        <v>0</v>
      </c>
      <c r="AU711" s="127">
        <f t="shared" ref="AU711" si="13471">Q711/Q715</f>
        <v>0</v>
      </c>
      <c r="AV711" s="128">
        <f t="shared" ref="AV711" si="13472">R711/R715</f>
        <v>0</v>
      </c>
      <c r="AW711" s="129">
        <f t="shared" ref="AW711" si="13473">S711/S715</f>
        <v>0</v>
      </c>
      <c r="AX711" s="126">
        <f t="shared" ref="AX711" si="13474">T711/T715</f>
        <v>0</v>
      </c>
      <c r="AY711" s="127">
        <f t="shared" ref="AY711" si="13475">U711/U715</f>
        <v>0</v>
      </c>
      <c r="AZ711" s="128">
        <f t="shared" ref="AZ711" si="13476">V711/V715</f>
        <v>0</v>
      </c>
      <c r="BA711" s="129">
        <f t="shared" ref="BA711" si="13477">W711/W715</f>
        <v>0</v>
      </c>
      <c r="BB711" s="126">
        <f t="shared" ref="BB711" si="13478">X711/X715</f>
        <v>0</v>
      </c>
      <c r="BC711" s="127">
        <f t="shared" ref="BC711" si="13479">Y711/Y715</f>
        <v>0</v>
      </c>
      <c r="BD711" s="128">
        <f t="shared" ref="BD711" si="13480">Z711/Z715</f>
        <v>0</v>
      </c>
      <c r="BE711" s="126">
        <f t="shared" ref="BE711" si="13481">AA711/AA715</f>
        <v>0</v>
      </c>
      <c r="BF711" s="132">
        <f t="shared" ref="BF711" si="13482">AB711/AB715</f>
        <v>0</v>
      </c>
      <c r="BG711" s="133">
        <f t="shared" ref="BG711" si="13483">AC711/AC715</f>
        <v>1.0764058176568545E-4</v>
      </c>
    </row>
    <row r="712" spans="1:59">
      <c r="A712" s="134" t="s">
        <v>39</v>
      </c>
      <c r="B712" s="58">
        <v>0</v>
      </c>
      <c r="C712" s="59">
        <v>0</v>
      </c>
      <c r="D712" s="136">
        <v>0</v>
      </c>
      <c r="E712" s="137">
        <v>0</v>
      </c>
      <c r="F712" s="135">
        <v>0</v>
      </c>
      <c r="G712" s="138">
        <v>0</v>
      </c>
      <c r="H712" s="136">
        <v>0</v>
      </c>
      <c r="I712" s="137">
        <v>0</v>
      </c>
      <c r="J712" s="135">
        <v>0</v>
      </c>
      <c r="K712" s="138">
        <v>0</v>
      </c>
      <c r="L712" s="136">
        <v>0</v>
      </c>
      <c r="M712" s="135">
        <v>0</v>
      </c>
      <c r="N712" s="139">
        <v>0</v>
      </c>
      <c r="O712" s="140">
        <v>0</v>
      </c>
      <c r="P712" s="135">
        <v>0</v>
      </c>
      <c r="Q712" s="138">
        <v>0</v>
      </c>
      <c r="R712" s="136">
        <v>0</v>
      </c>
      <c r="S712" s="137">
        <v>0</v>
      </c>
      <c r="T712" s="135">
        <v>0</v>
      </c>
      <c r="U712" s="138">
        <v>0</v>
      </c>
      <c r="V712" s="136">
        <v>0</v>
      </c>
      <c r="W712" s="137">
        <v>0</v>
      </c>
      <c r="X712" s="135">
        <v>0</v>
      </c>
      <c r="Y712" s="138">
        <v>0</v>
      </c>
      <c r="Z712" s="141">
        <v>0</v>
      </c>
      <c r="AA712" s="142">
        <v>0</v>
      </c>
      <c r="AB712" s="169"/>
      <c r="AC712" s="170"/>
      <c r="AD712" s="230"/>
      <c r="AE712" s="134" t="s">
        <v>39</v>
      </c>
      <c r="AF712" s="126">
        <f>B712/B715</f>
        <v>0</v>
      </c>
      <c r="AG712" s="127">
        <f t="shared" ref="AG712" si="13484">C712/C715</f>
        <v>0</v>
      </c>
      <c r="AH712" s="128">
        <f t="shared" ref="AH712" si="13485">D712/D715</f>
        <v>0</v>
      </c>
      <c r="AI712" s="129">
        <f t="shared" ref="AI712" si="13486">E712/E715</f>
        <v>0</v>
      </c>
      <c r="AJ712" s="126">
        <f t="shared" ref="AJ712" si="13487">F712/F715</f>
        <v>0</v>
      </c>
      <c r="AK712" s="127">
        <f t="shared" ref="AK712" si="13488">G712/G715</f>
        <v>0</v>
      </c>
      <c r="AL712" s="128">
        <f t="shared" ref="AL712" si="13489">H712/H715</f>
        <v>0</v>
      </c>
      <c r="AM712" s="129">
        <f t="shared" ref="AM712" si="13490">I712/I715</f>
        <v>0</v>
      </c>
      <c r="AN712" s="126">
        <f t="shared" ref="AN712" si="13491">J712/J715</f>
        <v>0</v>
      </c>
      <c r="AO712" s="127">
        <f t="shared" ref="AO712" si="13492">K712/K715</f>
        <v>0</v>
      </c>
      <c r="AP712" s="128">
        <f t="shared" ref="AP712" si="13493">L712/L715</f>
        <v>0</v>
      </c>
      <c r="AQ712" s="126">
        <f t="shared" ref="AQ712" si="13494">M712/M715</f>
        <v>0</v>
      </c>
      <c r="AR712" s="130">
        <f t="shared" ref="AR712" si="13495">N712/N715</f>
        <v>0</v>
      </c>
      <c r="AS712" s="131">
        <f t="shared" ref="AS712" si="13496">O712/O715</f>
        <v>0</v>
      </c>
      <c r="AT712" s="126">
        <f t="shared" ref="AT712" si="13497">P712/P715</f>
        <v>0</v>
      </c>
      <c r="AU712" s="127">
        <f t="shared" ref="AU712" si="13498">Q712/Q715</f>
        <v>0</v>
      </c>
      <c r="AV712" s="128">
        <f t="shared" ref="AV712" si="13499">R712/R715</f>
        <v>0</v>
      </c>
      <c r="AW712" s="129">
        <f t="shared" ref="AW712" si="13500">S712/S715</f>
        <v>0</v>
      </c>
      <c r="AX712" s="126">
        <f t="shared" ref="AX712" si="13501">T712/T715</f>
        <v>0</v>
      </c>
      <c r="AY712" s="127">
        <f t="shared" ref="AY712" si="13502">U712/U715</f>
        <v>0</v>
      </c>
      <c r="AZ712" s="128">
        <f t="shared" ref="AZ712" si="13503">V712/V715</f>
        <v>0</v>
      </c>
      <c r="BA712" s="129">
        <f t="shared" ref="BA712" si="13504">W712/W715</f>
        <v>0</v>
      </c>
      <c r="BB712" s="126">
        <f t="shared" ref="BB712" si="13505">X712/X715</f>
        <v>0</v>
      </c>
      <c r="BC712" s="127">
        <f t="shared" ref="BC712" si="13506">Y712/Y715</f>
        <v>0</v>
      </c>
      <c r="BD712" s="128">
        <f t="shared" ref="BD712" si="13507">Z712/Z715</f>
        <v>0</v>
      </c>
      <c r="BE712" s="126">
        <f t="shared" ref="BE712" si="13508">AA712/AA715</f>
        <v>0</v>
      </c>
      <c r="BF712" s="132">
        <f t="shared" ref="BF712" si="13509">AB712/AB715</f>
        <v>0</v>
      </c>
      <c r="BG712" s="133">
        <f t="shared" ref="BG712" si="13510">AC712/AC715</f>
        <v>0</v>
      </c>
    </row>
    <row r="713" spans="1:59">
      <c r="A713" s="143" t="s">
        <v>40</v>
      </c>
      <c r="B713" s="56"/>
      <c r="C713" s="57"/>
      <c r="D713" s="149"/>
      <c r="E713" s="146"/>
      <c r="F713" s="147"/>
      <c r="G713" s="148"/>
      <c r="H713" s="149"/>
      <c r="I713" s="146"/>
      <c r="J713" s="147"/>
      <c r="K713" s="148"/>
      <c r="L713" s="149"/>
      <c r="M713" s="147"/>
      <c r="N713" s="151"/>
      <c r="O713" s="150"/>
      <c r="P713" s="147"/>
      <c r="Q713" s="148"/>
      <c r="R713" s="149"/>
      <c r="S713" s="146"/>
      <c r="T713" s="147"/>
      <c r="U713" s="148"/>
      <c r="V713" s="149"/>
      <c r="W713" s="146"/>
      <c r="X713" s="147"/>
      <c r="Y713" s="148"/>
      <c r="Z713" s="145"/>
      <c r="AA713" s="144"/>
      <c r="AB713" s="169"/>
      <c r="AC713" s="170"/>
      <c r="AD713" s="230"/>
      <c r="AE713" s="143" t="s">
        <v>40</v>
      </c>
      <c r="AF713" s="126">
        <f>B713/B715</f>
        <v>0</v>
      </c>
      <c r="AG713" s="127">
        <f t="shared" ref="AG713" si="13511">C713/C715</f>
        <v>0</v>
      </c>
      <c r="AH713" s="128">
        <f t="shared" ref="AH713" si="13512">D713/D715</f>
        <v>0</v>
      </c>
      <c r="AI713" s="129">
        <f t="shared" ref="AI713" si="13513">E713/E715</f>
        <v>0</v>
      </c>
      <c r="AJ713" s="126">
        <f t="shared" ref="AJ713" si="13514">F713/F715</f>
        <v>0</v>
      </c>
      <c r="AK713" s="127">
        <f t="shared" ref="AK713" si="13515">G713/G715</f>
        <v>0</v>
      </c>
      <c r="AL713" s="128">
        <f t="shared" ref="AL713" si="13516">H713/H715</f>
        <v>0</v>
      </c>
      <c r="AM713" s="129">
        <f t="shared" ref="AM713" si="13517">I713/I715</f>
        <v>0</v>
      </c>
      <c r="AN713" s="126">
        <f t="shared" ref="AN713" si="13518">J713/J715</f>
        <v>0</v>
      </c>
      <c r="AO713" s="127">
        <f t="shared" ref="AO713" si="13519">K713/K715</f>
        <v>0</v>
      </c>
      <c r="AP713" s="128">
        <f t="shared" ref="AP713" si="13520">L713/L715</f>
        <v>0</v>
      </c>
      <c r="AQ713" s="126">
        <f t="shared" ref="AQ713" si="13521">M713/M715</f>
        <v>0</v>
      </c>
      <c r="AR713" s="130">
        <f t="shared" ref="AR713" si="13522">N713/N715</f>
        <v>0</v>
      </c>
      <c r="AS713" s="131">
        <f t="shared" ref="AS713" si="13523">O713/O715</f>
        <v>0</v>
      </c>
      <c r="AT713" s="126">
        <f t="shared" ref="AT713" si="13524">P713/P715</f>
        <v>0</v>
      </c>
      <c r="AU713" s="127">
        <f t="shared" ref="AU713" si="13525">Q713/Q715</f>
        <v>0</v>
      </c>
      <c r="AV713" s="128">
        <f t="shared" ref="AV713" si="13526">R713/R715</f>
        <v>0</v>
      </c>
      <c r="AW713" s="129">
        <f t="shared" ref="AW713" si="13527">S713/S715</f>
        <v>0</v>
      </c>
      <c r="AX713" s="126">
        <f t="shared" ref="AX713" si="13528">T713/T715</f>
        <v>0</v>
      </c>
      <c r="AY713" s="127">
        <f t="shared" ref="AY713" si="13529">U713/U715</f>
        <v>0</v>
      </c>
      <c r="AZ713" s="128">
        <f t="shared" ref="AZ713" si="13530">V713/V715</f>
        <v>0</v>
      </c>
      <c r="BA713" s="129">
        <f t="shared" ref="BA713" si="13531">W713/W715</f>
        <v>0</v>
      </c>
      <c r="BB713" s="126">
        <f t="shared" ref="BB713" si="13532">X713/X715</f>
        <v>0</v>
      </c>
      <c r="BC713" s="127">
        <f t="shared" ref="BC713" si="13533">Y713/Y715</f>
        <v>0</v>
      </c>
      <c r="BD713" s="128">
        <f t="shared" ref="BD713" si="13534">Z713/Z715</f>
        <v>0</v>
      </c>
      <c r="BE713" s="126">
        <f t="shared" ref="BE713" si="13535">AA713/AA715</f>
        <v>0</v>
      </c>
      <c r="BF713" s="132">
        <f t="shared" ref="BF713" si="13536">AB713/AB715</f>
        <v>0</v>
      </c>
      <c r="BG713" s="133">
        <f t="shared" ref="BG713" si="13537">AC713/AC715</f>
        <v>0</v>
      </c>
    </row>
    <row r="714" spans="1:59" ht="14.1" thickBot="1">
      <c r="A714" s="134" t="s">
        <v>41</v>
      </c>
      <c r="B714" s="58"/>
      <c r="C714" s="59"/>
      <c r="D714" s="136"/>
      <c r="E714" s="137"/>
      <c r="F714" s="135"/>
      <c r="G714" s="138"/>
      <c r="H714" s="136"/>
      <c r="I714" s="137"/>
      <c r="J714" s="135"/>
      <c r="K714" s="138"/>
      <c r="L714" s="136"/>
      <c r="M714" s="135"/>
      <c r="N714" s="139"/>
      <c r="O714" s="140"/>
      <c r="P714" s="135"/>
      <c r="Q714" s="138"/>
      <c r="R714" s="136"/>
      <c r="S714" s="137"/>
      <c r="T714" s="135"/>
      <c r="U714" s="138"/>
      <c r="V714" s="136"/>
      <c r="W714" s="137"/>
      <c r="X714" s="135"/>
      <c r="Y714" s="138"/>
      <c r="Z714" s="141"/>
      <c r="AA714" s="142"/>
      <c r="AB714" s="169"/>
      <c r="AC714" s="170"/>
      <c r="AD714" s="230"/>
      <c r="AE714" s="134" t="s">
        <v>41</v>
      </c>
      <c r="AF714" s="126">
        <f>B714/B715</f>
        <v>0</v>
      </c>
      <c r="AG714" s="127">
        <f t="shared" ref="AG714" si="13538">C714/C715</f>
        <v>0</v>
      </c>
      <c r="AH714" s="128">
        <f t="shared" ref="AH714" si="13539">D714/D715</f>
        <v>0</v>
      </c>
      <c r="AI714" s="129">
        <f t="shared" ref="AI714" si="13540">E714/E715</f>
        <v>0</v>
      </c>
      <c r="AJ714" s="126">
        <f t="shared" ref="AJ714" si="13541">F714/F715</f>
        <v>0</v>
      </c>
      <c r="AK714" s="127">
        <f t="shared" ref="AK714" si="13542">G714/G715</f>
        <v>0</v>
      </c>
      <c r="AL714" s="128">
        <f t="shared" ref="AL714" si="13543">H714/H715</f>
        <v>0</v>
      </c>
      <c r="AM714" s="129">
        <f t="shared" ref="AM714" si="13544">I714/I715</f>
        <v>0</v>
      </c>
      <c r="AN714" s="126">
        <f t="shared" ref="AN714" si="13545">J714/J715</f>
        <v>0</v>
      </c>
      <c r="AO714" s="127">
        <f t="shared" ref="AO714" si="13546">K714/K715</f>
        <v>0</v>
      </c>
      <c r="AP714" s="128">
        <f t="shared" ref="AP714" si="13547">L714/L715</f>
        <v>0</v>
      </c>
      <c r="AQ714" s="126">
        <f t="shared" ref="AQ714" si="13548">M714/M715</f>
        <v>0</v>
      </c>
      <c r="AR714" s="130">
        <f t="shared" ref="AR714" si="13549">N714/N715</f>
        <v>0</v>
      </c>
      <c r="AS714" s="131">
        <f t="shared" ref="AS714" si="13550">O714/O715</f>
        <v>0</v>
      </c>
      <c r="AT714" s="126">
        <f t="shared" ref="AT714" si="13551">P714/P715</f>
        <v>0</v>
      </c>
      <c r="AU714" s="127">
        <f t="shared" ref="AU714" si="13552">Q714/Q715</f>
        <v>0</v>
      </c>
      <c r="AV714" s="128">
        <f t="shared" ref="AV714" si="13553">R714/R715</f>
        <v>0</v>
      </c>
      <c r="AW714" s="129">
        <f t="shared" ref="AW714" si="13554">S714/S715</f>
        <v>0</v>
      </c>
      <c r="AX714" s="126">
        <f t="shared" ref="AX714" si="13555">T714/T715</f>
        <v>0</v>
      </c>
      <c r="AY714" s="127">
        <f t="shared" ref="AY714" si="13556">U714/U715</f>
        <v>0</v>
      </c>
      <c r="AZ714" s="128">
        <f t="shared" ref="AZ714" si="13557">V714/V715</f>
        <v>0</v>
      </c>
      <c r="BA714" s="129">
        <f t="shared" ref="BA714" si="13558">W714/W715</f>
        <v>0</v>
      </c>
      <c r="BB714" s="126">
        <f t="shared" ref="BB714" si="13559">X714/X715</f>
        <v>0</v>
      </c>
      <c r="BC714" s="127">
        <f t="shared" ref="BC714" si="13560">Y714/Y715</f>
        <v>0</v>
      </c>
      <c r="BD714" s="128">
        <f t="shared" ref="BD714" si="13561">Z714/Z715</f>
        <v>0</v>
      </c>
      <c r="BE714" s="126">
        <f t="shared" ref="BE714" si="13562">AA714/AA715</f>
        <v>0</v>
      </c>
      <c r="BF714" s="132">
        <f t="shared" ref="BF714" si="13563">AB714/AB715</f>
        <v>0</v>
      </c>
      <c r="BG714" s="133">
        <f t="shared" ref="BG714" si="13564">AC714/AC715</f>
        <v>0</v>
      </c>
    </row>
    <row r="715" spans="1:59" ht="15" thickTop="1" thickBot="1">
      <c r="A715" s="241" t="s">
        <v>42</v>
      </c>
      <c r="B715" s="18">
        <f t="shared" ref="B715:AA715" si="13565">SUM(B692:B714)</f>
        <v>58936</v>
      </c>
      <c r="C715" s="19">
        <f t="shared" si="13565"/>
        <v>34733</v>
      </c>
      <c r="D715" s="18">
        <f t="shared" si="13565"/>
        <v>22664</v>
      </c>
      <c r="E715" s="19">
        <f t="shared" si="13565"/>
        <v>19603</v>
      </c>
      <c r="F715" s="18">
        <f t="shared" si="13565"/>
        <v>12877</v>
      </c>
      <c r="G715" s="19">
        <f t="shared" si="13565"/>
        <v>8148</v>
      </c>
      <c r="H715" s="18">
        <f t="shared" si="13565"/>
        <v>25568</v>
      </c>
      <c r="I715" s="19">
        <f t="shared" si="13565"/>
        <v>41576</v>
      </c>
      <c r="J715" s="18">
        <f t="shared" si="13565"/>
        <v>6881</v>
      </c>
      <c r="K715" s="19">
        <f t="shared" si="13565"/>
        <v>7962</v>
      </c>
      <c r="L715" s="18">
        <f t="shared" si="13565"/>
        <v>12261</v>
      </c>
      <c r="M715" s="19">
        <f t="shared" si="13565"/>
        <v>23171</v>
      </c>
      <c r="N715" s="18">
        <f t="shared" si="13565"/>
        <v>26563</v>
      </c>
      <c r="O715" s="19">
        <f t="shared" si="13565"/>
        <v>36010</v>
      </c>
      <c r="P715" s="18">
        <f t="shared" si="13565"/>
        <v>16192</v>
      </c>
      <c r="Q715" s="19">
        <f t="shared" si="13565"/>
        <v>19417</v>
      </c>
      <c r="R715" s="18">
        <f t="shared" si="13565"/>
        <v>20336</v>
      </c>
      <c r="S715" s="19">
        <f t="shared" si="13565"/>
        <v>22744</v>
      </c>
      <c r="T715" s="18">
        <f t="shared" si="13565"/>
        <v>8492</v>
      </c>
      <c r="U715" s="19">
        <f t="shared" si="13565"/>
        <v>11257</v>
      </c>
      <c r="V715" s="18">
        <f t="shared" si="13565"/>
        <v>23607</v>
      </c>
      <c r="W715" s="19">
        <f t="shared" si="13565"/>
        <v>28253</v>
      </c>
      <c r="X715" s="18">
        <f t="shared" si="13565"/>
        <v>25014</v>
      </c>
      <c r="Y715" s="19">
        <f t="shared" si="13565"/>
        <v>14784</v>
      </c>
      <c r="Z715" s="18">
        <f t="shared" si="13565"/>
        <v>57129</v>
      </c>
      <c r="AA715" s="19">
        <f t="shared" si="13565"/>
        <v>48208</v>
      </c>
      <c r="AB715" s="171">
        <f t="shared" ref="AB715:AC715" si="13566">SUM(AB691:AB714)</f>
        <v>316520</v>
      </c>
      <c r="AC715" s="172">
        <f t="shared" si="13566"/>
        <v>315866</v>
      </c>
      <c r="AE715" s="241" t="s">
        <v>42</v>
      </c>
      <c r="AF715" s="152">
        <f>SUM(AF691:AF714)</f>
        <v>1</v>
      </c>
      <c r="AG715" s="153">
        <f t="shared" ref="AG715:BG715" si="13567">SUM(AG691:AG714)</f>
        <v>1</v>
      </c>
      <c r="AH715" s="152">
        <f t="shared" si="13567"/>
        <v>1</v>
      </c>
      <c r="AI715" s="153">
        <f t="shared" si="13567"/>
        <v>0.99999999999999989</v>
      </c>
      <c r="AJ715" s="152">
        <f t="shared" si="13567"/>
        <v>1</v>
      </c>
      <c r="AK715" s="153">
        <f t="shared" si="13567"/>
        <v>1</v>
      </c>
      <c r="AL715" s="152">
        <f t="shared" si="13567"/>
        <v>1</v>
      </c>
      <c r="AM715" s="153">
        <f t="shared" si="13567"/>
        <v>1</v>
      </c>
      <c r="AN715" s="152">
        <f t="shared" si="13567"/>
        <v>1</v>
      </c>
      <c r="AO715" s="153">
        <f t="shared" si="13567"/>
        <v>0.99999999999999989</v>
      </c>
      <c r="AP715" s="152">
        <f t="shared" si="13567"/>
        <v>1</v>
      </c>
      <c r="AQ715" s="153">
        <f t="shared" si="13567"/>
        <v>1</v>
      </c>
      <c r="AR715" s="152">
        <f t="shared" si="13567"/>
        <v>0.99999999999999989</v>
      </c>
      <c r="AS715" s="153">
        <f t="shared" si="13567"/>
        <v>1</v>
      </c>
      <c r="AT715" s="152">
        <f t="shared" si="13567"/>
        <v>0.99999999999999989</v>
      </c>
      <c r="AU715" s="153">
        <f t="shared" si="13567"/>
        <v>1</v>
      </c>
      <c r="AV715" s="152">
        <f t="shared" si="13567"/>
        <v>1</v>
      </c>
      <c r="AW715" s="153">
        <f t="shared" si="13567"/>
        <v>1</v>
      </c>
      <c r="AX715" s="152">
        <f t="shared" si="13567"/>
        <v>1</v>
      </c>
      <c r="AY715" s="153">
        <f t="shared" si="13567"/>
        <v>0.99999999999999989</v>
      </c>
      <c r="AZ715" s="152">
        <f t="shared" si="13567"/>
        <v>1</v>
      </c>
      <c r="BA715" s="153">
        <f t="shared" si="13567"/>
        <v>1</v>
      </c>
      <c r="BB715" s="152">
        <f t="shared" si="13567"/>
        <v>1</v>
      </c>
      <c r="BC715" s="153">
        <f t="shared" si="13567"/>
        <v>0.99999999999999978</v>
      </c>
      <c r="BD715" s="152">
        <f t="shared" si="13567"/>
        <v>1</v>
      </c>
      <c r="BE715" s="153">
        <f t="shared" si="13567"/>
        <v>0.99999999999999989</v>
      </c>
      <c r="BF715" s="152">
        <f t="shared" si="13567"/>
        <v>1</v>
      </c>
      <c r="BG715" s="153">
        <f t="shared" si="13567"/>
        <v>1</v>
      </c>
    </row>
    <row r="716" spans="1:59" ht="14.1" thickTop="1">
      <c r="A716" s="184"/>
    </row>
    <row r="718" spans="1:59">
      <c r="A718" s="252">
        <f>+A687+1</f>
        <v>43701</v>
      </c>
      <c r="B718" s="252"/>
      <c r="C718" s="252"/>
      <c r="D718" s="252"/>
      <c r="AE718" s="249">
        <f>+AE656+2</f>
        <v>43701</v>
      </c>
      <c r="AF718" s="249"/>
      <c r="AG718" s="249"/>
      <c r="AH718" s="249"/>
    </row>
    <row r="719" spans="1:59" ht="14.1" thickBot="1"/>
    <row r="720" spans="1:59" ht="15" thickTop="1" thickBot="1">
      <c r="A720" s="247" t="s">
        <v>1</v>
      </c>
      <c r="B720" s="243" t="s">
        <v>2</v>
      </c>
      <c r="C720" s="244"/>
      <c r="D720" s="243" t="s">
        <v>3</v>
      </c>
      <c r="E720" s="244"/>
      <c r="F720" s="243" t="s">
        <v>4</v>
      </c>
      <c r="G720" s="244"/>
      <c r="H720" s="243" t="s">
        <v>5</v>
      </c>
      <c r="I720" s="244"/>
      <c r="J720" s="243" t="s">
        <v>6</v>
      </c>
      <c r="K720" s="244"/>
      <c r="L720" s="243" t="s">
        <v>7</v>
      </c>
      <c r="M720" s="244"/>
      <c r="N720" s="243" t="s">
        <v>8</v>
      </c>
      <c r="O720" s="244"/>
      <c r="P720" s="243" t="s">
        <v>9</v>
      </c>
      <c r="Q720" s="244"/>
      <c r="R720" s="243" t="s">
        <v>10</v>
      </c>
      <c r="S720" s="244"/>
      <c r="T720" s="243" t="s">
        <v>11</v>
      </c>
      <c r="U720" s="244"/>
      <c r="V720" s="243" t="s">
        <v>12</v>
      </c>
      <c r="W720" s="244"/>
      <c r="X720" s="243" t="s">
        <v>13</v>
      </c>
      <c r="Y720" s="244"/>
      <c r="Z720" s="245" t="s">
        <v>14</v>
      </c>
      <c r="AA720" s="246"/>
      <c r="AB720" s="250" t="s">
        <v>15</v>
      </c>
      <c r="AC720" s="251"/>
      <c r="AE720" s="247" t="s">
        <v>1</v>
      </c>
      <c r="AF720" s="243" t="s">
        <v>2</v>
      </c>
      <c r="AG720" s="244"/>
      <c r="AH720" s="243" t="s">
        <v>3</v>
      </c>
      <c r="AI720" s="244"/>
      <c r="AJ720" s="243" t="s">
        <v>4</v>
      </c>
      <c r="AK720" s="244"/>
      <c r="AL720" s="243" t="s">
        <v>5</v>
      </c>
      <c r="AM720" s="244"/>
      <c r="AN720" s="243" t="s">
        <v>6</v>
      </c>
      <c r="AO720" s="244"/>
      <c r="AP720" s="243" t="s">
        <v>7</v>
      </c>
      <c r="AQ720" s="244"/>
      <c r="AR720" s="243" t="s">
        <v>8</v>
      </c>
      <c r="AS720" s="244"/>
      <c r="AT720" s="243" t="s">
        <v>9</v>
      </c>
      <c r="AU720" s="244"/>
      <c r="AV720" s="243" t="s">
        <v>10</v>
      </c>
      <c r="AW720" s="244"/>
      <c r="AX720" s="243" t="s">
        <v>11</v>
      </c>
      <c r="AY720" s="244"/>
      <c r="AZ720" s="243" t="s">
        <v>12</v>
      </c>
      <c r="BA720" s="244"/>
      <c r="BB720" s="243" t="s">
        <v>13</v>
      </c>
      <c r="BC720" s="244"/>
      <c r="BD720" s="245" t="s">
        <v>14</v>
      </c>
      <c r="BE720" s="246"/>
      <c r="BF720" s="243" t="s">
        <v>15</v>
      </c>
      <c r="BG720" s="244"/>
    </row>
    <row r="721" spans="1:59" ht="15" thickTop="1" thickBot="1">
      <c r="A721" s="248"/>
      <c r="B721" s="113" t="s">
        <v>16</v>
      </c>
      <c r="C721" s="114" t="s">
        <v>17</v>
      </c>
      <c r="D721" s="115" t="s">
        <v>16</v>
      </c>
      <c r="E721" s="116" t="s">
        <v>17</v>
      </c>
      <c r="F721" s="113" t="s">
        <v>16</v>
      </c>
      <c r="G721" s="114" t="s">
        <v>17</v>
      </c>
      <c r="H721" s="115" t="s">
        <v>16</v>
      </c>
      <c r="I721" s="116" t="s">
        <v>17</v>
      </c>
      <c r="J721" s="113" t="s">
        <v>16</v>
      </c>
      <c r="K721" s="114" t="s">
        <v>17</v>
      </c>
      <c r="L721" s="115" t="s">
        <v>16</v>
      </c>
      <c r="M721" s="113" t="s">
        <v>17</v>
      </c>
      <c r="N721" s="117" t="s">
        <v>16</v>
      </c>
      <c r="O721" s="118" t="s">
        <v>17</v>
      </c>
      <c r="P721" s="113" t="s">
        <v>16</v>
      </c>
      <c r="Q721" s="114" t="s">
        <v>17</v>
      </c>
      <c r="R721" s="115" t="s">
        <v>16</v>
      </c>
      <c r="S721" s="116" t="s">
        <v>17</v>
      </c>
      <c r="T721" s="113" t="s">
        <v>16</v>
      </c>
      <c r="U721" s="114" t="s">
        <v>17</v>
      </c>
      <c r="V721" s="115" t="s">
        <v>16</v>
      </c>
      <c r="W721" s="116" t="s">
        <v>17</v>
      </c>
      <c r="X721" s="113" t="s">
        <v>16</v>
      </c>
      <c r="Y721" s="114" t="s">
        <v>17</v>
      </c>
      <c r="Z721" s="26" t="s">
        <v>16</v>
      </c>
      <c r="AA721" s="119" t="s">
        <v>17</v>
      </c>
      <c r="AB721" s="173" t="s">
        <v>16</v>
      </c>
      <c r="AC721" s="174" t="s">
        <v>17</v>
      </c>
      <c r="AE721" s="248"/>
      <c r="AF721" s="113" t="s">
        <v>16</v>
      </c>
      <c r="AG721" s="114" t="s">
        <v>17</v>
      </c>
      <c r="AH721" s="115" t="s">
        <v>16</v>
      </c>
      <c r="AI721" s="116" t="s">
        <v>17</v>
      </c>
      <c r="AJ721" s="113" t="s">
        <v>16</v>
      </c>
      <c r="AK721" s="114" t="s">
        <v>17</v>
      </c>
      <c r="AL721" s="115" t="s">
        <v>16</v>
      </c>
      <c r="AM721" s="116" t="s">
        <v>17</v>
      </c>
      <c r="AN721" s="113" t="s">
        <v>16</v>
      </c>
      <c r="AO721" s="114" t="s">
        <v>17</v>
      </c>
      <c r="AP721" s="115" t="s">
        <v>16</v>
      </c>
      <c r="AQ721" s="113" t="s">
        <v>17</v>
      </c>
      <c r="AR721" s="117" t="s">
        <v>16</v>
      </c>
      <c r="AS721" s="118" t="s">
        <v>17</v>
      </c>
      <c r="AT721" s="113" t="s">
        <v>16</v>
      </c>
      <c r="AU721" s="114" t="s">
        <v>17</v>
      </c>
      <c r="AV721" s="115" t="s">
        <v>16</v>
      </c>
      <c r="AW721" s="116" t="s">
        <v>17</v>
      </c>
      <c r="AX721" s="113" t="s">
        <v>16</v>
      </c>
      <c r="AY721" s="114" t="s">
        <v>17</v>
      </c>
      <c r="AZ721" s="115" t="s">
        <v>16</v>
      </c>
      <c r="BA721" s="116" t="s">
        <v>17</v>
      </c>
      <c r="BB721" s="113" t="s">
        <v>16</v>
      </c>
      <c r="BC721" s="114" t="s">
        <v>17</v>
      </c>
      <c r="BD721" s="26" t="s">
        <v>16</v>
      </c>
      <c r="BE721" s="119" t="s">
        <v>17</v>
      </c>
      <c r="BF721" s="117" t="s">
        <v>16</v>
      </c>
      <c r="BG721" s="118" t="s">
        <v>17</v>
      </c>
    </row>
    <row r="722" spans="1:59" ht="14.1" thickTop="1">
      <c r="A722" s="122" t="s">
        <v>18</v>
      </c>
      <c r="B722" s="123"/>
      <c r="C722" s="183"/>
      <c r="D722" s="124"/>
      <c r="E722" s="177"/>
      <c r="F722" s="123"/>
      <c r="G722" s="125"/>
      <c r="H722" s="124"/>
      <c r="I722" s="177"/>
      <c r="J722" s="123"/>
      <c r="K722" s="125"/>
      <c r="L722" s="124"/>
      <c r="M722" s="123"/>
      <c r="N722" s="176"/>
      <c r="O722" s="178"/>
      <c r="P722" s="123"/>
      <c r="Q722" s="125"/>
      <c r="R722" s="124"/>
      <c r="S722" s="177"/>
      <c r="T722" s="123"/>
      <c r="U722" s="125"/>
      <c r="V722" s="124"/>
      <c r="W722" s="177"/>
      <c r="X722" s="123"/>
      <c r="Y722" s="125"/>
      <c r="Z722" s="181"/>
      <c r="AA722" s="182"/>
      <c r="AB722" s="167"/>
      <c r="AC722" s="168"/>
      <c r="AE722" s="122" t="s">
        <v>18</v>
      </c>
      <c r="AF722" s="126">
        <f>B722/B746</f>
        <v>0</v>
      </c>
      <c r="AG722" s="127">
        <f t="shared" ref="AG722" si="13568">C722/C746</f>
        <v>0</v>
      </c>
      <c r="AH722" s="128">
        <f t="shared" ref="AH722" si="13569">D722/D746</f>
        <v>0</v>
      </c>
      <c r="AI722" s="129">
        <f t="shared" ref="AI722" si="13570">E722/E746</f>
        <v>0</v>
      </c>
      <c r="AJ722" s="126">
        <f t="shared" ref="AJ722" si="13571">F722/F746</f>
        <v>0</v>
      </c>
      <c r="AK722" s="127">
        <f t="shared" ref="AK722" si="13572">G722/G746</f>
        <v>0</v>
      </c>
      <c r="AL722" s="128">
        <f t="shared" ref="AL722" si="13573">H722/H746</f>
        <v>0</v>
      </c>
      <c r="AM722" s="129">
        <f t="shared" ref="AM722" si="13574">I722/I746</f>
        <v>0</v>
      </c>
      <c r="AN722" s="126">
        <f t="shared" ref="AN722" si="13575">J722/J746</f>
        <v>0</v>
      </c>
      <c r="AO722" s="127">
        <f t="shared" ref="AO722" si="13576">K722/K746</f>
        <v>0</v>
      </c>
      <c r="AP722" s="128">
        <f t="shared" ref="AP722" si="13577">L722/L746</f>
        <v>0</v>
      </c>
      <c r="AQ722" s="126">
        <f t="shared" ref="AQ722" si="13578">M722/M746</f>
        <v>0</v>
      </c>
      <c r="AR722" s="130">
        <f t="shared" ref="AR722" si="13579">N722/N746</f>
        <v>0</v>
      </c>
      <c r="AS722" s="131">
        <f t="shared" ref="AS722" si="13580">O722/O746</f>
        <v>0</v>
      </c>
      <c r="AT722" s="126">
        <f t="shared" ref="AT722" si="13581">P722/P746</f>
        <v>0</v>
      </c>
      <c r="AU722" s="127">
        <f t="shared" ref="AU722" si="13582">Q722/Q746</f>
        <v>0</v>
      </c>
      <c r="AV722" s="128">
        <f t="shared" ref="AV722" si="13583">R722/R746</f>
        <v>0</v>
      </c>
      <c r="AW722" s="129">
        <f t="shared" ref="AW722" si="13584">S722/S746</f>
        <v>0</v>
      </c>
      <c r="AX722" s="126">
        <f t="shared" ref="AX722" si="13585">T722/T746</f>
        <v>0</v>
      </c>
      <c r="AY722" s="127">
        <f t="shared" ref="AY722" si="13586">U722/U746</f>
        <v>0</v>
      </c>
      <c r="AZ722" s="128">
        <f t="shared" ref="AZ722" si="13587">V722/V746</f>
        <v>0</v>
      </c>
      <c r="BA722" s="129">
        <f t="shared" ref="BA722" si="13588">W722/W746</f>
        <v>0</v>
      </c>
      <c r="BB722" s="126">
        <f t="shared" ref="BB722" si="13589">X722/X746</f>
        <v>0</v>
      </c>
      <c r="BC722" s="127">
        <f t="shared" ref="BC722" si="13590">Y722/Y746</f>
        <v>0</v>
      </c>
      <c r="BD722" s="128">
        <f t="shared" ref="BD722" si="13591">Z722/Z746</f>
        <v>0</v>
      </c>
      <c r="BE722" s="126">
        <f t="shared" ref="BE722" si="13592">AA722/AA746</f>
        <v>0</v>
      </c>
      <c r="BF722" s="132">
        <f t="shared" ref="BF722" si="13593">AB722/AB746</f>
        <v>0</v>
      </c>
      <c r="BG722" s="133">
        <f t="shared" ref="BG722" si="13594">AC722/AC746</f>
        <v>0</v>
      </c>
    </row>
    <row r="723" spans="1:59">
      <c r="A723" s="134" t="s">
        <v>19</v>
      </c>
      <c r="B723" s="186">
        <v>220</v>
      </c>
      <c r="C723" s="187">
        <v>0</v>
      </c>
      <c r="D723" s="188">
        <v>75</v>
      </c>
      <c r="E723" s="189">
        <v>1</v>
      </c>
      <c r="F723" s="186">
        <v>27</v>
      </c>
      <c r="G723" s="190">
        <v>0</v>
      </c>
      <c r="H723" s="188">
        <v>136</v>
      </c>
      <c r="I723" s="189">
        <v>3</v>
      </c>
      <c r="J723" s="186">
        <v>2</v>
      </c>
      <c r="K723" s="190">
        <v>3</v>
      </c>
      <c r="L723" s="188">
        <v>4</v>
      </c>
      <c r="M723" s="186">
        <v>0</v>
      </c>
      <c r="N723" s="191">
        <v>15</v>
      </c>
      <c r="O723" s="192">
        <v>0</v>
      </c>
      <c r="P723" s="186">
        <v>1</v>
      </c>
      <c r="Q723" s="190">
        <v>0</v>
      </c>
      <c r="R723" s="188">
        <v>0</v>
      </c>
      <c r="S723" s="189">
        <v>0</v>
      </c>
      <c r="T723" s="186">
        <v>0</v>
      </c>
      <c r="U723" s="190">
        <v>0</v>
      </c>
      <c r="V723" s="188">
        <v>0</v>
      </c>
      <c r="W723" s="189">
        <v>0</v>
      </c>
      <c r="X723" s="186">
        <v>0</v>
      </c>
      <c r="Y723" s="190">
        <v>0</v>
      </c>
      <c r="Z723" s="188">
        <v>0</v>
      </c>
      <c r="AA723" s="186">
        <v>0</v>
      </c>
      <c r="AB723" s="169">
        <f t="shared" ref="AB723:AB724" si="13595">B723+D723+F723+H723+J723+L723+N723+P723+R723+T723+V723+X723+Z723</f>
        <v>480</v>
      </c>
      <c r="AC723" s="170">
        <f t="shared" ref="AC723:AC742" si="13596">C723+E723+G723+I723+K723+M723+O723+Q723+S723+U723+W723+Y723+AA723</f>
        <v>7</v>
      </c>
      <c r="AE723" s="134" t="s">
        <v>19</v>
      </c>
      <c r="AF723" s="126">
        <f>B723/B746</f>
        <v>5.6718572754460139E-3</v>
      </c>
      <c r="AG723" s="127">
        <f t="shared" ref="AG723" si="13597">C723/C746</f>
        <v>0</v>
      </c>
      <c r="AH723" s="128">
        <f t="shared" ref="AH723" si="13598">D723/D746</f>
        <v>5.1201529219006003E-3</v>
      </c>
      <c r="AI723" s="129">
        <f t="shared" ref="AI723" si="13599">E723/E746</f>
        <v>7.9795722949249921E-5</v>
      </c>
      <c r="AJ723" s="126">
        <f t="shared" ref="AJ723" si="13600">F723/F746</f>
        <v>4.684247050659264E-3</v>
      </c>
      <c r="AK723" s="127">
        <f t="shared" ref="AK723" si="13601">G723/G746</f>
        <v>0</v>
      </c>
      <c r="AL723" s="128">
        <f t="shared" ref="AL723" si="13602">H723/H746</f>
        <v>5.6142668428005287E-3</v>
      </c>
      <c r="AM723" s="129">
        <f t="shared" ref="AM723" si="13603">I723/I746</f>
        <v>8.4671615252180287E-5</v>
      </c>
      <c r="AN723" s="126">
        <f t="shared" ref="AN723" si="13604">J723/J746</f>
        <v>6.3492063492063492E-4</v>
      </c>
      <c r="AO723" s="127">
        <f t="shared" ref="AO723" si="13605">K723/K746</f>
        <v>6.8823124569855469E-4</v>
      </c>
      <c r="AP723" s="128">
        <f t="shared" ref="AP723" si="13606">L723/L746</f>
        <v>7.2886297376093293E-4</v>
      </c>
      <c r="AQ723" s="126">
        <f t="shared" ref="AQ723" si="13607">M723/M746</f>
        <v>0</v>
      </c>
      <c r="AR723" s="130">
        <f t="shared" ref="AR723" si="13608">N723/N746</f>
        <v>7.8901688496133817E-4</v>
      </c>
      <c r="AS723" s="131">
        <f t="shared" ref="AS723" si="13609">O723/O746</f>
        <v>0</v>
      </c>
      <c r="AT723" s="126">
        <f t="shared" ref="AT723" si="13610">P723/P746</f>
        <v>8.6177180282661153E-5</v>
      </c>
      <c r="AU723" s="127">
        <f t="shared" ref="AU723" si="13611">Q723/Q746</f>
        <v>0</v>
      </c>
      <c r="AV723" s="128">
        <f t="shared" ref="AV723" si="13612">R723/R746</f>
        <v>0</v>
      </c>
      <c r="AW723" s="129">
        <f t="shared" ref="AW723" si="13613">S723/S746</f>
        <v>0</v>
      </c>
      <c r="AX723" s="126">
        <f t="shared" ref="AX723" si="13614">T723/T746</f>
        <v>0</v>
      </c>
      <c r="AY723" s="127">
        <f t="shared" ref="AY723" si="13615">U723/U746</f>
        <v>0</v>
      </c>
      <c r="AZ723" s="128">
        <f t="shared" ref="AZ723" si="13616">V723/V746</f>
        <v>0</v>
      </c>
      <c r="BA723" s="129">
        <f t="shared" ref="BA723" si="13617">W723/W746</f>
        <v>0</v>
      </c>
      <c r="BB723" s="126">
        <f t="shared" ref="BB723" si="13618">X723/X746</f>
        <v>0</v>
      </c>
      <c r="BC723" s="127">
        <f t="shared" ref="BC723" si="13619">Y723/Y746</f>
        <v>0</v>
      </c>
      <c r="BD723" s="128">
        <f t="shared" ref="BD723" si="13620">Z723/Z746</f>
        <v>0</v>
      </c>
      <c r="BE723" s="126">
        <f t="shared" ref="BE723" si="13621">AA723/AA746</f>
        <v>0</v>
      </c>
      <c r="BF723" s="132">
        <f t="shared" ref="BF723" si="13622">AB723/AB746</f>
        <v>2.2056694896172703E-3</v>
      </c>
      <c r="BG723" s="133">
        <f t="shared" ref="BG723" si="13623">AC723/AC746</f>
        <v>3.2214270922018455E-5</v>
      </c>
    </row>
    <row r="724" spans="1:59">
      <c r="A724" s="143" t="s">
        <v>20</v>
      </c>
      <c r="B724" s="193">
        <v>1441</v>
      </c>
      <c r="C724" s="194">
        <v>1</v>
      </c>
      <c r="D724" s="195">
        <v>552</v>
      </c>
      <c r="E724" s="196">
        <v>1</v>
      </c>
      <c r="F724" s="193">
        <v>158</v>
      </c>
      <c r="G724" s="197">
        <v>0</v>
      </c>
      <c r="H724" s="195">
        <v>797</v>
      </c>
      <c r="I724" s="196">
        <v>74</v>
      </c>
      <c r="J724" s="193">
        <v>55</v>
      </c>
      <c r="K724" s="197">
        <v>29</v>
      </c>
      <c r="L724" s="195">
        <v>42</v>
      </c>
      <c r="M724" s="193">
        <v>179</v>
      </c>
      <c r="N724" s="198">
        <v>293</v>
      </c>
      <c r="O724" s="199">
        <v>313</v>
      </c>
      <c r="P724" s="193">
        <v>172</v>
      </c>
      <c r="Q724" s="197">
        <v>163</v>
      </c>
      <c r="R724" s="195">
        <v>323</v>
      </c>
      <c r="S724" s="196">
        <v>222</v>
      </c>
      <c r="T724" s="193">
        <v>55</v>
      </c>
      <c r="U724" s="197">
        <v>111</v>
      </c>
      <c r="V724" s="195">
        <v>247</v>
      </c>
      <c r="W724" s="196">
        <v>239</v>
      </c>
      <c r="X724" s="193">
        <v>229</v>
      </c>
      <c r="Y724" s="197">
        <v>165</v>
      </c>
      <c r="Z724" s="195">
        <v>711</v>
      </c>
      <c r="AA724" s="193">
        <v>289</v>
      </c>
      <c r="AB724" s="169">
        <f t="shared" si="13595"/>
        <v>5075</v>
      </c>
      <c r="AC724" s="170">
        <f t="shared" si="13596"/>
        <v>1786</v>
      </c>
      <c r="AE724" s="143" t="s">
        <v>20</v>
      </c>
      <c r="AF724" s="126">
        <f>B724/B746</f>
        <v>3.715066515417139E-2</v>
      </c>
      <c r="AG724" s="127">
        <f t="shared" ref="AG724" si="13624">C724/C746</f>
        <v>3.6907178446207786E-5</v>
      </c>
      <c r="AH724" s="128">
        <f t="shared" ref="AH724" si="13625">D724/D746</f>
        <v>3.7684325505188423E-2</v>
      </c>
      <c r="AI724" s="129">
        <f t="shared" ref="AI724" si="13626">E724/E746</f>
        <v>7.9795722949249921E-5</v>
      </c>
      <c r="AJ724" s="126">
        <f t="shared" ref="AJ724" si="13627">F724/F746</f>
        <v>2.7411519777931992E-2</v>
      </c>
      <c r="AK724" s="127">
        <f t="shared" ref="AK724" si="13628">G724/G746</f>
        <v>0</v>
      </c>
      <c r="AL724" s="128">
        <f t="shared" ref="AL724" si="13629">H724/H746</f>
        <v>3.2901254953764864E-2</v>
      </c>
      <c r="AM724" s="129">
        <f t="shared" ref="AM724" si="13630">I724/I746</f>
        <v>2.0885665095537807E-3</v>
      </c>
      <c r="AN724" s="126">
        <f t="shared" ref="AN724" si="13631">J724/J746</f>
        <v>1.7460317460317461E-2</v>
      </c>
      <c r="AO724" s="127">
        <f t="shared" ref="AO724" si="13632">K724/K746</f>
        <v>6.6529020417526955E-3</v>
      </c>
      <c r="AP724" s="128">
        <f t="shared" ref="AP724" si="13633">L724/L746</f>
        <v>7.6530612244897957E-3</v>
      </c>
      <c r="AQ724" s="126">
        <f t="shared" ref="AQ724" si="13634">M724/M746</f>
        <v>1.3330354483169497E-2</v>
      </c>
      <c r="AR724" s="130">
        <f t="shared" ref="AR724" si="13635">N724/N746</f>
        <v>1.541212981957814E-2</v>
      </c>
      <c r="AS724" s="131">
        <f t="shared" ref="AS724" si="13636">O724/O746</f>
        <v>1.2362257593111893E-2</v>
      </c>
      <c r="AT724" s="126">
        <f t="shared" ref="AT724" si="13637">P724/P746</f>
        <v>1.4822475008617718E-2</v>
      </c>
      <c r="AU724" s="127">
        <f t="shared" ref="AU724" si="13638">Q724/Q746</f>
        <v>1.4372630279516798E-2</v>
      </c>
      <c r="AV724" s="128">
        <f t="shared" ref="AV724" si="13639">R724/R746</f>
        <v>1.8584579976985042E-2</v>
      </c>
      <c r="AW724" s="129">
        <f t="shared" ref="AW724" si="13640">S724/S746</f>
        <v>1.3868065967016492E-2</v>
      </c>
      <c r="AX724" s="126">
        <f t="shared" ref="AX724" si="13641">T724/T746</f>
        <v>1.2013979903888162E-2</v>
      </c>
      <c r="AY724" s="127">
        <f t="shared" ref="AY724" si="13642">U724/U746</f>
        <v>2.6460071513706794E-2</v>
      </c>
      <c r="AZ724" s="128">
        <f t="shared" ref="AZ724" si="13643">V724/V746</f>
        <v>1.4077282571526274E-2</v>
      </c>
      <c r="BA724" s="129">
        <f t="shared" ref="BA724" si="13644">W724/W746</f>
        <v>1.3465547354780552E-2</v>
      </c>
      <c r="BB724" s="126">
        <f t="shared" ref="BB724" si="13645">X724/X746</f>
        <v>1.4249268869392073E-2</v>
      </c>
      <c r="BC724" s="127">
        <f t="shared" ref="BC724" si="13646">Y724/Y746</f>
        <v>2.0952380952380951E-2</v>
      </c>
      <c r="BD724" s="128">
        <f t="shared" ref="BD724" si="13647">Z724/Z746</f>
        <v>1.8059894841118647E-2</v>
      </c>
      <c r="BE724" s="126">
        <f t="shared" ref="BE724" si="13648">AA724/AA746</f>
        <v>7.7977443203280988E-3</v>
      </c>
      <c r="BF724" s="132">
        <f t="shared" ref="BF724" si="13649">AB724/AB746</f>
        <v>2.3320359707932597E-2</v>
      </c>
      <c r="BG724" s="133">
        <f t="shared" ref="BG724" si="13650">AC724/AC746</f>
        <v>8.2192411238178505E-3</v>
      </c>
    </row>
    <row r="725" spans="1:59">
      <c r="A725" s="134" t="s">
        <v>21</v>
      </c>
      <c r="B725" s="186">
        <v>2481</v>
      </c>
      <c r="C725" s="187">
        <v>439</v>
      </c>
      <c r="D725" s="188">
        <v>893</v>
      </c>
      <c r="E725" s="189">
        <v>421</v>
      </c>
      <c r="F725" s="186">
        <v>263</v>
      </c>
      <c r="G725" s="190">
        <v>185</v>
      </c>
      <c r="H725" s="188">
        <v>909</v>
      </c>
      <c r="I725" s="189">
        <v>962</v>
      </c>
      <c r="J725" s="186">
        <v>83</v>
      </c>
      <c r="K725" s="190">
        <v>216</v>
      </c>
      <c r="L725" s="188">
        <v>146</v>
      </c>
      <c r="M725" s="186">
        <v>555</v>
      </c>
      <c r="N725" s="191">
        <v>778</v>
      </c>
      <c r="O725" s="192">
        <v>986</v>
      </c>
      <c r="P725" s="186">
        <v>576</v>
      </c>
      <c r="Q725" s="190">
        <v>562</v>
      </c>
      <c r="R725" s="188">
        <v>872</v>
      </c>
      <c r="S725" s="189">
        <v>654</v>
      </c>
      <c r="T725" s="186">
        <v>163</v>
      </c>
      <c r="U725" s="190">
        <v>356</v>
      </c>
      <c r="V725" s="188">
        <v>607</v>
      </c>
      <c r="W725" s="189">
        <v>807</v>
      </c>
      <c r="X725" s="186">
        <v>767</v>
      </c>
      <c r="Y725" s="190">
        <v>511</v>
      </c>
      <c r="Z725" s="188">
        <v>1676</v>
      </c>
      <c r="AA725" s="186">
        <v>1577</v>
      </c>
      <c r="AB725" s="169">
        <f>B725+D725+F725+H725+J725+L725+N725+P725+R725+T725+V725+X725+Z725</f>
        <v>10214</v>
      </c>
      <c r="AC725" s="170">
        <f t="shared" si="13596"/>
        <v>8231</v>
      </c>
      <c r="AE725" s="134" t="s">
        <v>21</v>
      </c>
      <c r="AF725" s="126">
        <f>B725/B746</f>
        <v>6.3963081365370739E-2</v>
      </c>
      <c r="AG725" s="127">
        <f t="shared" ref="AG725" si="13651">C725/C746</f>
        <v>1.6202251337885217E-2</v>
      </c>
      <c r="AH725" s="128">
        <f t="shared" ref="AH725" si="13652">D725/D746</f>
        <v>6.0963954123429823E-2</v>
      </c>
      <c r="AI725" s="129">
        <f t="shared" ref="AI725" si="13653">E725/E746</f>
        <v>3.3593999361634215E-2</v>
      </c>
      <c r="AJ725" s="126">
        <f t="shared" ref="AJ725" si="13654">F725/F746</f>
        <v>4.562803608605135E-2</v>
      </c>
      <c r="AK725" s="127">
        <f t="shared" ref="AK725" si="13655">G725/G746</f>
        <v>3.7747398490104063E-2</v>
      </c>
      <c r="AL725" s="128">
        <f t="shared" ref="AL725" si="13656">H725/H746</f>
        <v>3.752476882430647E-2</v>
      </c>
      <c r="AM725" s="129">
        <f t="shared" ref="AM725" si="13657">I725/I746</f>
        <v>2.7151364624199148E-2</v>
      </c>
      <c r="AN725" s="126">
        <f t="shared" ref="AN725" si="13658">J725/J746</f>
        <v>2.6349206349206348E-2</v>
      </c>
      <c r="AO725" s="127">
        <f t="shared" ref="AO725" si="13659">K725/K746</f>
        <v>4.9552649690295943E-2</v>
      </c>
      <c r="AP725" s="128">
        <f t="shared" ref="AP725" si="13660">L725/L746</f>
        <v>2.6603498542274052E-2</v>
      </c>
      <c r="AQ725" s="126">
        <f t="shared" ref="AQ725" si="13661">M725/M746</f>
        <v>4.1331546023235029E-2</v>
      </c>
      <c r="AR725" s="130">
        <f t="shared" ref="AR725" si="13662">N725/N746</f>
        <v>4.0923675766661408E-2</v>
      </c>
      <c r="AS725" s="131">
        <f t="shared" ref="AS725" si="13663">O725/O746</f>
        <v>3.8943086219834909E-2</v>
      </c>
      <c r="AT725" s="126">
        <f t="shared" ref="AT725" si="13664">P725/P746</f>
        <v>4.963805584281282E-2</v>
      </c>
      <c r="AU725" s="127">
        <f t="shared" ref="AU725" si="13665">Q725/Q746</f>
        <v>4.9554712988272638E-2</v>
      </c>
      <c r="AV725" s="128">
        <f t="shared" ref="AV725" si="13666">R725/R746</f>
        <v>5.0172612197928651E-2</v>
      </c>
      <c r="AW725" s="129">
        <f t="shared" ref="AW725" si="13667">S725/S746</f>
        <v>4.0854572713643178E-2</v>
      </c>
      <c r="AX725" s="126">
        <f t="shared" ref="AX725" si="13668">T725/T746</f>
        <v>3.5605067715159457E-2</v>
      </c>
      <c r="AY725" s="127">
        <f t="shared" ref="AY725" si="13669">U725/U746</f>
        <v>8.4862932061978549E-2</v>
      </c>
      <c r="AZ725" s="128">
        <f t="shared" ref="AZ725" si="13670">V725/V746</f>
        <v>3.4594779436908696E-2</v>
      </c>
      <c r="BA725" s="129">
        <f t="shared" ref="BA725" si="13671">W725/W746</f>
        <v>4.5467350273254832E-2</v>
      </c>
      <c r="BB725" s="126">
        <f t="shared" ref="BB725" si="13672">X725/X746</f>
        <v>4.7725717130234581E-2</v>
      </c>
      <c r="BC725" s="127">
        <f t="shared" ref="BC725" si="13673">Y725/Y746</f>
        <v>6.4888888888888885E-2</v>
      </c>
      <c r="BD725" s="128">
        <f t="shared" ref="BD725" si="13674">Z725/Z746</f>
        <v>4.2571566460921029E-2</v>
      </c>
      <c r="BE725" s="126">
        <f t="shared" ref="BE725" si="13675">AA725/AA746</f>
        <v>4.2550321083589658E-2</v>
      </c>
      <c r="BF725" s="132">
        <f t="shared" ref="BF725" si="13676">AB725/AB746</f>
        <v>4.6934808681147501E-2</v>
      </c>
      <c r="BG725" s="133">
        <f t="shared" ref="BG725" si="13677">AC725/AC746</f>
        <v>3.7879380565590558E-2</v>
      </c>
    </row>
    <row r="726" spans="1:59">
      <c r="A726" s="143" t="s">
        <v>22</v>
      </c>
      <c r="B726" s="193">
        <v>2947</v>
      </c>
      <c r="C726" s="194">
        <v>872</v>
      </c>
      <c r="D726" s="195">
        <v>1068</v>
      </c>
      <c r="E726" s="196">
        <v>638</v>
      </c>
      <c r="F726" s="193">
        <v>331</v>
      </c>
      <c r="G726" s="197">
        <v>280</v>
      </c>
      <c r="H726" s="195">
        <v>1050</v>
      </c>
      <c r="I726" s="196">
        <v>1461</v>
      </c>
      <c r="J726" s="193">
        <v>109</v>
      </c>
      <c r="K726" s="197">
        <v>334</v>
      </c>
      <c r="L726" s="195">
        <v>184</v>
      </c>
      <c r="M726" s="193">
        <v>849</v>
      </c>
      <c r="N726" s="198">
        <v>1056</v>
      </c>
      <c r="O726" s="199">
        <v>1587</v>
      </c>
      <c r="P726" s="193">
        <v>662</v>
      </c>
      <c r="Q726" s="197">
        <v>715</v>
      </c>
      <c r="R726" s="195">
        <v>1166</v>
      </c>
      <c r="S726" s="196">
        <v>822</v>
      </c>
      <c r="T726" s="193">
        <v>202</v>
      </c>
      <c r="U726" s="197">
        <v>408</v>
      </c>
      <c r="V726" s="195">
        <v>819</v>
      </c>
      <c r="W726" s="196">
        <v>1013</v>
      </c>
      <c r="X726" s="193">
        <v>834</v>
      </c>
      <c r="Y726" s="197">
        <v>750</v>
      </c>
      <c r="Z726" s="195">
        <v>2130</v>
      </c>
      <c r="AA726" s="193">
        <v>1851</v>
      </c>
      <c r="AB726" s="169">
        <f t="shared" ref="AB726:AB742" si="13678">B726+D726+F726+H726+J726+L726+N726+P726+R726+T726+V726+X726+Z726</f>
        <v>12558</v>
      </c>
      <c r="AC726" s="170">
        <f t="shared" si="13596"/>
        <v>11580</v>
      </c>
      <c r="AE726" s="143" t="s">
        <v>22</v>
      </c>
      <c r="AF726" s="126">
        <f>B726/B746</f>
        <v>7.5977106321542739E-2</v>
      </c>
      <c r="AG726" s="127">
        <f t="shared" ref="AG726" si="13679">C726/C746</f>
        <v>3.2183059605093191E-2</v>
      </c>
      <c r="AH726" s="128">
        <f t="shared" ref="AH726" si="13680">D726/D746</f>
        <v>7.2910977607864552E-2</v>
      </c>
      <c r="AI726" s="129">
        <f t="shared" ref="AI726" si="13681">E726/E746</f>
        <v>5.0909671241621449E-2</v>
      </c>
      <c r="AJ726" s="126">
        <f t="shared" ref="AJ726" si="13682">F726/F746</f>
        <v>5.7425399028452465E-2</v>
      </c>
      <c r="AK726" s="127">
        <f t="shared" ref="AK726" si="13683">G726/G746</f>
        <v>5.7131197714752092E-2</v>
      </c>
      <c r="AL726" s="128">
        <f t="shared" ref="AL726" si="13684">H726/H746</f>
        <v>4.3345442536327612E-2</v>
      </c>
      <c r="AM726" s="129">
        <f t="shared" ref="AM726" si="13685">I726/I746</f>
        <v>4.1235076627811805E-2</v>
      </c>
      <c r="AN726" s="126">
        <f t="shared" ref="AN726" si="13686">J726/J746</f>
        <v>3.4603174603174601E-2</v>
      </c>
      <c r="AO726" s="127">
        <f t="shared" ref="AO726" si="13687">K726/K746</f>
        <v>7.662307868777242E-2</v>
      </c>
      <c r="AP726" s="128">
        <f t="shared" ref="AP726" si="13688">L726/L746</f>
        <v>3.3527696793002916E-2</v>
      </c>
      <c r="AQ726" s="126">
        <f t="shared" ref="AQ726" si="13689">M726/M746</f>
        <v>6.3226094727435206E-2</v>
      </c>
      <c r="AR726" s="130">
        <f t="shared" ref="AR726" si="13690">N726/N746</f>
        <v>5.5546788701278209E-2</v>
      </c>
      <c r="AS726" s="131">
        <f t="shared" ref="AS726" si="13691">O726/O746</f>
        <v>6.268020063983569E-2</v>
      </c>
      <c r="AT726" s="126">
        <f t="shared" ref="AT726" si="13692">P726/P746</f>
        <v>5.704929334712168E-2</v>
      </c>
      <c r="AU726" s="127">
        <f t="shared" ref="AU726" si="13693">Q726/Q746</f>
        <v>6.3045586808923373E-2</v>
      </c>
      <c r="AV726" s="128">
        <f t="shared" ref="AV726" si="13694">R726/R746</f>
        <v>6.7088607594936706E-2</v>
      </c>
      <c r="AW726" s="129">
        <f t="shared" ref="AW726" si="13695">S726/S746</f>
        <v>5.1349325337331338E-2</v>
      </c>
      <c r="AX726" s="126">
        <f t="shared" ref="AX726" si="13696">T726/T746</f>
        <v>4.4124071647007428E-2</v>
      </c>
      <c r="AY726" s="127">
        <f t="shared" ref="AY726" si="13697">U726/U746</f>
        <v>9.7258641239570912E-2</v>
      </c>
      <c r="AZ726" s="128">
        <f t="shared" ref="AZ726" si="13698">V726/V746</f>
        <v>4.6677305368745016E-2</v>
      </c>
      <c r="BA726" s="129">
        <f t="shared" ref="BA726" si="13699">W726/W746</f>
        <v>5.7073637951433887E-2</v>
      </c>
      <c r="BB726" s="126">
        <f t="shared" ref="BB726" si="13700">X726/X746</f>
        <v>5.1894717192458466E-2</v>
      </c>
      <c r="BC726" s="127">
        <f t="shared" ref="BC726" si="13701">Y726/Y746</f>
        <v>9.5238095238095233E-2</v>
      </c>
      <c r="BD726" s="128">
        <f t="shared" ref="BD726" si="13702">Z726/Z746</f>
        <v>5.410348243541873E-2</v>
      </c>
      <c r="BE726" s="126">
        <f t="shared" ref="BE726" si="13703">AA726/AA746</f>
        <v>4.9943338190059902E-2</v>
      </c>
      <c r="BF726" s="132">
        <f t="shared" ref="BF726" si="13704">AB726/AB746</f>
        <v>5.7705828022111834E-2</v>
      </c>
      <c r="BG726" s="133">
        <f t="shared" ref="BG726" si="13705">AC726/AC746</f>
        <v>5.3291608182424816E-2</v>
      </c>
    </row>
    <row r="727" spans="1:59">
      <c r="A727" s="134" t="s">
        <v>23</v>
      </c>
      <c r="B727" s="186">
        <v>2990</v>
      </c>
      <c r="C727" s="187">
        <v>995</v>
      </c>
      <c r="D727" s="188">
        <v>1045</v>
      </c>
      <c r="E727" s="189">
        <v>614</v>
      </c>
      <c r="F727" s="186">
        <v>339</v>
      </c>
      <c r="G727" s="190">
        <v>292</v>
      </c>
      <c r="H727" s="188">
        <v>1150</v>
      </c>
      <c r="I727" s="189">
        <v>1477</v>
      </c>
      <c r="J727" s="186">
        <v>133</v>
      </c>
      <c r="K727" s="190">
        <v>439</v>
      </c>
      <c r="L727" s="188">
        <v>155</v>
      </c>
      <c r="M727" s="186">
        <v>1090</v>
      </c>
      <c r="N727" s="191">
        <v>1009</v>
      </c>
      <c r="O727" s="192">
        <v>1742</v>
      </c>
      <c r="P727" s="186">
        <v>704</v>
      </c>
      <c r="Q727" s="190">
        <v>773</v>
      </c>
      <c r="R727" s="188">
        <v>1109</v>
      </c>
      <c r="S727" s="189">
        <v>832</v>
      </c>
      <c r="T727" s="186">
        <v>191</v>
      </c>
      <c r="U727" s="190">
        <v>472</v>
      </c>
      <c r="V727" s="188">
        <v>610</v>
      </c>
      <c r="W727" s="189">
        <v>1343</v>
      </c>
      <c r="X727" s="186">
        <v>801</v>
      </c>
      <c r="Y727" s="190">
        <v>795</v>
      </c>
      <c r="Z727" s="188">
        <v>2007</v>
      </c>
      <c r="AA727" s="186">
        <v>2071</v>
      </c>
      <c r="AB727" s="169">
        <f t="shared" si="13678"/>
        <v>12243</v>
      </c>
      <c r="AC727" s="170">
        <f t="shared" si="13596"/>
        <v>12935</v>
      </c>
      <c r="AE727" s="134" t="s">
        <v>23</v>
      </c>
      <c r="AF727" s="126">
        <f>B727/B746</f>
        <v>7.7085696607198106E-2</v>
      </c>
      <c r="AG727" s="127">
        <f t="shared" ref="AG727" si="13706">C727/C746</f>
        <v>3.6722642553976746E-2</v>
      </c>
      <c r="AH727" s="128">
        <f t="shared" ref="AH727" si="13707">D727/D746</f>
        <v>7.1340797378481702E-2</v>
      </c>
      <c r="AI727" s="129">
        <f t="shared" ref="AI727" si="13708">E727/E746</f>
        <v>4.899457389083945E-2</v>
      </c>
      <c r="AJ727" s="126">
        <f t="shared" ref="AJ727" si="13709">F727/F746</f>
        <v>5.8813324080499656E-2</v>
      </c>
      <c r="AK727" s="127">
        <f t="shared" ref="AK727" si="13710">G727/G746</f>
        <v>5.9579677616812897E-2</v>
      </c>
      <c r="AL727" s="128">
        <f t="shared" ref="AL727" si="13711">H727/H746</f>
        <v>4.7473579920739764E-2</v>
      </c>
      <c r="AM727" s="129">
        <f t="shared" ref="AM727" si="13712">I727/I746</f>
        <v>4.1686658575823432E-2</v>
      </c>
      <c r="AN727" s="126">
        <f t="shared" ref="AN727" si="13713">J727/J746</f>
        <v>4.2222222222222223E-2</v>
      </c>
      <c r="AO727" s="127">
        <f t="shared" ref="AO727" si="13714">K727/K746</f>
        <v>0.10071117228722185</v>
      </c>
      <c r="AP727" s="128">
        <f t="shared" ref="AP727" si="13715">L727/L746</f>
        <v>2.8243440233236151E-2</v>
      </c>
      <c r="AQ727" s="126">
        <f t="shared" ref="AQ727" si="13716">M727/M746</f>
        <v>8.117366696455168E-2</v>
      </c>
      <c r="AR727" s="130">
        <f t="shared" ref="AR727" si="13717">N727/N746</f>
        <v>5.3074535795066012E-2</v>
      </c>
      <c r="AS727" s="131">
        <f t="shared" ref="AS727" si="13718">O727/O746</f>
        <v>6.8802085390418266E-2</v>
      </c>
      <c r="AT727" s="126">
        <f t="shared" ref="AT727" si="13719">P727/P746</f>
        <v>6.0668734918993453E-2</v>
      </c>
      <c r="AU727" s="127">
        <f t="shared" ref="AU727" si="13720">Q727/Q746</f>
        <v>6.8159774270346529E-2</v>
      </c>
      <c r="AV727" s="128">
        <f t="shared" ref="AV727" si="13721">R727/R746</f>
        <v>6.3808975834292292E-2</v>
      </c>
      <c r="AW727" s="129">
        <f t="shared" ref="AW727" si="13722">S727/S746</f>
        <v>5.1974012993503245E-2</v>
      </c>
      <c r="AX727" s="126">
        <f t="shared" ref="AX727" si="13723">T727/T746</f>
        <v>4.1721275666229796E-2</v>
      </c>
      <c r="AY727" s="127">
        <f t="shared" ref="AY727" si="13724">U727/U746</f>
        <v>0.11251489868891537</v>
      </c>
      <c r="AZ727" s="128">
        <f t="shared" ref="AZ727" si="13725">V727/V746</f>
        <v>3.4765758577453551E-2</v>
      </c>
      <c r="BA727" s="129">
        <f t="shared" ref="BA727" si="13726">W727/W746</f>
        <v>7.5666234717448877E-2</v>
      </c>
      <c r="BB727" s="126">
        <f t="shared" ref="BB727" si="13727">X727/X746</f>
        <v>4.9841329102109387E-2</v>
      </c>
      <c r="BC727" s="127">
        <f t="shared" ref="BC727" si="13728">Y727/Y746</f>
        <v>0.10095238095238095</v>
      </c>
      <c r="BD727" s="128">
        <f t="shared" ref="BD727" si="13729">Z727/Z746</f>
        <v>5.0979196829993141E-2</v>
      </c>
      <c r="BE727" s="126">
        <f t="shared" ref="BE727" si="13730">AA727/AA746</f>
        <v>5.5879337326641847E-2</v>
      </c>
      <c r="BF727" s="132">
        <f t="shared" ref="BF727" si="13731">AB727/AB746</f>
        <v>5.62583574195505E-2</v>
      </c>
      <c r="BG727" s="133">
        <f t="shared" ref="BG727" si="13732">AC727/AC746</f>
        <v>5.9527370625186961E-2</v>
      </c>
    </row>
    <row r="728" spans="1:59">
      <c r="A728" s="143" t="s">
        <v>24</v>
      </c>
      <c r="B728" s="193">
        <v>2582</v>
      </c>
      <c r="C728" s="194">
        <v>941</v>
      </c>
      <c r="D728" s="195">
        <v>892</v>
      </c>
      <c r="E728" s="196">
        <v>625</v>
      </c>
      <c r="F728" s="193">
        <v>334</v>
      </c>
      <c r="G728" s="197">
        <v>272</v>
      </c>
      <c r="H728" s="195">
        <v>1282</v>
      </c>
      <c r="I728" s="196">
        <v>1312</v>
      </c>
      <c r="J728" s="193">
        <v>181</v>
      </c>
      <c r="K728" s="197">
        <v>365</v>
      </c>
      <c r="L728" s="195">
        <v>144</v>
      </c>
      <c r="M728" s="193">
        <v>934</v>
      </c>
      <c r="N728" s="198">
        <v>906</v>
      </c>
      <c r="O728" s="199">
        <v>1543</v>
      </c>
      <c r="P728" s="193">
        <v>628</v>
      </c>
      <c r="Q728" s="197">
        <v>528</v>
      </c>
      <c r="R728" s="195">
        <v>949</v>
      </c>
      <c r="S728" s="196">
        <v>819</v>
      </c>
      <c r="T728" s="193">
        <v>134</v>
      </c>
      <c r="U728" s="197">
        <v>259</v>
      </c>
      <c r="V728" s="195">
        <v>619</v>
      </c>
      <c r="W728" s="196">
        <v>1414</v>
      </c>
      <c r="X728" s="193">
        <v>725</v>
      </c>
      <c r="Y728" s="197">
        <v>461</v>
      </c>
      <c r="Z728" s="195">
        <v>1818</v>
      </c>
      <c r="AA728" s="193">
        <v>1401</v>
      </c>
      <c r="AB728" s="169">
        <f t="shared" si="13678"/>
        <v>11194</v>
      </c>
      <c r="AC728" s="170">
        <f t="shared" si="13596"/>
        <v>10874</v>
      </c>
      <c r="AE728" s="143" t="s">
        <v>24</v>
      </c>
      <c r="AF728" s="126">
        <f>B728/B746</f>
        <v>6.6566979478189126E-2</v>
      </c>
      <c r="AG728" s="127">
        <f t="shared" ref="AG728" si="13733">C728/C746</f>
        <v>3.4729654917881526E-2</v>
      </c>
      <c r="AH728" s="128">
        <f t="shared" ref="AH728" si="13734">D728/D746</f>
        <v>6.0895685417804477E-2</v>
      </c>
      <c r="AI728" s="129">
        <f t="shared" ref="AI728" si="13735">E728/E746</f>
        <v>4.9872326843281203E-2</v>
      </c>
      <c r="AJ728" s="126">
        <f t="shared" ref="AJ728" si="13736">F728/F746</f>
        <v>5.7945870922970162E-2</v>
      </c>
      <c r="AK728" s="127">
        <f t="shared" ref="AK728" si="13737">G728/G746</f>
        <v>5.5498877780044892E-2</v>
      </c>
      <c r="AL728" s="128">
        <f t="shared" ref="AL728" si="13738">H728/H746</f>
        <v>5.2922721268163803E-2</v>
      </c>
      <c r="AM728" s="129">
        <f t="shared" ref="AM728" si="13739">I728/I746</f>
        <v>3.7029719736953515E-2</v>
      </c>
      <c r="AN728" s="126">
        <f t="shared" ref="AN728" si="13740">J728/J746</f>
        <v>5.7460317460317462E-2</v>
      </c>
      <c r="AO728" s="127">
        <f t="shared" ref="AO728" si="13741">K728/K746</f>
        <v>8.3734801559990829E-2</v>
      </c>
      <c r="AP728" s="128">
        <f t="shared" ref="AP728" si="13742">L728/L746</f>
        <v>2.6239067055393587E-2</v>
      </c>
      <c r="AQ728" s="126">
        <f t="shared" ref="AQ728" si="13743">M728/M746</f>
        <v>6.9556151325588317E-2</v>
      </c>
      <c r="AR728" s="130">
        <f t="shared" ref="AR728" si="13744">N728/N746</f>
        <v>4.7656619851664826E-2</v>
      </c>
      <c r="AS728" s="131">
        <f t="shared" ref="AS728" si="13745">O728/O746</f>
        <v>6.0942375291283227E-2</v>
      </c>
      <c r="AT728" s="126">
        <f t="shared" ref="AT728" si="13746">P728/P746</f>
        <v>5.4119269217511201E-2</v>
      </c>
      <c r="AU728" s="127">
        <f t="shared" ref="AU728" si="13747">Q728/Q746</f>
        <v>4.6556741028128033E-2</v>
      </c>
      <c r="AV728" s="128">
        <f t="shared" ref="AV728" si="13748">R728/R746</f>
        <v>5.4602991944764097E-2</v>
      </c>
      <c r="AW728" s="129">
        <f t="shared" ref="AW728" si="13749">S728/S746</f>
        <v>5.1161919040479759E-2</v>
      </c>
      <c r="AX728" s="126">
        <f t="shared" ref="AX728" si="13750">T728/T746</f>
        <v>2.927042376583661E-2</v>
      </c>
      <c r="AY728" s="127">
        <f t="shared" ref="AY728" si="13751">U728/U746</f>
        <v>6.1740166865315853E-2</v>
      </c>
      <c r="AZ728" s="128">
        <f t="shared" ref="AZ728" si="13752">V728/V746</f>
        <v>3.527869599908811E-2</v>
      </c>
      <c r="BA728" s="129">
        <f t="shared" ref="BA728" si="13753">W728/W746</f>
        <v>7.9666460082258153E-2</v>
      </c>
      <c r="BB728" s="126">
        <f t="shared" ref="BB728" si="13754">X728/X746</f>
        <v>4.511231410615394E-2</v>
      </c>
      <c r="BC728" s="127">
        <f t="shared" ref="BC728" si="13755">Y728/Y746</f>
        <v>5.8539682539682537E-2</v>
      </c>
      <c r="BD728" s="128">
        <f t="shared" ref="BD728" si="13756">Z728/Z746</f>
        <v>4.6178465289948942E-2</v>
      </c>
      <c r="BE728" s="126">
        <f t="shared" ref="BE728" si="13757">AA728/AA746</f>
        <v>3.7801521774324102E-2</v>
      </c>
      <c r="BF728" s="132">
        <f t="shared" ref="BF728" si="13758">AB728/AB746</f>
        <v>5.1438050555782759E-2</v>
      </c>
      <c r="BG728" s="133">
        <f t="shared" ref="BG728" si="13759">AC728/AC746</f>
        <v>5.0042568858004094E-2</v>
      </c>
    </row>
    <row r="729" spans="1:59">
      <c r="A729" s="134" t="s">
        <v>25</v>
      </c>
      <c r="B729" s="186">
        <v>2657</v>
      </c>
      <c r="C729" s="187">
        <v>1022</v>
      </c>
      <c r="D729" s="188">
        <v>1089</v>
      </c>
      <c r="E729" s="189">
        <v>400</v>
      </c>
      <c r="F729" s="186">
        <v>299</v>
      </c>
      <c r="G729" s="190">
        <v>198</v>
      </c>
      <c r="H729" s="188">
        <v>1306</v>
      </c>
      <c r="I729" s="189">
        <v>1541</v>
      </c>
      <c r="J729" s="186">
        <v>124</v>
      </c>
      <c r="K729" s="190">
        <v>412</v>
      </c>
      <c r="L729" s="188">
        <v>140</v>
      </c>
      <c r="M729" s="186">
        <v>995</v>
      </c>
      <c r="N729" s="191">
        <v>839</v>
      </c>
      <c r="O729" s="192">
        <v>1634</v>
      </c>
      <c r="P729" s="186">
        <v>667</v>
      </c>
      <c r="Q729" s="190">
        <v>599</v>
      </c>
      <c r="R729" s="188">
        <v>1037</v>
      </c>
      <c r="S729" s="189">
        <v>769</v>
      </c>
      <c r="T729" s="186">
        <v>183</v>
      </c>
      <c r="U729" s="190">
        <v>262</v>
      </c>
      <c r="V729" s="188">
        <v>713</v>
      </c>
      <c r="W729" s="189">
        <v>1377</v>
      </c>
      <c r="X729" s="186">
        <v>924</v>
      </c>
      <c r="Y729" s="190">
        <v>592</v>
      </c>
      <c r="Z729" s="188">
        <v>2178</v>
      </c>
      <c r="AA729" s="186">
        <v>2049</v>
      </c>
      <c r="AB729" s="169">
        <f t="shared" si="13678"/>
        <v>12156</v>
      </c>
      <c r="AC729" s="170">
        <f t="shared" si="13596"/>
        <v>11850</v>
      </c>
      <c r="AE729" s="134" t="s">
        <v>25</v>
      </c>
      <c r="AF729" s="126">
        <f>B729/B746</f>
        <v>6.8500567185727543E-2</v>
      </c>
      <c r="AG729" s="127">
        <f t="shared" ref="AG729" si="13760">C729/C746</f>
        <v>3.7719136372024356E-2</v>
      </c>
      <c r="AH729" s="128">
        <f t="shared" ref="AH729" si="13761">D729/D746</f>
        <v>7.4344620425996724E-2</v>
      </c>
      <c r="AI729" s="129">
        <f t="shared" ref="AI729" si="13762">E729/E746</f>
        <v>3.1918289179699966E-2</v>
      </c>
      <c r="AJ729" s="126">
        <f t="shared" ref="AJ729" si="13763">F729/F746</f>
        <v>5.1873698820263707E-2</v>
      </c>
      <c r="AK729" s="127">
        <f t="shared" ref="AK729" si="13764">G729/G746</f>
        <v>4.0399918384003267E-2</v>
      </c>
      <c r="AL729" s="128">
        <f t="shared" ref="AL729" si="13765">H729/H746</f>
        <v>5.3913474240422719E-2</v>
      </c>
      <c r="AM729" s="129">
        <f t="shared" ref="AM729" si="13766">I729/I746</f>
        <v>4.3492986367869947E-2</v>
      </c>
      <c r="AN729" s="126">
        <f t="shared" ref="AN729" si="13767">J729/J746</f>
        <v>3.9365079365079367E-2</v>
      </c>
      <c r="AO729" s="127">
        <f t="shared" ref="AO729" si="13768">K729/K746</f>
        <v>9.4517091075934853E-2</v>
      </c>
      <c r="AP729" s="128">
        <f t="shared" ref="AP729" si="13769">L729/L746</f>
        <v>2.5510204081632654E-2</v>
      </c>
      <c r="AQ729" s="126">
        <f t="shared" ref="AQ729" si="13770">M729/M746</f>
        <v>7.409889782543938E-2</v>
      </c>
      <c r="AR729" s="130">
        <f t="shared" ref="AR729" si="13771">N729/N746</f>
        <v>4.4132344432170852E-2</v>
      </c>
      <c r="AS729" s="131">
        <f t="shared" ref="AS729" si="13772">O729/O746</f>
        <v>6.4536514080334922E-2</v>
      </c>
      <c r="AT729" s="126">
        <f t="shared" ref="AT729" si="13773">P729/P746</f>
        <v>5.748017924853499E-2</v>
      </c>
      <c r="AU729" s="127">
        <f t="shared" ref="AU729" si="13774">Q729/Q746</f>
        <v>5.2817211886077069E-2</v>
      </c>
      <c r="AV729" s="128">
        <f t="shared" ref="AV729" si="13775">R729/R746</f>
        <v>5.9666283084004602E-2</v>
      </c>
      <c r="AW729" s="129">
        <f t="shared" ref="AW729" si="13776">S729/S746</f>
        <v>4.8038480759620188E-2</v>
      </c>
      <c r="AX729" s="126">
        <f t="shared" ref="AX729" si="13777">T729/T746</f>
        <v>3.9973787680209698E-2</v>
      </c>
      <c r="AY729" s="127">
        <f t="shared" ref="AY729" si="13778">U729/U746</f>
        <v>6.2455303933253874E-2</v>
      </c>
      <c r="AZ729" s="128">
        <f t="shared" ref="AZ729" si="13779">V729/V746</f>
        <v>4.0636042402826852E-2</v>
      </c>
      <c r="BA729" s="129">
        <f t="shared" ref="BA729" si="13780">W729/W746</f>
        <v>7.7581835596371621E-2</v>
      </c>
      <c r="BB729" s="126">
        <f t="shared" ref="BB729" si="13781">X729/X746</f>
        <v>5.7494866529774126E-2</v>
      </c>
      <c r="BC729" s="127">
        <f t="shared" ref="BC729" si="13782">Y729/Y746</f>
        <v>7.5174603174603172E-2</v>
      </c>
      <c r="BD729" s="128">
        <f t="shared" ref="BD729" si="13783">Z729/Z746</f>
        <v>5.5322715842414084E-2</v>
      </c>
      <c r="BE729" s="126">
        <f t="shared" ref="BE729" si="13784">AA729/AA746</f>
        <v>5.5285737412983649E-2</v>
      </c>
      <c r="BF729" s="132">
        <f t="shared" ref="BF729" si="13785">AB729/AB746</f>
        <v>5.5858579824557372E-2</v>
      </c>
      <c r="BG729" s="133">
        <f t="shared" ref="BG729" si="13786">AC729/AC746</f>
        <v>5.45341586322741E-2</v>
      </c>
    </row>
    <row r="730" spans="1:59">
      <c r="A730" s="143" t="s">
        <v>26</v>
      </c>
      <c r="B730" s="200">
        <v>3042</v>
      </c>
      <c r="C730" s="194">
        <v>1677</v>
      </c>
      <c r="D730" s="195">
        <v>1115</v>
      </c>
      <c r="E730" s="196">
        <v>672</v>
      </c>
      <c r="F730" s="193">
        <v>407</v>
      </c>
      <c r="G730" s="197">
        <v>237</v>
      </c>
      <c r="H730" s="195">
        <v>1672</v>
      </c>
      <c r="I730" s="196">
        <v>1774</v>
      </c>
      <c r="J730" s="193">
        <v>162</v>
      </c>
      <c r="K730" s="197">
        <v>400</v>
      </c>
      <c r="L730" s="195">
        <v>242</v>
      </c>
      <c r="M730" s="193">
        <v>1097</v>
      </c>
      <c r="N730" s="198">
        <v>1167</v>
      </c>
      <c r="O730" s="201">
        <v>1826</v>
      </c>
      <c r="P730" s="193">
        <v>795</v>
      </c>
      <c r="Q730" s="197">
        <v>653</v>
      </c>
      <c r="R730" s="195">
        <v>1305</v>
      </c>
      <c r="S730" s="196">
        <v>857</v>
      </c>
      <c r="T730" s="193">
        <v>313</v>
      </c>
      <c r="U730" s="197">
        <v>228</v>
      </c>
      <c r="V730" s="195">
        <v>989</v>
      </c>
      <c r="W730" s="202">
        <v>1541</v>
      </c>
      <c r="X730" s="193">
        <v>1029</v>
      </c>
      <c r="Y730" s="197">
        <v>305</v>
      </c>
      <c r="Z730" s="195">
        <v>2699</v>
      </c>
      <c r="AA730" s="193">
        <v>1846</v>
      </c>
      <c r="AB730" s="169">
        <f t="shared" si="13678"/>
        <v>14937</v>
      </c>
      <c r="AC730" s="170">
        <f t="shared" si="13596"/>
        <v>13113</v>
      </c>
      <c r="AE730" s="143" t="s">
        <v>26</v>
      </c>
      <c r="AF730" s="126">
        <f>B730/B746</f>
        <v>7.8426317417758074E-2</v>
      </c>
      <c r="AG730" s="127">
        <f t="shared" ref="AG730" si="13787">C730/C746</f>
        <v>6.1893338254290463E-2</v>
      </c>
      <c r="AH730" s="128">
        <f t="shared" ref="AH730" si="13788">D730/D746</f>
        <v>7.6119606772255599E-2</v>
      </c>
      <c r="AI730" s="129">
        <f t="shared" ref="AI730" si="13789">E730/E746</f>
        <v>5.3622725821895943E-2</v>
      </c>
      <c r="AJ730" s="126">
        <f t="shared" ref="AJ730" si="13790">F730/F746</f>
        <v>7.061068702290077E-2</v>
      </c>
      <c r="AK730" s="127">
        <f t="shared" ref="AK730" si="13791">G730/G746</f>
        <v>4.8357478065700878E-2</v>
      </c>
      <c r="AL730" s="128">
        <f t="shared" ref="AL730" si="13792">H730/H746</f>
        <v>6.9022457067371201E-2</v>
      </c>
      <c r="AM730" s="129">
        <f t="shared" ref="AM730" si="13793">I730/I746</f>
        <v>5.0069148485789278E-2</v>
      </c>
      <c r="AN730" s="126">
        <f t="shared" ref="AN730" si="13794">J730/J746</f>
        <v>5.1428571428571428E-2</v>
      </c>
      <c r="AO730" s="127">
        <f t="shared" ref="AO730" si="13795">K730/K746</f>
        <v>9.1764166093140628E-2</v>
      </c>
      <c r="AP730" s="128">
        <f t="shared" ref="AP730" si="13796">L730/L746</f>
        <v>4.4096209912536447E-2</v>
      </c>
      <c r="AQ730" s="126">
        <f t="shared" ref="AQ730" si="13797">M730/M746</f>
        <v>8.1694965743223116E-2</v>
      </c>
      <c r="AR730" s="130">
        <f t="shared" ref="AR730" si="13798">N730/N746</f>
        <v>6.1385513649992111E-2</v>
      </c>
      <c r="AS730" s="131">
        <f t="shared" ref="AS730" si="13799">O730/O746</f>
        <v>7.2119751964927523E-2</v>
      </c>
      <c r="AT730" s="126">
        <f t="shared" ref="AT730" si="13800">P730/P746</f>
        <v>6.8510858324715609E-2</v>
      </c>
      <c r="AU730" s="127">
        <f t="shared" ref="AU730" si="13801">Q730/Q746</f>
        <v>5.7578696763953795E-2</v>
      </c>
      <c r="AV730" s="128">
        <f t="shared" ref="AV730" si="13802">R730/R746</f>
        <v>7.5086306098964328E-2</v>
      </c>
      <c r="AW730" s="129">
        <f t="shared" ref="AW730" si="13803">S730/S746</f>
        <v>5.3535732133933034E-2</v>
      </c>
      <c r="AX730" s="126">
        <f t="shared" ref="AX730" si="13804">T730/T746</f>
        <v>6.8370467453036265E-2</v>
      </c>
      <c r="AY730" s="127">
        <f t="shared" ref="AY730" si="13805">U730/U746</f>
        <v>5.435041716328963E-2</v>
      </c>
      <c r="AZ730" s="128">
        <f t="shared" ref="AZ730" si="13806">V730/V746</f>
        <v>5.6366123332953377E-2</v>
      </c>
      <c r="BA730" s="129">
        <f t="shared" ref="BA730" si="13807">W730/W746</f>
        <v>8.6821792777057857E-2</v>
      </c>
      <c r="BB730" s="126">
        <f t="shared" ref="BB730" si="13808">X730/X746</f>
        <v>6.4028374089975734E-2</v>
      </c>
      <c r="BC730" s="127">
        <f t="shared" ref="BC730" si="13809">Y730/Y746</f>
        <v>3.8730158730158733E-2</v>
      </c>
      <c r="BD730" s="128">
        <f t="shared" ref="BD730" si="13810">Z730/Z746</f>
        <v>6.8556478447509464E-2</v>
      </c>
      <c r="BE730" s="126">
        <f t="shared" ref="BE730" si="13811">AA730/AA746</f>
        <v>4.9808429118773943E-2</v>
      </c>
      <c r="BF730" s="132">
        <f t="shared" ref="BF730" si="13812">AB730/AB746</f>
        <v>6.8637677430027438E-2</v>
      </c>
      <c r="BG730" s="133">
        <f t="shared" ref="BG730" si="13813">AC730/AC746</f>
        <v>6.0346533514346858E-2</v>
      </c>
    </row>
    <row r="731" spans="1:59">
      <c r="A731" s="134" t="s">
        <v>27</v>
      </c>
      <c r="B731" s="203">
        <v>3181</v>
      </c>
      <c r="C731" s="187">
        <v>1397</v>
      </c>
      <c r="D731" s="188">
        <v>1238</v>
      </c>
      <c r="E731" s="189">
        <v>553</v>
      </c>
      <c r="F731" s="186">
        <v>477</v>
      </c>
      <c r="G731" s="190">
        <v>261</v>
      </c>
      <c r="H731" s="188">
        <v>1798</v>
      </c>
      <c r="I731" s="189">
        <v>2295</v>
      </c>
      <c r="J731" s="186">
        <v>271</v>
      </c>
      <c r="K731" s="187">
        <v>360</v>
      </c>
      <c r="L731" s="188">
        <v>415</v>
      </c>
      <c r="M731" s="186">
        <v>1405</v>
      </c>
      <c r="N731" s="191">
        <v>1210</v>
      </c>
      <c r="O731" s="204">
        <v>1839</v>
      </c>
      <c r="P731" s="186">
        <v>936</v>
      </c>
      <c r="Q731" s="187">
        <v>705</v>
      </c>
      <c r="R731" s="188">
        <v>1584</v>
      </c>
      <c r="S731" s="189">
        <v>972</v>
      </c>
      <c r="T731" s="195">
        <v>451</v>
      </c>
      <c r="U731" s="186">
        <v>279</v>
      </c>
      <c r="V731" s="188">
        <v>1062</v>
      </c>
      <c r="W731" s="205">
        <v>1500</v>
      </c>
      <c r="X731" s="186">
        <v>1199</v>
      </c>
      <c r="Y731" s="190">
        <v>523</v>
      </c>
      <c r="Z731" s="188">
        <v>3052</v>
      </c>
      <c r="AA731" s="186">
        <v>2544</v>
      </c>
      <c r="AB731" s="169">
        <f t="shared" si="13678"/>
        <v>16874</v>
      </c>
      <c r="AC731" s="170">
        <f t="shared" si="13596"/>
        <v>14633</v>
      </c>
      <c r="AE731" s="134" t="s">
        <v>27</v>
      </c>
      <c r="AF731" s="126">
        <f>B731/B746</f>
        <v>8.2009899969062591E-2</v>
      </c>
      <c r="AG731" s="127">
        <f t="shared" ref="AG731" si="13814">C731/C746</f>
        <v>5.155932828935228E-2</v>
      </c>
      <c r="AH731" s="128">
        <f t="shared" ref="AH731" si="13815">D731/D746</f>
        <v>8.4516657564172579E-2</v>
      </c>
      <c r="AI731" s="129">
        <f t="shared" ref="AI731" si="13816">E731/E746</f>
        <v>4.4127034790935209E-2</v>
      </c>
      <c r="AJ731" s="126">
        <f t="shared" ref="AJ731" si="13817">F731/F746</f>
        <v>8.2755031228313666E-2</v>
      </c>
      <c r="AK731" s="127">
        <f t="shared" ref="AK731" si="13818">G731/G746</f>
        <v>5.3254437869822487E-2</v>
      </c>
      <c r="AL731" s="128">
        <f t="shared" ref="AL731" si="13819">H731/H746</f>
        <v>7.4223910171730509E-2</v>
      </c>
      <c r="AM731" s="129">
        <f t="shared" ref="AM731" si="13820">I731/I746</f>
        <v>6.477378566791793E-2</v>
      </c>
      <c r="AN731" s="126">
        <f t="shared" ref="AN731" si="13821">J731/J746</f>
        <v>8.6031746031746029E-2</v>
      </c>
      <c r="AO731" s="127">
        <f t="shared" ref="AO731" si="13822">K731/K746</f>
        <v>8.2587749483826564E-2</v>
      </c>
      <c r="AP731" s="128">
        <f t="shared" ref="AP731" si="13823">L731/L746</f>
        <v>7.5619533527696792E-2</v>
      </c>
      <c r="AQ731" s="126">
        <f t="shared" ref="AQ731" si="13824">M731/M746</f>
        <v>0.10463211200476616</v>
      </c>
      <c r="AR731" s="130">
        <f t="shared" ref="AR731" si="13825">N731/N746</f>
        <v>6.3647362053547943E-2</v>
      </c>
      <c r="AS731" s="131">
        <f t="shared" ref="AS731" si="13826">O731/O746</f>
        <v>7.2633200363363487E-2</v>
      </c>
      <c r="AT731" s="126">
        <f t="shared" ref="AT731" si="13827">P731/P746</f>
        <v>8.0661840744570834E-2</v>
      </c>
      <c r="AU731" s="127">
        <f t="shared" ref="AU731" si="13828">Q731/Q746</f>
        <v>6.2163830350057313E-2</v>
      </c>
      <c r="AV731" s="128">
        <f t="shared" ref="AV731" si="13829">R731/R746</f>
        <v>9.1139240506329114E-2</v>
      </c>
      <c r="AW731" s="129">
        <f t="shared" ref="AW731" si="13830">S731/S746</f>
        <v>6.0719640179910044E-2</v>
      </c>
      <c r="AX731" s="126">
        <f t="shared" ref="AX731" si="13831">T731/T746</f>
        <v>9.8514635211882917E-2</v>
      </c>
      <c r="AY731" s="127">
        <f t="shared" ref="AY731" si="13832">U731/U746</f>
        <v>6.6507747318235999E-2</v>
      </c>
      <c r="AZ731" s="128">
        <f t="shared" ref="AZ731" si="13833">V731/V746</f>
        <v>6.0526615752878148E-2</v>
      </c>
      <c r="BA731" s="129">
        <f t="shared" ref="BA731" si="13834">W731/W746</f>
        <v>8.4511803481886305E-2</v>
      </c>
      <c r="BB731" s="126">
        <f t="shared" ref="BB731" si="13835">X731/X746</f>
        <v>7.4606433949349765E-2</v>
      </c>
      <c r="BC731" s="127">
        <f t="shared" ref="BC731" si="13836">Y731/Y746</f>
        <v>6.6412698412698409E-2</v>
      </c>
      <c r="BD731" s="128">
        <f t="shared" ref="BD731" si="13837">Z731/Z746</f>
        <v>7.7522924128121104E-2</v>
      </c>
      <c r="BE731" s="126">
        <f t="shared" ref="BE731" si="13838">AA731/AA746</f>
        <v>6.8641735470293022E-2</v>
      </c>
      <c r="BF731" s="132">
        <f t="shared" ref="BF731" si="13839">AB731/AB746</f>
        <v>7.753847284958712E-2</v>
      </c>
      <c r="BG731" s="133">
        <f t="shared" ref="BG731" si="13840">AC731/AC746</f>
        <v>6.7341632343128011E-2</v>
      </c>
    </row>
    <row r="732" spans="1:59">
      <c r="A732" s="143" t="s">
        <v>28</v>
      </c>
      <c r="B732" s="200">
        <v>2649</v>
      </c>
      <c r="C732" s="194">
        <v>2228</v>
      </c>
      <c r="D732" s="195">
        <v>955</v>
      </c>
      <c r="E732" s="196">
        <v>919</v>
      </c>
      <c r="F732" s="193">
        <v>408</v>
      </c>
      <c r="G732" s="197">
        <v>329</v>
      </c>
      <c r="H732" s="195">
        <v>1843</v>
      </c>
      <c r="I732" s="196">
        <v>2655</v>
      </c>
      <c r="J732" s="193">
        <v>204</v>
      </c>
      <c r="K732" s="194">
        <v>302</v>
      </c>
      <c r="L732" s="195">
        <v>447</v>
      </c>
      <c r="M732" s="193">
        <v>1268</v>
      </c>
      <c r="N732" s="198">
        <v>1384</v>
      </c>
      <c r="O732" s="201">
        <v>2301</v>
      </c>
      <c r="P732" s="193">
        <v>822</v>
      </c>
      <c r="Q732" s="194">
        <v>760</v>
      </c>
      <c r="R732" s="195">
        <v>1265</v>
      </c>
      <c r="S732" s="196">
        <v>1112</v>
      </c>
      <c r="T732" s="193">
        <v>365</v>
      </c>
      <c r="U732" s="197">
        <v>302</v>
      </c>
      <c r="V732" s="195">
        <v>1242</v>
      </c>
      <c r="W732" s="202">
        <v>1568</v>
      </c>
      <c r="X732" s="193">
        <v>1064</v>
      </c>
      <c r="Y732" s="197">
        <v>489</v>
      </c>
      <c r="Z732" s="195">
        <v>2846</v>
      </c>
      <c r="AA732" s="193">
        <v>2811</v>
      </c>
      <c r="AB732" s="169">
        <f t="shared" si="13678"/>
        <v>15494</v>
      </c>
      <c r="AC732" s="170">
        <f t="shared" si="13596"/>
        <v>17044</v>
      </c>
      <c r="AE732" s="143" t="s">
        <v>28</v>
      </c>
      <c r="AF732" s="126">
        <f>B732/B746</f>
        <v>6.8294317830256787E-2</v>
      </c>
      <c r="AG732" s="127">
        <f t="shared" ref="AG732" si="13841">C732/C746</f>
        <v>8.222919357815095E-2</v>
      </c>
      <c r="AH732" s="128">
        <f t="shared" ref="AH732" si="13842">D732/D746</f>
        <v>6.5196613872200979E-2</v>
      </c>
      <c r="AI732" s="129">
        <f t="shared" ref="AI732" si="13843">E732/E746</f>
        <v>7.333226939036068E-2</v>
      </c>
      <c r="AJ732" s="126">
        <f t="shared" ref="AJ732" si="13844">F732/F746</f>
        <v>7.0784177654406658E-2</v>
      </c>
      <c r="AK732" s="127">
        <f t="shared" ref="AK732" si="13845">G732/G746</f>
        <v>6.712915731483371E-2</v>
      </c>
      <c r="AL732" s="128">
        <f t="shared" ref="AL732" si="13846">H732/H746</f>
        <v>7.6081571994715991E-2</v>
      </c>
      <c r="AM732" s="129">
        <f t="shared" ref="AM732" si="13847">I732/I746</f>
        <v>7.4934379498179562E-2</v>
      </c>
      <c r="AN732" s="126">
        <f t="shared" ref="AN732" si="13848">J732/J746</f>
        <v>6.4761904761904757E-2</v>
      </c>
      <c r="AO732" s="127">
        <f t="shared" ref="AO732" si="13849">K732/K746</f>
        <v>6.9281945400321177E-2</v>
      </c>
      <c r="AP732" s="128">
        <f t="shared" ref="AP732" si="13850">L732/L746</f>
        <v>8.1450437317784258E-2</v>
      </c>
      <c r="AQ732" s="126">
        <f t="shared" ref="AQ732" si="13851">M732/M746</f>
        <v>9.4429550193625256E-2</v>
      </c>
      <c r="AR732" s="130">
        <f t="shared" ref="AR732" si="13852">N732/N746</f>
        <v>7.2799957919099476E-2</v>
      </c>
      <c r="AS732" s="131">
        <f t="shared" ref="AS732" si="13853">O732/O746</f>
        <v>9.0880366523164419E-2</v>
      </c>
      <c r="AT732" s="126">
        <f t="shared" ref="AT732" si="13854">P732/P746</f>
        <v>7.0837642192347464E-2</v>
      </c>
      <c r="AU732" s="127">
        <f t="shared" ref="AU732" si="13855">Q732/Q746</f>
        <v>6.701349087382065E-2</v>
      </c>
      <c r="AV732" s="128">
        <f t="shared" ref="AV732" si="13856">R732/R746</f>
        <v>7.2784810126582278E-2</v>
      </c>
      <c r="AW732" s="129">
        <f t="shared" ref="AW732" si="13857">S732/S746</f>
        <v>6.9465267366316835E-2</v>
      </c>
      <c r="AX732" s="126">
        <f t="shared" ref="AX732" si="13858">T732/T746</f>
        <v>7.9729139362166884E-2</v>
      </c>
      <c r="AY732" s="127">
        <f t="shared" ref="AY732" si="13859">U732/U746</f>
        <v>7.1990464839094159E-2</v>
      </c>
      <c r="AZ732" s="128">
        <f t="shared" ref="AZ732" si="13860">V732/V746</f>
        <v>7.0785364185569355E-2</v>
      </c>
      <c r="BA732" s="129">
        <f t="shared" ref="BA732" si="13861">W732/W746</f>
        <v>8.834300523973182E-2</v>
      </c>
      <c r="BB732" s="126">
        <f t="shared" ref="BB732" si="13862">X732/X746</f>
        <v>6.6206209943376268E-2</v>
      </c>
      <c r="BC732" s="127">
        <f t="shared" ref="BC732" si="13863">Y732/Y746</f>
        <v>6.2095238095238092E-2</v>
      </c>
      <c r="BD732" s="128">
        <f t="shared" ref="BD732" si="13864">Z732/Z746</f>
        <v>7.2290380756432723E-2</v>
      </c>
      <c r="BE732" s="126">
        <f t="shared" ref="BE732" si="13865">AA732/AA746</f>
        <v>7.5845879876962924E-2</v>
      </c>
      <c r="BF732" s="132">
        <f t="shared" ref="BF732" si="13866">AB732/AB746</f>
        <v>7.1197173066937472E-2</v>
      </c>
      <c r="BG732" s="133">
        <f t="shared" ref="BG732" si="13867">AC732/AC746</f>
        <v>7.8437147656411785E-2</v>
      </c>
    </row>
    <row r="733" spans="1:59">
      <c r="A733" s="134" t="s">
        <v>29</v>
      </c>
      <c r="B733" s="203">
        <v>2187</v>
      </c>
      <c r="C733" s="187">
        <v>2089</v>
      </c>
      <c r="D733" s="188">
        <v>914</v>
      </c>
      <c r="E733" s="189">
        <v>781</v>
      </c>
      <c r="F733" s="186">
        <v>354</v>
      </c>
      <c r="G733" s="190">
        <v>327</v>
      </c>
      <c r="H733" s="188">
        <v>1869</v>
      </c>
      <c r="I733" s="189">
        <v>2554</v>
      </c>
      <c r="J733" s="186">
        <v>206</v>
      </c>
      <c r="K733" s="187">
        <v>304</v>
      </c>
      <c r="L733" s="188">
        <v>433</v>
      </c>
      <c r="M733" s="186">
        <v>951</v>
      </c>
      <c r="N733" s="191">
        <v>1359</v>
      </c>
      <c r="O733" s="204">
        <v>1807</v>
      </c>
      <c r="P733" s="186">
        <v>817</v>
      </c>
      <c r="Q733" s="187">
        <v>659</v>
      </c>
      <c r="R733" s="188">
        <v>1351</v>
      </c>
      <c r="S733" s="189">
        <v>987</v>
      </c>
      <c r="T733" s="186">
        <v>348</v>
      </c>
      <c r="U733" s="190">
        <v>252</v>
      </c>
      <c r="V733" s="188">
        <v>1286</v>
      </c>
      <c r="W733" s="205">
        <v>1427</v>
      </c>
      <c r="X733" s="186">
        <v>1115</v>
      </c>
      <c r="Y733" s="190">
        <v>525</v>
      </c>
      <c r="Z733" s="188">
        <v>2827</v>
      </c>
      <c r="AA733" s="186">
        <v>2607</v>
      </c>
      <c r="AB733" s="169">
        <f t="shared" si="13678"/>
        <v>15066</v>
      </c>
      <c r="AC733" s="170">
        <f t="shared" si="13596"/>
        <v>15270</v>
      </c>
      <c r="AE733" s="134" t="s">
        <v>29</v>
      </c>
      <c r="AF733" s="126">
        <f>B733/B746</f>
        <v>5.638341755182015E-2</v>
      </c>
      <c r="AG733" s="127">
        <f t="shared" ref="AG733" si="13868">C733/C746</f>
        <v>7.7099095774128074E-2</v>
      </c>
      <c r="AH733" s="128">
        <f t="shared" ref="AH733" si="13869">D733/D746</f>
        <v>6.2397596941561988E-2</v>
      </c>
      <c r="AI733" s="129">
        <f t="shared" ref="AI733" si="13870">E733/E746</f>
        <v>6.2320459623364188E-2</v>
      </c>
      <c r="AJ733" s="126">
        <f t="shared" ref="AJ733" si="13871">F733/F746</f>
        <v>6.1415683553088136E-2</v>
      </c>
      <c r="AK733" s="127">
        <f t="shared" ref="AK733" si="13872">G733/G746</f>
        <v>6.6721077331156911E-2</v>
      </c>
      <c r="AL733" s="128">
        <f t="shared" ref="AL733" si="13873">H733/H746</f>
        <v>7.715488771466314E-2</v>
      </c>
      <c r="AM733" s="129">
        <f t="shared" ref="AM733" si="13874">I733/I746</f>
        <v>7.2083768451356153E-2</v>
      </c>
      <c r="AN733" s="126">
        <f t="shared" ref="AN733" si="13875">J733/J746</f>
        <v>6.5396825396825398E-2</v>
      </c>
      <c r="AO733" s="127">
        <f t="shared" ref="AO733" si="13876">K733/K746</f>
        <v>6.9740766230786871E-2</v>
      </c>
      <c r="AP733" s="128">
        <f t="shared" ref="AP733" si="13877">L733/L746</f>
        <v>7.889941690962099E-2</v>
      </c>
      <c r="AQ733" s="126">
        <f t="shared" ref="AQ733" si="13878">M733/M746</f>
        <v>7.0822162645218942E-2</v>
      </c>
      <c r="AR733" s="130">
        <f t="shared" ref="AR733" si="13879">N733/N746</f>
        <v>7.1484929777497236E-2</v>
      </c>
      <c r="AS733" s="131">
        <f t="shared" ref="AS733" si="13880">O733/O746</f>
        <v>7.1369327382598047E-2</v>
      </c>
      <c r="AT733" s="126">
        <f t="shared" ref="AT733" si="13881">P733/P746</f>
        <v>7.0406756290934167E-2</v>
      </c>
      <c r="AU733" s="127">
        <f t="shared" ref="AU733" si="13882">Q733/Q746</f>
        <v>5.8107750639273432E-2</v>
      </c>
      <c r="AV733" s="128">
        <f t="shared" ref="AV733" si="13883">R733/R746</f>
        <v>7.7733026467203689E-2</v>
      </c>
      <c r="AW733" s="129">
        <f t="shared" ref="AW733" si="13884">S733/S746</f>
        <v>6.1656671664167918E-2</v>
      </c>
      <c r="AX733" s="126">
        <f t="shared" ref="AX733" si="13885">T733/T746</f>
        <v>7.6015727391874177E-2</v>
      </c>
      <c r="AY733" s="127">
        <f t="shared" ref="AY733" si="13886">U733/U746</f>
        <v>6.0071513706793804E-2</v>
      </c>
      <c r="AZ733" s="128">
        <f t="shared" ref="AZ733" si="13887">V733/V746</f>
        <v>7.3293058246893875E-2</v>
      </c>
      <c r="BA733" s="129">
        <f t="shared" ref="BA733" si="13888">W733/W746</f>
        <v>8.0398895712434498E-2</v>
      </c>
      <c r="BB733" s="126">
        <f t="shared" ref="BB733" si="13889">X733/X746</f>
        <v>6.937962790118847E-2</v>
      </c>
      <c r="BC733" s="127">
        <f t="shared" ref="BC733" si="13890">Y733/Y746</f>
        <v>6.6666666666666666E-2</v>
      </c>
      <c r="BD733" s="128">
        <f t="shared" ref="BD733" si="13891">Z733/Z746</f>
        <v>7.1807767532830399E-2</v>
      </c>
      <c r="BE733" s="126">
        <f t="shared" ref="BE733" si="13892">AA733/AA746</f>
        <v>7.0341589768496027E-2</v>
      </c>
      <c r="BF733" s="132">
        <f t="shared" ref="BF733" si="13893">AB733/AB746</f>
        <v>6.9230451105362079E-2</v>
      </c>
      <c r="BG733" s="133">
        <f t="shared" ref="BG733" si="13894">AC733/AC746</f>
        <v>7.0273130997031683E-2</v>
      </c>
    </row>
    <row r="734" spans="1:59">
      <c r="A734" s="143" t="s">
        <v>30</v>
      </c>
      <c r="B734" s="200">
        <v>2160</v>
      </c>
      <c r="C734" s="194">
        <v>2067</v>
      </c>
      <c r="D734" s="195">
        <v>878</v>
      </c>
      <c r="E734" s="196">
        <v>966</v>
      </c>
      <c r="F734" s="193">
        <v>413</v>
      </c>
      <c r="G734" s="197">
        <v>413</v>
      </c>
      <c r="H734" s="195">
        <v>1787</v>
      </c>
      <c r="I734" s="196">
        <v>3090</v>
      </c>
      <c r="J734" s="193">
        <v>227</v>
      </c>
      <c r="K734" s="194">
        <v>262</v>
      </c>
      <c r="L734" s="195">
        <v>502</v>
      </c>
      <c r="M734" s="193">
        <v>881</v>
      </c>
      <c r="N734" s="198">
        <v>1468</v>
      </c>
      <c r="O734" s="201">
        <v>1436</v>
      </c>
      <c r="P734" s="193">
        <v>949</v>
      </c>
      <c r="Q734" s="194">
        <v>716</v>
      </c>
      <c r="R734" s="195">
        <v>1106</v>
      </c>
      <c r="S734" s="196">
        <v>1113</v>
      </c>
      <c r="T734" s="193">
        <v>474</v>
      </c>
      <c r="U734" s="197">
        <v>162</v>
      </c>
      <c r="V734" s="195">
        <v>1345</v>
      </c>
      <c r="W734" s="202">
        <v>808</v>
      </c>
      <c r="X734" s="193">
        <v>1320</v>
      </c>
      <c r="Y734" s="197">
        <v>333</v>
      </c>
      <c r="Z734" s="195">
        <v>2869</v>
      </c>
      <c r="AA734" s="193">
        <v>2762</v>
      </c>
      <c r="AB734" s="169">
        <f t="shared" si="13678"/>
        <v>15498</v>
      </c>
      <c r="AC734" s="170">
        <f t="shared" si="13596"/>
        <v>15009</v>
      </c>
      <c r="AE734" s="143" t="s">
        <v>30</v>
      </c>
      <c r="AF734" s="126">
        <f>B734/B746</f>
        <v>5.5687325977106322E-2</v>
      </c>
      <c r="AG734" s="127">
        <f t="shared" ref="AG734" si="13895">C734/C746</f>
        <v>7.6287137848311495E-2</v>
      </c>
      <c r="AH734" s="128">
        <f t="shared" ref="AH734" si="13896">D734/D746</f>
        <v>5.99399235390497E-2</v>
      </c>
      <c r="AI734" s="129">
        <f t="shared" ref="AI734" si="13897">E734/E746</f>
        <v>7.7082668368975427E-2</v>
      </c>
      <c r="AJ734" s="126">
        <f t="shared" ref="AJ734" si="13898">F734/F746</f>
        <v>7.1651630811936151E-2</v>
      </c>
      <c r="AK734" s="127">
        <f t="shared" ref="AK734" si="13899">G734/G746</f>
        <v>8.4268516629259341E-2</v>
      </c>
      <c r="AL734" s="128">
        <f t="shared" ref="AL734" si="13900">H734/H746</f>
        <v>7.3769815059445173E-2</v>
      </c>
      <c r="AM734" s="129">
        <f t="shared" ref="AM734" si="13901">I734/I746</f>
        <v>8.7211763709745704E-2</v>
      </c>
      <c r="AN734" s="126">
        <f t="shared" ref="AN734" si="13902">J734/J746</f>
        <v>7.2063492063492066E-2</v>
      </c>
      <c r="AO734" s="127">
        <f t="shared" ref="AO734" si="13903">K734/K746</f>
        <v>6.0105528791007112E-2</v>
      </c>
      <c r="AP734" s="128">
        <f t="shared" ref="AP734" si="13904">L734/L746</f>
        <v>9.1472303206997091E-2</v>
      </c>
      <c r="AQ734" s="126">
        <f t="shared" ref="AQ734" si="13905">M734/M746</f>
        <v>6.5609174858504621E-2</v>
      </c>
      <c r="AR734" s="130">
        <f t="shared" ref="AR734" si="13906">N734/N746</f>
        <v>7.7218452474882959E-2</v>
      </c>
      <c r="AS734" s="131">
        <f t="shared" ref="AS734" si="13907">O734/O746</f>
        <v>5.6716300011848811E-2</v>
      </c>
      <c r="AT734" s="126">
        <f t="shared" ref="AT734" si="13908">P734/P746</f>
        <v>8.1782144088245426E-2</v>
      </c>
      <c r="AU734" s="127">
        <f t="shared" ref="AU734" si="13909">Q734/Q746</f>
        <v>6.3133762454809977E-2</v>
      </c>
      <c r="AV734" s="128">
        <f t="shared" ref="AV734" si="13910">R734/R746</f>
        <v>6.363636363636363E-2</v>
      </c>
      <c r="AW734" s="129">
        <f t="shared" ref="AW734" si="13911">S734/S746</f>
        <v>6.952773613193404E-2</v>
      </c>
      <c r="AX734" s="126">
        <f t="shared" ref="AX734" si="13912">T734/T746</f>
        <v>0.10353866317169069</v>
      </c>
      <c r="AY734" s="127">
        <f t="shared" ref="AY734" si="13913">U734/U746</f>
        <v>3.8617401668653156E-2</v>
      </c>
      <c r="AZ734" s="128">
        <f t="shared" ref="AZ734" si="13914">V734/V746</f>
        <v>7.665564801094267E-2</v>
      </c>
      <c r="BA734" s="129">
        <f t="shared" ref="BA734" si="13915">W734/W746</f>
        <v>4.552369147557609E-2</v>
      </c>
      <c r="BB734" s="126">
        <f t="shared" ref="BB734" si="13916">X734/X746</f>
        <v>8.2135523613963035E-2</v>
      </c>
      <c r="BC734" s="127">
        <f t="shared" ref="BC734" si="13917">Y734/Y746</f>
        <v>4.2285714285714288E-2</v>
      </c>
      <c r="BD734" s="128">
        <f t="shared" ref="BD734" si="13918">Z734/Z746</f>
        <v>7.2874596763951333E-2</v>
      </c>
      <c r="BE734" s="126">
        <f t="shared" ref="BE734" si="13919">AA734/AA746</f>
        <v>7.452377097836059E-2</v>
      </c>
      <c r="BF734" s="132">
        <f t="shared" ref="BF734" si="13920">AB734/AB746</f>
        <v>7.1215553646017615E-2</v>
      </c>
      <c r="BG734" s="133">
        <f t="shared" ref="BG734" si="13921">AC734/AC746</f>
        <v>6.9071998895510717E-2</v>
      </c>
    </row>
    <row r="735" spans="1:59">
      <c r="A735" s="134" t="s">
        <v>31</v>
      </c>
      <c r="B735" s="203">
        <v>2065</v>
      </c>
      <c r="C735" s="187">
        <v>2438</v>
      </c>
      <c r="D735" s="188">
        <v>993</v>
      </c>
      <c r="E735" s="189">
        <v>883</v>
      </c>
      <c r="F735" s="186">
        <v>435</v>
      </c>
      <c r="G735" s="190">
        <v>265</v>
      </c>
      <c r="H735" s="188">
        <v>1969</v>
      </c>
      <c r="I735" s="189">
        <v>2752</v>
      </c>
      <c r="J735" s="186">
        <v>302</v>
      </c>
      <c r="K735" s="187">
        <v>228</v>
      </c>
      <c r="L735" s="188">
        <v>559</v>
      </c>
      <c r="M735" s="186">
        <v>756</v>
      </c>
      <c r="N735" s="191">
        <v>1645</v>
      </c>
      <c r="O735" s="204">
        <v>1651</v>
      </c>
      <c r="P735" s="186">
        <v>914</v>
      </c>
      <c r="Q735" s="187">
        <v>790</v>
      </c>
      <c r="R735" s="188">
        <v>1384</v>
      </c>
      <c r="S735" s="189">
        <v>1259</v>
      </c>
      <c r="T735" s="186">
        <v>524</v>
      </c>
      <c r="U735" s="190">
        <v>202</v>
      </c>
      <c r="V735" s="188">
        <v>1714</v>
      </c>
      <c r="W735" s="205">
        <v>1134</v>
      </c>
      <c r="X735" s="186">
        <v>1458</v>
      </c>
      <c r="Y735" s="190">
        <v>505</v>
      </c>
      <c r="Z735" s="188">
        <v>3376</v>
      </c>
      <c r="AA735" s="186">
        <v>2963</v>
      </c>
      <c r="AB735" s="169">
        <f t="shared" si="13678"/>
        <v>17338</v>
      </c>
      <c r="AC735" s="170">
        <f t="shared" si="13596"/>
        <v>15826</v>
      </c>
      <c r="AE735" s="134" t="s">
        <v>31</v>
      </c>
      <c r="AF735" s="126">
        <f>B735/B746</f>
        <v>5.3238114880890995E-2</v>
      </c>
      <c r="AG735" s="127">
        <f t="shared" ref="AG735" si="13922">C735/C746</f>
        <v>8.9979701051854585E-2</v>
      </c>
      <c r="AH735" s="128">
        <f t="shared" ref="AH735" si="13923">D735/D746</f>
        <v>6.7790824685963952E-2</v>
      </c>
      <c r="AI735" s="129">
        <f t="shared" ref="AI735" si="13924">E735/E746</f>
        <v>7.0459623364187679E-2</v>
      </c>
      <c r="AJ735" s="126">
        <f t="shared" ref="AJ735" si="13925">F735/F746</f>
        <v>7.5468424705065928E-2</v>
      </c>
      <c r="AK735" s="127">
        <f t="shared" ref="AK735" si="13926">G735/G746</f>
        <v>5.4070597837176083E-2</v>
      </c>
      <c r="AL735" s="128">
        <f t="shared" ref="AL735" si="13927">H735/H746</f>
        <v>8.1283025099075298E-2</v>
      </c>
      <c r="AM735" s="129">
        <f t="shared" ref="AM735" si="13928">I735/I746</f>
        <v>7.767209505800006E-2</v>
      </c>
      <c r="AN735" s="126">
        <f t="shared" ref="AN735" si="13929">J735/J746</f>
        <v>9.5873015873015874E-2</v>
      </c>
      <c r="AO735" s="127">
        <f t="shared" ref="AO735" si="13930">K735/K746</f>
        <v>5.2305574673090161E-2</v>
      </c>
      <c r="AP735" s="128">
        <f t="shared" ref="AP735" si="13931">L735/L746</f>
        <v>0.10185860058309038</v>
      </c>
      <c r="AQ735" s="126">
        <f t="shared" ref="AQ735" si="13932">M735/M746</f>
        <v>5.6300268096514748E-2</v>
      </c>
      <c r="AR735" s="130">
        <f t="shared" ref="AR735" si="13933">N735/N746</f>
        <v>8.6528851717426747E-2</v>
      </c>
      <c r="AS735" s="131">
        <f t="shared" ref="AS735" si="13934">O735/O746</f>
        <v>6.5207946601366557E-2</v>
      </c>
      <c r="AT735" s="126">
        <f t="shared" ref="AT735" si="13935">P735/P746</f>
        <v>7.8765942778352291E-2</v>
      </c>
      <c r="AU735" s="127">
        <f t="shared" ref="AU735" si="13936">Q735/Q746</f>
        <v>6.9658760250418839E-2</v>
      </c>
      <c r="AV735" s="128">
        <f t="shared" ref="AV735" si="13937">R735/R746</f>
        <v>7.9631760644418875E-2</v>
      </c>
      <c r="AW735" s="129">
        <f t="shared" ref="AW735" si="13938">S735/S746</f>
        <v>7.8648175912043983E-2</v>
      </c>
      <c r="AX735" s="126">
        <f t="shared" ref="AX735" si="13939">T735/T746</f>
        <v>0.11446046308431629</v>
      </c>
      <c r="AY735" s="127">
        <f t="shared" ref="AY735" si="13940">U735/U746</f>
        <v>4.8152562574493442E-2</v>
      </c>
      <c r="AZ735" s="128">
        <f t="shared" ref="AZ735" si="13941">V735/V746</f>
        <v>9.768608229795965E-2</v>
      </c>
      <c r="BA735" s="129">
        <f t="shared" ref="BA735" si="13942">W735/W746</f>
        <v>6.389092343230604E-2</v>
      </c>
      <c r="BB735" s="126">
        <f t="shared" ref="BB735" si="13943">X735/X746</f>
        <v>9.0722419264513715E-2</v>
      </c>
      <c r="BC735" s="127">
        <f t="shared" ref="BC735" si="13944">Y735/Y746</f>
        <v>6.412698412698413E-2</v>
      </c>
      <c r="BD735" s="128">
        <f t="shared" ref="BD735" si="13945">Z735/Z746</f>
        <v>8.5752749625339728E-2</v>
      </c>
      <c r="BE735" s="126">
        <f t="shared" ref="BE735" si="13946">AA735/AA746</f>
        <v>7.9947115644055905E-2</v>
      </c>
      <c r="BF735" s="132">
        <f t="shared" ref="BF735" si="13947">AB735/AB746</f>
        <v>7.9670620022883817E-2</v>
      </c>
      <c r="BG735" s="133">
        <f t="shared" ref="BG735" si="13948">AC735/AC746</f>
        <v>7.2831864515980574E-2</v>
      </c>
    </row>
    <row r="736" spans="1:59">
      <c r="A736" s="143" t="s">
        <v>32</v>
      </c>
      <c r="B736" s="200">
        <v>2324</v>
      </c>
      <c r="C736" s="194">
        <v>3170</v>
      </c>
      <c r="D736" s="195">
        <v>1007</v>
      </c>
      <c r="E736" s="196">
        <v>1461</v>
      </c>
      <c r="F736" s="193">
        <v>562</v>
      </c>
      <c r="G736" s="197">
        <v>548</v>
      </c>
      <c r="H736" s="195">
        <v>1858</v>
      </c>
      <c r="I736" s="196">
        <v>3800</v>
      </c>
      <c r="J736" s="193">
        <v>369</v>
      </c>
      <c r="K736" s="194">
        <v>207</v>
      </c>
      <c r="L736" s="195">
        <v>579</v>
      </c>
      <c r="M736" s="193">
        <v>718</v>
      </c>
      <c r="N736" s="198">
        <v>1643</v>
      </c>
      <c r="O736" s="201">
        <v>1769</v>
      </c>
      <c r="P736" s="193">
        <v>917</v>
      </c>
      <c r="Q736" s="194">
        <v>814</v>
      </c>
      <c r="R736" s="195">
        <v>1216</v>
      </c>
      <c r="S736" s="196">
        <v>1281</v>
      </c>
      <c r="T736" s="193">
        <v>425</v>
      </c>
      <c r="U736" s="197">
        <v>204</v>
      </c>
      <c r="V736" s="195">
        <v>1484</v>
      </c>
      <c r="W736" s="202">
        <v>898</v>
      </c>
      <c r="X736" s="193">
        <v>1475</v>
      </c>
      <c r="Y736" s="197">
        <v>409</v>
      </c>
      <c r="Z736" s="195">
        <v>3027</v>
      </c>
      <c r="AA736" s="193">
        <v>2503</v>
      </c>
      <c r="AB736" s="169">
        <f t="shared" si="13678"/>
        <v>16886</v>
      </c>
      <c r="AC736" s="170">
        <f t="shared" si="13596"/>
        <v>17782</v>
      </c>
      <c r="AE736" s="143" t="s">
        <v>32</v>
      </c>
      <c r="AF736" s="126">
        <f>B736/B746</f>
        <v>5.9915437764256986E-2</v>
      </c>
      <c r="AG736" s="127">
        <f t="shared" ref="AG736" si="13949">C736/C746</f>
        <v>0.11699575567447869</v>
      </c>
      <c r="AH736" s="128">
        <f t="shared" ref="AH736" si="13950">D736/D746</f>
        <v>6.8746586564718729E-2</v>
      </c>
      <c r="AI736" s="129">
        <f t="shared" ref="AI736" si="13951">E736/E746</f>
        <v>0.11658155122885414</v>
      </c>
      <c r="AJ736" s="126">
        <f t="shared" ref="AJ736" si="13952">F736/F746</f>
        <v>9.7501734906315057E-2</v>
      </c>
      <c r="AK736" s="127">
        <f t="shared" ref="AK736" si="13953">G736/G746</f>
        <v>0.11181391552744338</v>
      </c>
      <c r="AL736" s="128">
        <f t="shared" ref="AL736" si="13954">H736/H746</f>
        <v>7.6700792602377804E-2</v>
      </c>
      <c r="AM736" s="129">
        <f t="shared" ref="AM736" si="13955">I736/I746</f>
        <v>0.1072507126527617</v>
      </c>
      <c r="AN736" s="126">
        <f t="shared" ref="AN736" si="13956">J736/J746</f>
        <v>0.11714285714285715</v>
      </c>
      <c r="AO736" s="127">
        <f t="shared" ref="AO736" si="13957">K736/K746</f>
        <v>4.7487955953200274E-2</v>
      </c>
      <c r="AP736" s="128">
        <f t="shared" ref="AP736" si="13958">L736/L746</f>
        <v>0.10550291545189504</v>
      </c>
      <c r="AQ736" s="126">
        <f t="shared" ref="AQ736" si="13959">M736/M746</f>
        <v>5.3470360440869821E-2</v>
      </c>
      <c r="AR736" s="130">
        <f t="shared" ref="AR736" si="13960">N736/N746</f>
        <v>8.6423649466098568E-2</v>
      </c>
      <c r="AS736" s="131">
        <f t="shared" ref="AS736" si="13961">O736/O746</f>
        <v>6.9868478217939095E-2</v>
      </c>
      <c r="AT736" s="126">
        <f t="shared" ref="AT736" si="13962">P736/P746</f>
        <v>7.9024474319200275E-2</v>
      </c>
      <c r="AU736" s="127">
        <f t="shared" ref="AU736" si="13963">Q736/Q746</f>
        <v>7.1774975751697376E-2</v>
      </c>
      <c r="AV736" s="128">
        <f t="shared" ref="AV736" si="13964">R736/R746</f>
        <v>6.9965477560414269E-2</v>
      </c>
      <c r="AW736" s="129">
        <f t="shared" ref="AW736" si="13965">S736/S746</f>
        <v>8.0022488755622193E-2</v>
      </c>
      <c r="AX736" s="126">
        <f t="shared" ref="AX736" si="13966">T736/T746</f>
        <v>9.2835299257317608E-2</v>
      </c>
      <c r="AY736" s="127">
        <f t="shared" ref="AY736" si="13967">U736/U746</f>
        <v>4.8629320619785456E-2</v>
      </c>
      <c r="AZ736" s="128">
        <f t="shared" ref="AZ736" si="13968">V736/V746</f>
        <v>8.4577681522854206E-2</v>
      </c>
      <c r="BA736" s="129">
        <f t="shared" ref="BA736" si="13969">W736/W746</f>
        <v>5.0594399684489269E-2</v>
      </c>
      <c r="BB736" s="126">
        <f t="shared" ref="BB736" si="13970">X736/X746</f>
        <v>9.1780225250451125E-2</v>
      </c>
      <c r="BC736" s="127">
        <f t="shared" ref="BC736" si="13971">Y736/Y746</f>
        <v>5.1936507936507934E-2</v>
      </c>
      <c r="BD736" s="128">
        <f t="shared" ref="BD736" si="13972">Z736/Z746</f>
        <v>7.6887906728644359E-2</v>
      </c>
      <c r="BE736" s="126">
        <f t="shared" ref="BE736" si="13973">AA736/AA746</f>
        <v>6.7535481085748209E-2</v>
      </c>
      <c r="BF736" s="132">
        <f t="shared" ref="BF736" si="13974">AB736/AB746</f>
        <v>7.7593614586827564E-2</v>
      </c>
      <c r="BG736" s="133">
        <f t="shared" ref="BG736" si="13975">AC736/AC746</f>
        <v>8.1833452219333164E-2</v>
      </c>
    </row>
    <row r="737" spans="1:59">
      <c r="A737" s="134" t="s">
        <v>33</v>
      </c>
      <c r="B737" s="203">
        <v>2088</v>
      </c>
      <c r="C737" s="187">
        <v>1613</v>
      </c>
      <c r="D737" s="188">
        <v>779</v>
      </c>
      <c r="E737" s="189">
        <v>857</v>
      </c>
      <c r="F737" s="186">
        <v>407</v>
      </c>
      <c r="G737" s="190">
        <v>371</v>
      </c>
      <c r="H737" s="188">
        <v>1752</v>
      </c>
      <c r="I737" s="189">
        <v>2818</v>
      </c>
      <c r="J737" s="186">
        <v>254</v>
      </c>
      <c r="K737" s="187">
        <v>171</v>
      </c>
      <c r="L737" s="188">
        <v>583</v>
      </c>
      <c r="M737" s="186">
        <v>602</v>
      </c>
      <c r="N737" s="191">
        <v>1435</v>
      </c>
      <c r="O737" s="204">
        <v>1527</v>
      </c>
      <c r="P737" s="186">
        <v>730</v>
      </c>
      <c r="Q737" s="187">
        <v>779</v>
      </c>
      <c r="R737" s="188">
        <v>926</v>
      </c>
      <c r="S737" s="189">
        <v>1388</v>
      </c>
      <c r="T737" s="186">
        <v>306</v>
      </c>
      <c r="U737" s="190">
        <v>199</v>
      </c>
      <c r="V737" s="188">
        <v>1265</v>
      </c>
      <c r="W737" s="205">
        <v>892</v>
      </c>
      <c r="X737" s="186">
        <v>1111</v>
      </c>
      <c r="Y737" s="190">
        <v>464</v>
      </c>
      <c r="Z737" s="188">
        <v>3067</v>
      </c>
      <c r="AA737" s="186">
        <v>3591</v>
      </c>
      <c r="AB737" s="169">
        <f t="shared" si="13678"/>
        <v>14703</v>
      </c>
      <c r="AC737" s="170">
        <f t="shared" si="13596"/>
        <v>15272</v>
      </c>
      <c r="AE737" s="134" t="s">
        <v>33</v>
      </c>
      <c r="AF737" s="126">
        <f>B737/B746</f>
        <v>5.3831081777869445E-2</v>
      </c>
      <c r="AG737" s="127">
        <f t="shared" ref="AG737" si="13976">C737/C746</f>
        <v>5.9531278833733159E-2</v>
      </c>
      <c r="AH737" s="128">
        <f t="shared" ref="AH737" si="13977">D737/D746</f>
        <v>5.318132168214091E-2</v>
      </c>
      <c r="AI737" s="129">
        <f t="shared" ref="AI737" si="13978">E737/E746</f>
        <v>6.8384934567507188E-2</v>
      </c>
      <c r="AJ737" s="126">
        <f t="shared" ref="AJ737" si="13979">F737/F746</f>
        <v>7.061068702290077E-2</v>
      </c>
      <c r="AK737" s="127">
        <f t="shared" ref="AK737" si="13980">G737/G746</f>
        <v>7.5698836972046518E-2</v>
      </c>
      <c r="AL737" s="128">
        <f t="shared" ref="AL737" si="13981">H737/H746</f>
        <v>7.2324966974900928E-2</v>
      </c>
      <c r="AM737" s="129">
        <f t="shared" ref="AM737" si="13982">I737/I746</f>
        <v>7.9534870593548024E-2</v>
      </c>
      <c r="AN737" s="126">
        <f t="shared" ref="AN737" si="13983">J737/J746</f>
        <v>8.0634920634920629E-2</v>
      </c>
      <c r="AO737" s="127">
        <f t="shared" ref="AO737" si="13984">K737/K746</f>
        <v>3.922918100481762E-2</v>
      </c>
      <c r="AP737" s="128">
        <f t="shared" ref="AP737" si="13985">L737/L746</f>
        <v>0.10623177842565598</v>
      </c>
      <c r="AQ737" s="126">
        <f t="shared" ref="AQ737" si="13986">M737/M746</f>
        <v>4.483169496574322E-2</v>
      </c>
      <c r="AR737" s="130">
        <f t="shared" ref="AR737" si="13987">N737/N746</f>
        <v>7.5482615327968017E-2</v>
      </c>
      <c r="AS737" s="131">
        <f t="shared" ref="AS737" si="13988">O737/O746</f>
        <v>6.0310438800900507E-2</v>
      </c>
      <c r="AT737" s="126">
        <f t="shared" ref="AT737" si="13989">P737/P746</f>
        <v>6.2909341606342636E-2</v>
      </c>
      <c r="AU737" s="127">
        <f t="shared" ref="AU737" si="13990">Q737/Q746</f>
        <v>6.8688828145666167E-2</v>
      </c>
      <c r="AV737" s="128">
        <f t="shared" ref="AV737" si="13991">R737/R746</f>
        <v>5.3279631760644416E-2</v>
      </c>
      <c r="AW737" s="129">
        <f t="shared" ref="AW737" si="13992">S737/S746</f>
        <v>8.6706646676661669E-2</v>
      </c>
      <c r="AX737" s="126">
        <f t="shared" ref="AX737" si="13993">T737/T746</f>
        <v>6.6841415465268672E-2</v>
      </c>
      <c r="AY737" s="127">
        <f t="shared" ref="AY737" si="13994">U737/U746</f>
        <v>4.7437425506555421E-2</v>
      </c>
      <c r="AZ737" s="128">
        <f t="shared" ref="AZ737" si="13995">V737/V746</f>
        <v>7.2096204263079902E-2</v>
      </c>
      <c r="BA737" s="129">
        <f t="shared" ref="BA737" si="13996">W737/W746</f>
        <v>5.0256352470561719E-2</v>
      </c>
      <c r="BB737" s="126">
        <f t="shared" ref="BB737" si="13997">X737/X746</f>
        <v>6.913073237508556E-2</v>
      </c>
      <c r="BC737" s="127">
        <f t="shared" ref="BC737" si="13998">Y737/Y746</f>
        <v>5.8920634920634922E-2</v>
      </c>
      <c r="BD737" s="128">
        <f t="shared" ref="BD737" si="13999">Z737/Z746</f>
        <v>7.7903934567807157E-2</v>
      </c>
      <c r="BE737" s="126">
        <f t="shared" ref="BE737" si="14000">AA737/AA746</f>
        <v>9.6891694997571637E-2</v>
      </c>
      <c r="BF737" s="132">
        <f t="shared" ref="BF737" si="14001">AB737/AB746</f>
        <v>6.7562413553839018E-2</v>
      </c>
      <c r="BG737" s="133">
        <f t="shared" ref="BG737" si="14002">AC737/AC746</f>
        <v>7.0282335074437971E-2</v>
      </c>
    </row>
    <row r="738" spans="1:59">
      <c r="A738" s="143" t="s">
        <v>34</v>
      </c>
      <c r="B738" s="200">
        <v>2019</v>
      </c>
      <c r="C738" s="194">
        <v>2781</v>
      </c>
      <c r="D738" s="195">
        <v>630</v>
      </c>
      <c r="E738" s="196">
        <v>1091</v>
      </c>
      <c r="F738" s="193">
        <v>317</v>
      </c>
      <c r="G738" s="197">
        <v>347</v>
      </c>
      <c r="H738" s="195">
        <v>1456</v>
      </c>
      <c r="I738" s="196">
        <v>2728</v>
      </c>
      <c r="J738" s="193">
        <v>175</v>
      </c>
      <c r="K738" s="194">
        <v>138</v>
      </c>
      <c r="L738" s="195">
        <v>359</v>
      </c>
      <c r="M738" s="193">
        <v>585</v>
      </c>
      <c r="N738" s="198">
        <v>1164</v>
      </c>
      <c r="O738" s="201">
        <v>1460</v>
      </c>
      <c r="P738" s="193">
        <v>588</v>
      </c>
      <c r="Q738" s="194">
        <v>783</v>
      </c>
      <c r="R738" s="195">
        <v>748</v>
      </c>
      <c r="S738" s="196">
        <v>1241</v>
      </c>
      <c r="T738" s="193">
        <v>199</v>
      </c>
      <c r="U738" s="197">
        <v>203</v>
      </c>
      <c r="V738" s="195">
        <v>1308</v>
      </c>
      <c r="W738" s="202">
        <v>761</v>
      </c>
      <c r="X738" s="193">
        <v>887</v>
      </c>
      <c r="Y738" s="197">
        <v>424</v>
      </c>
      <c r="Z738" s="195">
        <v>2272</v>
      </c>
      <c r="AA738" s="193">
        <v>2316</v>
      </c>
      <c r="AB738" s="169">
        <f t="shared" si="13678"/>
        <v>12122</v>
      </c>
      <c r="AC738" s="170">
        <f t="shared" si="13596"/>
        <v>14858</v>
      </c>
      <c r="AE738" s="143" t="s">
        <v>34</v>
      </c>
      <c r="AF738" s="126">
        <f>B738/B746</f>
        <v>5.2052181086934102E-2</v>
      </c>
      <c r="AG738" s="127">
        <f t="shared" ref="AG738" si="14003">C738/C746</f>
        <v>0.10263886325890385</v>
      </c>
      <c r="AH738" s="128">
        <f t="shared" ref="AH738" si="14004">D738/D746</f>
        <v>4.3009284543965048E-2</v>
      </c>
      <c r="AI738" s="129">
        <f t="shared" ref="AI738" si="14005">E738/E746</f>
        <v>8.7057133737631659E-2</v>
      </c>
      <c r="AJ738" s="126">
        <f t="shared" ref="AJ738" si="14006">F738/F746</f>
        <v>5.4996530187369885E-2</v>
      </c>
      <c r="AK738" s="127">
        <f t="shared" ref="AK738" si="14007">G738/G746</f>
        <v>7.0801877167924909E-2</v>
      </c>
      <c r="AL738" s="128">
        <f t="shared" ref="AL738" si="14008">H738/H746</f>
        <v>6.0105680317040951E-2</v>
      </c>
      <c r="AM738" s="129">
        <f t="shared" ref="AM738" si="14009">I738/I746</f>
        <v>7.6994722135982616E-2</v>
      </c>
      <c r="AN738" s="126">
        <f t="shared" ref="AN738" si="14010">J738/J746</f>
        <v>5.5555555555555552E-2</v>
      </c>
      <c r="AO738" s="127">
        <f t="shared" ref="AO738" si="14011">K738/K746</f>
        <v>3.1658637302133516E-2</v>
      </c>
      <c r="AP738" s="128">
        <f t="shared" ref="AP738" si="14012">L738/L746</f>
        <v>6.5415451895043733E-2</v>
      </c>
      <c r="AQ738" s="126">
        <f t="shared" ref="AQ738" si="14013">M738/M746</f>
        <v>4.3565683646112602E-2</v>
      </c>
      <c r="AR738" s="130">
        <f t="shared" ref="AR738" si="14014">N738/N746</f>
        <v>6.1227710272999843E-2</v>
      </c>
      <c r="AS738" s="131">
        <f t="shared" ref="AS738" si="14015">O738/O746</f>
        <v>5.7664204747422884E-2</v>
      </c>
      <c r="AT738" s="126">
        <f t="shared" ref="AT738" si="14016">P738/P746</f>
        <v>5.0672182006204755E-2</v>
      </c>
      <c r="AU738" s="127">
        <f t="shared" ref="AU738" si="14017">Q738/Q746</f>
        <v>6.9041530729212597E-2</v>
      </c>
      <c r="AV738" s="128">
        <f t="shared" ref="AV738" si="14018">R738/R746</f>
        <v>4.3037974683544304E-2</v>
      </c>
      <c r="AW738" s="129">
        <f t="shared" ref="AW738" si="14019">S738/S746</f>
        <v>7.7523738130934536E-2</v>
      </c>
      <c r="AX738" s="126">
        <f t="shared" ref="AX738" si="14020">T738/T746</f>
        <v>4.3468763652249894E-2</v>
      </c>
      <c r="AY738" s="127">
        <f t="shared" ref="AY738" si="14021">U738/U746</f>
        <v>4.8390941597139449E-2</v>
      </c>
      <c r="AZ738" s="128">
        <f t="shared" ref="AZ738" si="14022">V738/V746</f>
        <v>7.4546905277556141E-2</v>
      </c>
      <c r="BA738" s="129">
        <f t="shared" ref="BA738" si="14023">W738/W746</f>
        <v>4.2875654966476988E-2</v>
      </c>
      <c r="BB738" s="126">
        <f t="shared" ref="BB738" si="14024">X738/X746</f>
        <v>5.519258291332213E-2</v>
      </c>
      <c r="BC738" s="127">
        <f t="shared" ref="BC738" si="14025">Y738/Y746</f>
        <v>5.3841269841269843E-2</v>
      </c>
      <c r="BD738" s="128">
        <f t="shared" ref="BD738" si="14026">Z738/Z746</f>
        <v>5.7710381264446643E-2</v>
      </c>
      <c r="BE738" s="126">
        <f t="shared" ref="BE738" si="14027">AA738/AA746</f>
        <v>6.248988181965355E-2</v>
      </c>
      <c r="BF738" s="132">
        <f t="shared" ref="BF738" si="14028">AB738/AB746</f>
        <v>5.5702344902376147E-2</v>
      </c>
      <c r="BG738" s="133">
        <f t="shared" ref="BG738" si="14029">AC738/AC746</f>
        <v>6.8377091051335742E-2</v>
      </c>
    </row>
    <row r="739" spans="1:59">
      <c r="A739" s="134" t="s">
        <v>35</v>
      </c>
      <c r="B739" s="203">
        <v>1505</v>
      </c>
      <c r="C739" s="187">
        <v>1419</v>
      </c>
      <c r="D739" s="188">
        <v>405</v>
      </c>
      <c r="E739" s="189">
        <v>789</v>
      </c>
      <c r="F739" s="186">
        <v>180</v>
      </c>
      <c r="G739" s="190">
        <v>291</v>
      </c>
      <c r="H739" s="188">
        <v>1115</v>
      </c>
      <c r="I739" s="189">
        <v>1863</v>
      </c>
      <c r="J739" s="186">
        <v>137</v>
      </c>
      <c r="K739" s="187">
        <v>91</v>
      </c>
      <c r="L739" s="188">
        <v>343</v>
      </c>
      <c r="M739" s="186">
        <v>348</v>
      </c>
      <c r="N739" s="191">
        <v>930</v>
      </c>
      <c r="O739" s="204">
        <v>1017</v>
      </c>
      <c r="P739" s="186">
        <v>379</v>
      </c>
      <c r="Q739" s="187">
        <v>733</v>
      </c>
      <c r="R739" s="188">
        <v>589</v>
      </c>
      <c r="S739" s="189">
        <v>992</v>
      </c>
      <c r="T739" s="186">
        <v>113</v>
      </c>
      <c r="U739" s="190">
        <v>149</v>
      </c>
      <c r="V739" s="188">
        <v>1089</v>
      </c>
      <c r="W739" s="205">
        <v>587</v>
      </c>
      <c r="X739" s="186">
        <v>663</v>
      </c>
      <c r="Y739" s="190">
        <v>296</v>
      </c>
      <c r="Z739" s="188">
        <v>1675</v>
      </c>
      <c r="AA739" s="186">
        <v>1905</v>
      </c>
      <c r="AB739" s="169">
        <f t="shared" si="13678"/>
        <v>9123</v>
      </c>
      <c r="AC739" s="170">
        <f t="shared" si="13596"/>
        <v>10480</v>
      </c>
      <c r="AE739" s="134" t="s">
        <v>35</v>
      </c>
      <c r="AF739" s="126">
        <f>B739/B746</f>
        <v>3.8800659997937505E-2</v>
      </c>
      <c r="AG739" s="127">
        <f t="shared" ref="AG739" si="14030">C739/C746</f>
        <v>5.2371286215168851E-2</v>
      </c>
      <c r="AH739" s="128">
        <f t="shared" ref="AH739" si="14031">D739/D746</f>
        <v>2.7648825778263244E-2</v>
      </c>
      <c r="AI739" s="129">
        <f t="shared" ref="AI739" si="14032">E739/E746</f>
        <v>6.2958825406958185E-2</v>
      </c>
      <c r="AJ739" s="126">
        <f t="shared" ref="AJ739" si="14033">F739/F746</f>
        <v>3.1228313671061762E-2</v>
      </c>
      <c r="AK739" s="127">
        <f t="shared" ref="AK739" si="14034">G739/G746</f>
        <v>5.9375637624974498E-2</v>
      </c>
      <c r="AL739" s="128">
        <f t="shared" ref="AL739" si="14035">H739/H746</f>
        <v>4.6028731836195512E-2</v>
      </c>
      <c r="AM739" s="129">
        <f t="shared" ref="AM739" si="14036">I739/I746</f>
        <v>5.2581073071603965E-2</v>
      </c>
      <c r="AN739" s="126">
        <f t="shared" ref="AN739" si="14037">J739/J746</f>
        <v>4.3492063492063492E-2</v>
      </c>
      <c r="AO739" s="127">
        <f t="shared" ref="AO739" si="14038">K739/K746</f>
        <v>2.0876347786189492E-2</v>
      </c>
      <c r="AP739" s="128">
        <f t="shared" ref="AP739" si="14039">L739/L746</f>
        <v>6.25E-2</v>
      </c>
      <c r="AQ739" s="126">
        <f t="shared" ref="AQ739" si="14040">M739/M746</f>
        <v>2.5915996425379804E-2</v>
      </c>
      <c r="AR739" s="130">
        <f t="shared" ref="AR739" si="14041">N739/N746</f>
        <v>4.8919046867602969E-2</v>
      </c>
      <c r="AS739" s="131">
        <f t="shared" ref="AS739" si="14042">O739/O746</f>
        <v>4.0167463169951421E-2</v>
      </c>
      <c r="AT739" s="126">
        <f t="shared" ref="AT739" si="14043">P739/P746</f>
        <v>3.2661151327128574E-2</v>
      </c>
      <c r="AU739" s="127">
        <f t="shared" ref="AU739" si="14044">Q739/Q746</f>
        <v>6.4632748434882287E-2</v>
      </c>
      <c r="AV739" s="128">
        <f t="shared" ref="AV739" si="14045">R739/R746</f>
        <v>3.3889528193325663E-2</v>
      </c>
      <c r="AW739" s="129">
        <f t="shared" ref="AW739" si="14046">S739/S746</f>
        <v>6.1969015492253872E-2</v>
      </c>
      <c r="AX739" s="126">
        <f t="shared" ref="AX739" si="14047">T739/T746</f>
        <v>2.4683267802533857E-2</v>
      </c>
      <c r="AY739" s="127">
        <f t="shared" ref="AY739" si="14048">U739/U746</f>
        <v>3.5518474374255066E-2</v>
      </c>
      <c r="AZ739" s="128">
        <f t="shared" ref="AZ739" si="14049">V739/V746</f>
        <v>6.206542801778183E-2</v>
      </c>
      <c r="BA739" s="129">
        <f t="shared" ref="BA739" si="14050">W739/W746</f>
        <v>3.3072285762578174E-2</v>
      </c>
      <c r="BB739" s="126">
        <f t="shared" ref="BB739" si="14051">X739/X746</f>
        <v>4.1254433451558707E-2</v>
      </c>
      <c r="BC739" s="127">
        <f t="shared" ref="BC739" si="14052">Y739/Y746</f>
        <v>3.7587301587301586E-2</v>
      </c>
      <c r="BD739" s="128">
        <f t="shared" ref="BD739" si="14053">Z739/Z746</f>
        <v>4.2546165764941961E-2</v>
      </c>
      <c r="BE739" s="126">
        <f t="shared" ref="BE739" si="14054">AA739/AA746</f>
        <v>5.1400356159948195E-2</v>
      </c>
      <c r="BF739" s="132">
        <f t="shared" ref="BF739" si="14055">AB739/AB746</f>
        <v>4.1921505737038248E-2</v>
      </c>
      <c r="BG739" s="133">
        <f t="shared" ref="BG739" si="14056">AC739/AC746</f>
        <v>4.8229365608964771E-2</v>
      </c>
    </row>
    <row r="740" spans="1:59">
      <c r="A740" s="143" t="s">
        <v>36</v>
      </c>
      <c r="B740" s="200">
        <v>250</v>
      </c>
      <c r="C740" s="194">
        <v>1069</v>
      </c>
      <c r="D740" s="195">
        <v>116</v>
      </c>
      <c r="E740" s="196">
        <v>526</v>
      </c>
      <c r="F740" s="193">
        <v>51</v>
      </c>
      <c r="G740" s="197">
        <v>178</v>
      </c>
      <c r="H740" s="195">
        <v>450</v>
      </c>
      <c r="I740" s="196">
        <v>1553</v>
      </c>
      <c r="J740" s="193">
        <v>106</v>
      </c>
      <c r="K740" s="194">
        <v>72</v>
      </c>
      <c r="L740" s="195">
        <v>171</v>
      </c>
      <c r="M740" s="193">
        <v>195</v>
      </c>
      <c r="N740" s="198">
        <v>540</v>
      </c>
      <c r="O740" s="201">
        <v>719</v>
      </c>
      <c r="P740" s="193">
        <v>310</v>
      </c>
      <c r="Q740" s="194">
        <v>542</v>
      </c>
      <c r="R740" s="195">
        <v>390</v>
      </c>
      <c r="S740" s="196">
        <v>621</v>
      </c>
      <c r="T740" s="193">
        <v>115</v>
      </c>
      <c r="U740" s="197">
        <v>138</v>
      </c>
      <c r="V740" s="195">
        <v>987</v>
      </c>
      <c r="W740" s="202">
        <v>425</v>
      </c>
      <c r="X740" s="193">
        <v>414</v>
      </c>
      <c r="Y740" s="197">
        <v>275</v>
      </c>
      <c r="Z740" s="195">
        <v>1092</v>
      </c>
      <c r="AA740" s="193">
        <v>1745</v>
      </c>
      <c r="AB740" s="169">
        <f t="shared" si="13678"/>
        <v>4992</v>
      </c>
      <c r="AC740" s="170">
        <f t="shared" si="13596"/>
        <v>8058</v>
      </c>
      <c r="AE740" s="143" t="s">
        <v>36</v>
      </c>
      <c r="AF740" s="126">
        <f>B740/B746</f>
        <v>6.4452923584613795E-3</v>
      </c>
      <c r="AG740" s="127">
        <f t="shared" ref="AG740" si="14057">C740/C746</f>
        <v>3.9453773758996127E-2</v>
      </c>
      <c r="AH740" s="128">
        <f t="shared" ref="AH740" si="14058">D740/D746</f>
        <v>7.9191698525395964E-3</v>
      </c>
      <c r="AI740" s="129">
        <f t="shared" ref="AI740" si="14059">E740/E746</f>
        <v>4.1972550271305455E-2</v>
      </c>
      <c r="AJ740" s="126">
        <f t="shared" ref="AJ740" si="14060">F740/F746</f>
        <v>8.8480222068008322E-3</v>
      </c>
      <c r="AK740" s="127">
        <f t="shared" ref="AK740" si="14061">G740/G746</f>
        <v>3.6319118547235262E-2</v>
      </c>
      <c r="AL740" s="128">
        <f t="shared" ref="AL740" si="14062">H740/H746</f>
        <v>1.857661822985469E-2</v>
      </c>
      <c r="AM740" s="129">
        <f t="shared" ref="AM740" si="14063">I740/I746</f>
        <v>4.3831672828878662E-2</v>
      </c>
      <c r="AN740" s="126">
        <f t="shared" ref="AN740" si="14064">J740/J746</f>
        <v>3.3650793650793653E-2</v>
      </c>
      <c r="AO740" s="127">
        <f t="shared" ref="AO740" si="14065">K740/K746</f>
        <v>1.6517549896765314E-2</v>
      </c>
      <c r="AP740" s="128">
        <f t="shared" ref="AP740" si="14066">L740/L746</f>
        <v>3.1158892128279884E-2</v>
      </c>
      <c r="AQ740" s="126">
        <f t="shared" ref="AQ740" si="14067">M740/M746</f>
        <v>1.4521894548704201E-2</v>
      </c>
      <c r="AR740" s="130">
        <f t="shared" ref="AR740" si="14068">N740/N746</f>
        <v>2.8404607858608173E-2</v>
      </c>
      <c r="AS740" s="131">
        <f t="shared" ref="AS740" si="14069">O740/O746</f>
        <v>2.8397646036573323E-2</v>
      </c>
      <c r="AT740" s="126">
        <f t="shared" ref="AT740" si="14070">P740/P746</f>
        <v>2.6714925887624957E-2</v>
      </c>
      <c r="AU740" s="127">
        <f t="shared" ref="AU740" si="14071">Q740/Q746</f>
        <v>4.7791200070540517E-2</v>
      </c>
      <c r="AV740" s="128">
        <f t="shared" ref="AV740" si="14072">R740/R746</f>
        <v>2.2439585730724972E-2</v>
      </c>
      <c r="AW740" s="129">
        <f t="shared" ref="AW740" si="14073">S740/S746</f>
        <v>3.8793103448275863E-2</v>
      </c>
      <c r="AX740" s="126">
        <f t="shared" ref="AX740" si="14074">T740/T746</f>
        <v>2.5120139799038883E-2</v>
      </c>
      <c r="AY740" s="127">
        <f t="shared" ref="AY740" si="14075">U740/U746</f>
        <v>3.2896305125148989E-2</v>
      </c>
      <c r="AZ740" s="128">
        <f t="shared" ref="AZ740" si="14076">V740/V746</f>
        <v>5.6252137239256809E-2</v>
      </c>
      <c r="BA740" s="129">
        <f t="shared" ref="BA740" si="14077">W740/W746</f>
        <v>2.3945010986534454E-2</v>
      </c>
      <c r="BB740" s="126">
        <f t="shared" ref="BB740" si="14078">X740/X746</f>
        <v>2.5760686951652043E-2</v>
      </c>
      <c r="BC740" s="127">
        <f t="shared" ref="BC740" si="14079">Y740/Y746</f>
        <v>3.4920634920634921E-2</v>
      </c>
      <c r="BD740" s="128">
        <f t="shared" ref="BD740" si="14080">Z740/Z746</f>
        <v>2.7737560009144249E-2</v>
      </c>
      <c r="BE740" s="126">
        <f t="shared" ref="BE740" si="14081">AA740/AA746</f>
        <v>4.7083265878797693E-2</v>
      </c>
      <c r="BF740" s="132">
        <f t="shared" ref="BF740" si="14082">AB740/AB746</f>
        <v>2.2938962692019612E-2</v>
      </c>
      <c r="BG740" s="133">
        <f t="shared" ref="BG740" si="14083">AC740/AC746</f>
        <v>3.7083227869946389E-2</v>
      </c>
    </row>
    <row r="741" spans="1:59">
      <c r="A741" s="134" t="s">
        <v>37</v>
      </c>
      <c r="B741" s="203">
        <v>0</v>
      </c>
      <c r="C741" s="187">
        <v>820</v>
      </c>
      <c r="D741" s="188">
        <v>4</v>
      </c>
      <c r="E741" s="189">
        <v>334</v>
      </c>
      <c r="F741" s="186">
        <v>2</v>
      </c>
      <c r="G741" s="190">
        <v>107</v>
      </c>
      <c r="H741" s="188">
        <v>25</v>
      </c>
      <c r="I741" s="189">
        <v>719</v>
      </c>
      <c r="J741" s="186">
        <v>50</v>
      </c>
      <c r="K741" s="187">
        <v>26</v>
      </c>
      <c r="L741" s="188">
        <v>40</v>
      </c>
      <c r="M741" s="186">
        <v>20</v>
      </c>
      <c r="N741" s="191">
        <v>170</v>
      </c>
      <c r="O741" s="204">
        <v>162</v>
      </c>
      <c r="P741" s="186">
        <v>37</v>
      </c>
      <c r="Q741" s="187">
        <v>67</v>
      </c>
      <c r="R741" s="188">
        <v>60</v>
      </c>
      <c r="S741" s="189">
        <v>67</v>
      </c>
      <c r="T741" s="186">
        <v>17</v>
      </c>
      <c r="U741" s="190">
        <v>9</v>
      </c>
      <c r="V741" s="188">
        <v>160</v>
      </c>
      <c r="W741" s="205">
        <v>15</v>
      </c>
      <c r="X741" s="186">
        <v>56</v>
      </c>
      <c r="Y741" s="190">
        <v>53</v>
      </c>
      <c r="Z741" s="188">
        <v>47</v>
      </c>
      <c r="AA741" s="186">
        <v>231</v>
      </c>
      <c r="AB741" s="169">
        <f t="shared" si="13678"/>
        <v>668</v>
      </c>
      <c r="AC741" s="170">
        <f t="shared" si="13596"/>
        <v>2630</v>
      </c>
      <c r="AE741" s="134" t="s">
        <v>37</v>
      </c>
      <c r="AF741" s="126">
        <f>B741/B746</f>
        <v>0</v>
      </c>
      <c r="AG741" s="127">
        <f t="shared" ref="AG741" si="14084">C741/C746</f>
        <v>3.0263886325890384E-2</v>
      </c>
      <c r="AH741" s="128">
        <f t="shared" ref="AH741" si="14085">D741/D746</f>
        <v>2.7307482250136535E-4</v>
      </c>
      <c r="AI741" s="129">
        <f t="shared" ref="AI741" si="14086">E741/E746</f>
        <v>2.6651771465049472E-2</v>
      </c>
      <c r="AJ741" s="126">
        <f t="shared" ref="AJ741" si="14087">F741/F746</f>
        <v>3.4698126301179735E-4</v>
      </c>
      <c r="AK741" s="127">
        <f t="shared" ref="AK741" si="14088">G741/G746</f>
        <v>2.1832279126708834E-2</v>
      </c>
      <c r="AL741" s="128">
        <f t="shared" ref="AL741" si="14089">H741/H746</f>
        <v>1.0320343461030384E-3</v>
      </c>
      <c r="AM741" s="129">
        <f t="shared" ref="AM741" si="14090">I741/I746</f>
        <v>2.0292963788772544E-2</v>
      </c>
      <c r="AN741" s="126">
        <f t="shared" ref="AN741" si="14091">J741/J746</f>
        <v>1.5873015873015872E-2</v>
      </c>
      <c r="AO741" s="127">
        <f t="shared" ref="AO741" si="14092">K741/K746</f>
        <v>5.964670796054141E-3</v>
      </c>
      <c r="AP741" s="128">
        <f t="shared" ref="AP741" si="14093">L741/L746</f>
        <v>7.2886297376093291E-3</v>
      </c>
      <c r="AQ741" s="126">
        <f t="shared" ref="AQ741" si="14094">M741/M746</f>
        <v>1.4894250819183796E-3</v>
      </c>
      <c r="AR741" s="130">
        <f t="shared" ref="AR741" si="14095">N741/N746</f>
        <v>8.9421913628951657E-3</v>
      </c>
      <c r="AS741" s="131">
        <f t="shared" ref="AS741" si="14096">O741/O746</f>
        <v>6.3983569651250051E-3</v>
      </c>
      <c r="AT741" s="126">
        <f t="shared" ref="AT741" si="14097">P741/P746</f>
        <v>3.1885556704584627E-3</v>
      </c>
      <c r="AU741" s="127">
        <f t="shared" ref="AU741" si="14098">Q741/Q746</f>
        <v>5.9077682744026099E-3</v>
      </c>
      <c r="AV741" s="128">
        <f t="shared" ref="AV741" si="14099">R741/R746</f>
        <v>3.4522439585730723E-3</v>
      </c>
      <c r="AW741" s="129">
        <f t="shared" ref="AW741" si="14100">S741/S746</f>
        <v>4.1854072963518245E-3</v>
      </c>
      <c r="AX741" s="126">
        <f t="shared" ref="AX741" si="14101">T741/T746</f>
        <v>3.7134119702927041E-3</v>
      </c>
      <c r="AY741" s="127">
        <f t="shared" ref="AY741" si="14102">U741/U746</f>
        <v>2.1454112038140644E-3</v>
      </c>
      <c r="AZ741" s="128">
        <f t="shared" ref="AZ741" si="14103">V741/V746</f>
        <v>9.1188874957255223E-3</v>
      </c>
      <c r="BA741" s="129">
        <f t="shared" ref="BA741" si="14104">W741/W746</f>
        <v>8.4511803481886302E-4</v>
      </c>
      <c r="BB741" s="126">
        <f t="shared" ref="BB741" si="14105">X741/X746</f>
        <v>3.4845373654408562E-3</v>
      </c>
      <c r="BC741" s="127">
        <f t="shared" ref="BC741" si="14106">Y741/Y746</f>
        <v>6.7301587301587303E-3</v>
      </c>
      <c r="BD741" s="128">
        <f t="shared" ref="BD741" si="14107">Z741/Z746</f>
        <v>1.1938327110162818E-3</v>
      </c>
      <c r="BE741" s="126">
        <f t="shared" ref="BE741" si="14108">AA741/AA746</f>
        <v>6.2327990934110409E-3</v>
      </c>
      <c r="BF741" s="132">
        <f t="shared" ref="BF741" si="14109">AB741/AB746</f>
        <v>3.0695567063840348E-3</v>
      </c>
      <c r="BG741" s="133">
        <f t="shared" ref="BG741" si="14110">AC741/AC746</f>
        <v>1.2103361789272647E-2</v>
      </c>
    </row>
    <row r="742" spans="1:59">
      <c r="A742" s="143" t="s">
        <v>38</v>
      </c>
      <c r="B742" s="200">
        <v>0</v>
      </c>
      <c r="C742" s="194">
        <v>57</v>
      </c>
      <c r="D742" s="195">
        <v>0</v>
      </c>
      <c r="E742" s="196">
        <v>0</v>
      </c>
      <c r="F742" s="193">
        <v>0</v>
      </c>
      <c r="G742" s="197">
        <v>0</v>
      </c>
      <c r="H742" s="195">
        <v>0</v>
      </c>
      <c r="I742" s="196">
        <v>0</v>
      </c>
      <c r="J742" s="193">
        <v>0</v>
      </c>
      <c r="K742" s="197">
        <v>0</v>
      </c>
      <c r="L742" s="195">
        <v>0</v>
      </c>
      <c r="M742" s="193">
        <v>0</v>
      </c>
      <c r="N742" s="198">
        <v>0</v>
      </c>
      <c r="O742" s="201">
        <v>0</v>
      </c>
      <c r="P742" s="193">
        <v>0</v>
      </c>
      <c r="Q742" s="197">
        <v>0</v>
      </c>
      <c r="R742" s="195">
        <v>0</v>
      </c>
      <c r="S742" s="196">
        <v>0</v>
      </c>
      <c r="T742" s="193">
        <v>0</v>
      </c>
      <c r="U742" s="197">
        <v>0</v>
      </c>
      <c r="V742" s="195">
        <v>0</v>
      </c>
      <c r="W742" s="196">
        <v>0</v>
      </c>
      <c r="X742" s="193">
        <v>0</v>
      </c>
      <c r="Y742" s="197">
        <v>0</v>
      </c>
      <c r="Z742" s="195">
        <v>0</v>
      </c>
      <c r="AA742" s="193">
        <v>0</v>
      </c>
      <c r="AB742" s="169">
        <f t="shared" si="13678"/>
        <v>0</v>
      </c>
      <c r="AC742" s="170">
        <f t="shared" si="13596"/>
        <v>57</v>
      </c>
      <c r="AE742" s="143" t="s">
        <v>38</v>
      </c>
      <c r="AF742" s="126">
        <f>B742/B746</f>
        <v>0</v>
      </c>
      <c r="AG742" s="127">
        <f t="shared" ref="AG742" si="14111">C742/C746</f>
        <v>2.1037091714338437E-3</v>
      </c>
      <c r="AH742" s="128">
        <f t="shared" ref="AH742" si="14112">D742/D746</f>
        <v>0</v>
      </c>
      <c r="AI742" s="129">
        <f t="shared" ref="AI742" si="14113">E742/E746</f>
        <v>0</v>
      </c>
      <c r="AJ742" s="126">
        <f t="shared" ref="AJ742" si="14114">F742/F746</f>
        <v>0</v>
      </c>
      <c r="AK742" s="127">
        <f t="shared" ref="AK742" si="14115">G742/G746</f>
        <v>0</v>
      </c>
      <c r="AL742" s="128">
        <f t="shared" ref="AL742" si="14116">H742/H746</f>
        <v>0</v>
      </c>
      <c r="AM742" s="129">
        <f t="shared" ref="AM742" si="14117">I742/I746</f>
        <v>0</v>
      </c>
      <c r="AN742" s="126">
        <f t="shared" ref="AN742" si="14118">J742/J746</f>
        <v>0</v>
      </c>
      <c r="AO742" s="127">
        <f t="shared" ref="AO742" si="14119">K742/K746</f>
        <v>0</v>
      </c>
      <c r="AP742" s="128">
        <f t="shared" ref="AP742" si="14120">L742/L746</f>
        <v>0</v>
      </c>
      <c r="AQ742" s="126">
        <f t="shared" ref="AQ742" si="14121">M742/M746</f>
        <v>0</v>
      </c>
      <c r="AR742" s="130">
        <f t="shared" ref="AR742" si="14122">N742/N746</f>
        <v>0</v>
      </c>
      <c r="AS742" s="131">
        <f t="shared" ref="AS742" si="14123">O742/O746</f>
        <v>0</v>
      </c>
      <c r="AT742" s="126">
        <f t="shared" ref="AT742" si="14124">P742/P746</f>
        <v>0</v>
      </c>
      <c r="AU742" s="127">
        <f t="shared" ref="AU742" si="14125">Q742/Q746</f>
        <v>0</v>
      </c>
      <c r="AV742" s="128">
        <f t="shared" ref="AV742" si="14126">R742/R746</f>
        <v>0</v>
      </c>
      <c r="AW742" s="129">
        <f t="shared" ref="AW742" si="14127">S742/S746</f>
        <v>0</v>
      </c>
      <c r="AX742" s="126">
        <f t="shared" ref="AX742" si="14128">T742/T746</f>
        <v>0</v>
      </c>
      <c r="AY742" s="127">
        <f t="shared" ref="AY742" si="14129">U742/U746</f>
        <v>0</v>
      </c>
      <c r="AZ742" s="128">
        <f t="shared" ref="AZ742" si="14130">V742/V746</f>
        <v>0</v>
      </c>
      <c r="BA742" s="129">
        <f t="shared" ref="BA742" si="14131">W742/W746</f>
        <v>0</v>
      </c>
      <c r="BB742" s="126">
        <f t="shared" ref="BB742" si="14132">X742/X746</f>
        <v>0</v>
      </c>
      <c r="BC742" s="127">
        <f t="shared" ref="BC742" si="14133">Y742/Y746</f>
        <v>0</v>
      </c>
      <c r="BD742" s="128">
        <f t="shared" ref="BD742" si="14134">Z742/Z746</f>
        <v>0</v>
      </c>
      <c r="BE742" s="126">
        <f t="shared" ref="BE742" si="14135">AA742/AA746</f>
        <v>0</v>
      </c>
      <c r="BF742" s="132">
        <f t="shared" ref="BF742" si="14136">AB742/AB746</f>
        <v>0</v>
      </c>
      <c r="BG742" s="133">
        <f t="shared" ref="BG742" si="14137">AC742/AC746</f>
        <v>2.6231620607929313E-4</v>
      </c>
    </row>
    <row r="743" spans="1:59">
      <c r="A743" s="134" t="s">
        <v>39</v>
      </c>
      <c r="B743" s="58">
        <v>0</v>
      </c>
      <c r="C743" s="59">
        <v>0</v>
      </c>
      <c r="D743" s="136">
        <v>0</v>
      </c>
      <c r="E743" s="137">
        <v>0</v>
      </c>
      <c r="F743" s="135">
        <v>0</v>
      </c>
      <c r="G743" s="138">
        <v>0</v>
      </c>
      <c r="H743" s="136">
        <v>0</v>
      </c>
      <c r="I743" s="137">
        <v>0</v>
      </c>
      <c r="J743" s="135">
        <v>0</v>
      </c>
      <c r="K743" s="138">
        <v>0</v>
      </c>
      <c r="L743" s="136">
        <v>0</v>
      </c>
      <c r="M743" s="135">
        <v>0</v>
      </c>
      <c r="N743" s="139">
        <v>0</v>
      </c>
      <c r="O743" s="140">
        <v>0</v>
      </c>
      <c r="P743" s="135">
        <v>0</v>
      </c>
      <c r="Q743" s="138">
        <v>0</v>
      </c>
      <c r="R743" s="136">
        <v>0</v>
      </c>
      <c r="S743" s="137">
        <v>0</v>
      </c>
      <c r="T743" s="135">
        <v>0</v>
      </c>
      <c r="U743" s="138">
        <v>0</v>
      </c>
      <c r="V743" s="136">
        <v>0</v>
      </c>
      <c r="W743" s="137">
        <v>0</v>
      </c>
      <c r="X743" s="135">
        <v>0</v>
      </c>
      <c r="Y743" s="138">
        <v>0</v>
      </c>
      <c r="Z743" s="141">
        <v>0</v>
      </c>
      <c r="AA743" s="142">
        <v>0</v>
      </c>
      <c r="AB743" s="169"/>
      <c r="AC743" s="170"/>
      <c r="AE743" s="134" t="s">
        <v>39</v>
      </c>
      <c r="AF743" s="126">
        <f>B743/B746</f>
        <v>0</v>
      </c>
      <c r="AG743" s="127">
        <f t="shared" ref="AG743" si="14138">C743/C746</f>
        <v>0</v>
      </c>
      <c r="AH743" s="128">
        <f t="shared" ref="AH743" si="14139">D743/D746</f>
        <v>0</v>
      </c>
      <c r="AI743" s="129">
        <f t="shared" ref="AI743" si="14140">E743/E746</f>
        <v>0</v>
      </c>
      <c r="AJ743" s="126">
        <f t="shared" ref="AJ743" si="14141">F743/F746</f>
        <v>0</v>
      </c>
      <c r="AK743" s="127">
        <f t="shared" ref="AK743" si="14142">G743/G746</f>
        <v>0</v>
      </c>
      <c r="AL743" s="128">
        <f t="shared" ref="AL743" si="14143">H743/H746</f>
        <v>0</v>
      </c>
      <c r="AM743" s="129">
        <f t="shared" ref="AM743" si="14144">I743/I746</f>
        <v>0</v>
      </c>
      <c r="AN743" s="126">
        <f t="shared" ref="AN743" si="14145">J743/J746</f>
        <v>0</v>
      </c>
      <c r="AO743" s="127">
        <f t="shared" ref="AO743" si="14146">K743/K746</f>
        <v>0</v>
      </c>
      <c r="AP743" s="128">
        <f t="shared" ref="AP743" si="14147">L743/L746</f>
        <v>0</v>
      </c>
      <c r="AQ743" s="126">
        <f t="shared" ref="AQ743" si="14148">M743/M746</f>
        <v>0</v>
      </c>
      <c r="AR743" s="130">
        <f t="shared" ref="AR743" si="14149">N743/N746</f>
        <v>0</v>
      </c>
      <c r="AS743" s="131">
        <f t="shared" ref="AS743" si="14150">O743/O746</f>
        <v>0</v>
      </c>
      <c r="AT743" s="126">
        <f t="shared" ref="AT743" si="14151">P743/P746</f>
        <v>0</v>
      </c>
      <c r="AU743" s="127">
        <f t="shared" ref="AU743" si="14152">Q743/Q746</f>
        <v>0</v>
      </c>
      <c r="AV743" s="128">
        <f t="shared" ref="AV743" si="14153">R743/R746</f>
        <v>0</v>
      </c>
      <c r="AW743" s="129">
        <f t="shared" ref="AW743" si="14154">S743/S746</f>
        <v>0</v>
      </c>
      <c r="AX743" s="126">
        <f t="shared" ref="AX743" si="14155">T743/T746</f>
        <v>0</v>
      </c>
      <c r="AY743" s="127">
        <f t="shared" ref="AY743" si="14156">U743/U746</f>
        <v>0</v>
      </c>
      <c r="AZ743" s="128">
        <f t="shared" ref="AZ743" si="14157">V743/V746</f>
        <v>0</v>
      </c>
      <c r="BA743" s="129">
        <f t="shared" ref="BA743" si="14158">W743/W746</f>
        <v>0</v>
      </c>
      <c r="BB743" s="126">
        <f t="shared" ref="BB743" si="14159">X743/X746</f>
        <v>0</v>
      </c>
      <c r="BC743" s="127">
        <f t="shared" ref="BC743" si="14160">Y743/Y746</f>
        <v>0</v>
      </c>
      <c r="BD743" s="128">
        <f t="shared" ref="BD743" si="14161">Z743/Z746</f>
        <v>0</v>
      </c>
      <c r="BE743" s="126">
        <f t="shared" ref="BE743" si="14162">AA743/AA746</f>
        <v>0</v>
      </c>
      <c r="BF743" s="132">
        <f t="shared" ref="BF743" si="14163">AB743/AB746</f>
        <v>0</v>
      </c>
      <c r="BG743" s="133">
        <f t="shared" ref="BG743" si="14164">AC743/AC746</f>
        <v>0</v>
      </c>
    </row>
    <row r="744" spans="1:59">
      <c r="A744" s="143" t="s">
        <v>40</v>
      </c>
      <c r="B744" s="56"/>
      <c r="C744" s="57"/>
      <c r="D744" s="149"/>
      <c r="E744" s="146"/>
      <c r="F744" s="147"/>
      <c r="G744" s="148"/>
      <c r="H744" s="149"/>
      <c r="I744" s="146"/>
      <c r="J744" s="147"/>
      <c r="K744" s="148"/>
      <c r="L744" s="149"/>
      <c r="M744" s="147"/>
      <c r="N744" s="151"/>
      <c r="O744" s="150"/>
      <c r="P744" s="147"/>
      <c r="Q744" s="148"/>
      <c r="R744" s="149"/>
      <c r="S744" s="146"/>
      <c r="T744" s="147"/>
      <c r="U744" s="148"/>
      <c r="V744" s="149"/>
      <c r="W744" s="146"/>
      <c r="X744" s="147"/>
      <c r="Y744" s="148"/>
      <c r="Z744" s="145"/>
      <c r="AA744" s="144"/>
      <c r="AB744" s="169"/>
      <c r="AC744" s="170"/>
      <c r="AE744" s="143" t="s">
        <v>40</v>
      </c>
      <c r="AF744" s="126">
        <f>B744/B746</f>
        <v>0</v>
      </c>
      <c r="AG744" s="127">
        <f t="shared" ref="AG744" si="14165">C744/C746</f>
        <v>0</v>
      </c>
      <c r="AH744" s="128">
        <f t="shared" ref="AH744" si="14166">D744/D746</f>
        <v>0</v>
      </c>
      <c r="AI744" s="129">
        <f t="shared" ref="AI744" si="14167">E744/E746</f>
        <v>0</v>
      </c>
      <c r="AJ744" s="126">
        <f t="shared" ref="AJ744" si="14168">F744/F746</f>
        <v>0</v>
      </c>
      <c r="AK744" s="127">
        <f t="shared" ref="AK744" si="14169">G744/G746</f>
        <v>0</v>
      </c>
      <c r="AL744" s="128">
        <f t="shared" ref="AL744" si="14170">H744/H746</f>
        <v>0</v>
      </c>
      <c r="AM744" s="129">
        <f t="shared" ref="AM744" si="14171">I744/I746</f>
        <v>0</v>
      </c>
      <c r="AN744" s="126">
        <f t="shared" ref="AN744" si="14172">J744/J746</f>
        <v>0</v>
      </c>
      <c r="AO744" s="127">
        <f t="shared" ref="AO744" si="14173">K744/K746</f>
        <v>0</v>
      </c>
      <c r="AP744" s="128">
        <f t="shared" ref="AP744" si="14174">L744/L746</f>
        <v>0</v>
      </c>
      <c r="AQ744" s="126">
        <f t="shared" ref="AQ744" si="14175">M744/M746</f>
        <v>0</v>
      </c>
      <c r="AR744" s="130">
        <f t="shared" ref="AR744" si="14176">N744/N746</f>
        <v>0</v>
      </c>
      <c r="AS744" s="131">
        <f t="shared" ref="AS744" si="14177">O744/O746</f>
        <v>0</v>
      </c>
      <c r="AT744" s="126">
        <f t="shared" ref="AT744" si="14178">P744/P746</f>
        <v>0</v>
      </c>
      <c r="AU744" s="127">
        <f t="shared" ref="AU744" si="14179">Q744/Q746</f>
        <v>0</v>
      </c>
      <c r="AV744" s="128">
        <f t="shared" ref="AV744" si="14180">R744/R746</f>
        <v>0</v>
      </c>
      <c r="AW744" s="129">
        <f t="shared" ref="AW744" si="14181">S744/S746</f>
        <v>0</v>
      </c>
      <c r="AX744" s="126">
        <f t="shared" ref="AX744" si="14182">T744/T746</f>
        <v>0</v>
      </c>
      <c r="AY744" s="127">
        <f t="shared" ref="AY744" si="14183">U744/U746</f>
        <v>0</v>
      </c>
      <c r="AZ744" s="128">
        <f t="shared" ref="AZ744" si="14184">V744/V746</f>
        <v>0</v>
      </c>
      <c r="BA744" s="129">
        <f t="shared" ref="BA744" si="14185">W744/W746</f>
        <v>0</v>
      </c>
      <c r="BB744" s="126">
        <f t="shared" ref="BB744" si="14186">X744/X746</f>
        <v>0</v>
      </c>
      <c r="BC744" s="127">
        <f t="shared" ref="BC744" si="14187">Y744/Y746</f>
        <v>0</v>
      </c>
      <c r="BD744" s="128">
        <f t="shared" ref="BD744" si="14188">Z744/Z746</f>
        <v>0</v>
      </c>
      <c r="BE744" s="126">
        <f t="shared" ref="BE744" si="14189">AA744/AA746</f>
        <v>0</v>
      </c>
      <c r="BF744" s="132">
        <f t="shared" ref="BF744" si="14190">AB744/AB746</f>
        <v>0</v>
      </c>
      <c r="BG744" s="133">
        <f t="shared" ref="BG744" si="14191">AC744/AC746</f>
        <v>0</v>
      </c>
    </row>
    <row r="745" spans="1:59" ht="14.1" thickBot="1">
      <c r="A745" s="134" t="s">
        <v>41</v>
      </c>
      <c r="B745" s="58"/>
      <c r="C745" s="59"/>
      <c r="D745" s="136"/>
      <c r="E745" s="137"/>
      <c r="F745" s="135"/>
      <c r="G745" s="138"/>
      <c r="H745" s="136"/>
      <c r="I745" s="137"/>
      <c r="J745" s="135"/>
      <c r="K745" s="138"/>
      <c r="L745" s="136"/>
      <c r="M745" s="135"/>
      <c r="N745" s="139"/>
      <c r="O745" s="140"/>
      <c r="P745" s="135"/>
      <c r="Q745" s="138"/>
      <c r="R745" s="136"/>
      <c r="S745" s="137"/>
      <c r="T745" s="135"/>
      <c r="U745" s="138"/>
      <c r="V745" s="136"/>
      <c r="W745" s="137"/>
      <c r="X745" s="135"/>
      <c r="Y745" s="138"/>
      <c r="Z745" s="141"/>
      <c r="AA745" s="142"/>
      <c r="AB745" s="169"/>
      <c r="AC745" s="170"/>
      <c r="AE745" s="134" t="s">
        <v>41</v>
      </c>
      <c r="AF745" s="126">
        <f>B745/B746</f>
        <v>0</v>
      </c>
      <c r="AG745" s="127">
        <f t="shared" ref="AG745" si="14192">C745/C746</f>
        <v>0</v>
      </c>
      <c r="AH745" s="128">
        <f t="shared" ref="AH745" si="14193">D745/D746</f>
        <v>0</v>
      </c>
      <c r="AI745" s="129">
        <f t="shared" ref="AI745" si="14194">E745/E746</f>
        <v>0</v>
      </c>
      <c r="AJ745" s="126">
        <f t="shared" ref="AJ745" si="14195">F745/F746</f>
        <v>0</v>
      </c>
      <c r="AK745" s="127">
        <f t="shared" ref="AK745" si="14196">G745/G746</f>
        <v>0</v>
      </c>
      <c r="AL745" s="128">
        <f t="shared" ref="AL745" si="14197">H745/H746</f>
        <v>0</v>
      </c>
      <c r="AM745" s="129">
        <f t="shared" ref="AM745" si="14198">I745/I746</f>
        <v>0</v>
      </c>
      <c r="AN745" s="126">
        <f t="shared" ref="AN745" si="14199">J745/J746</f>
        <v>0</v>
      </c>
      <c r="AO745" s="127">
        <f t="shared" ref="AO745" si="14200">K745/K746</f>
        <v>0</v>
      </c>
      <c r="AP745" s="128">
        <f t="shared" ref="AP745" si="14201">L745/L746</f>
        <v>0</v>
      </c>
      <c r="AQ745" s="126">
        <f t="shared" ref="AQ745" si="14202">M745/M746</f>
        <v>0</v>
      </c>
      <c r="AR745" s="130">
        <f t="shared" ref="AR745" si="14203">N745/N746</f>
        <v>0</v>
      </c>
      <c r="AS745" s="131">
        <f t="shared" ref="AS745" si="14204">O745/O746</f>
        <v>0</v>
      </c>
      <c r="AT745" s="126">
        <f t="shared" ref="AT745" si="14205">P745/P746</f>
        <v>0</v>
      </c>
      <c r="AU745" s="127">
        <f t="shared" ref="AU745" si="14206">Q745/Q746</f>
        <v>0</v>
      </c>
      <c r="AV745" s="128">
        <f t="shared" ref="AV745" si="14207">R745/R746</f>
        <v>0</v>
      </c>
      <c r="AW745" s="129">
        <f t="shared" ref="AW745" si="14208">S745/S746</f>
        <v>0</v>
      </c>
      <c r="AX745" s="126">
        <f t="shared" ref="AX745" si="14209">T745/T746</f>
        <v>0</v>
      </c>
      <c r="AY745" s="127">
        <f t="shared" ref="AY745" si="14210">U745/U746</f>
        <v>0</v>
      </c>
      <c r="AZ745" s="128">
        <f t="shared" ref="AZ745" si="14211">V745/V746</f>
        <v>0</v>
      </c>
      <c r="BA745" s="129">
        <f t="shared" ref="BA745" si="14212">W745/W746</f>
        <v>0</v>
      </c>
      <c r="BB745" s="126">
        <f t="shared" ref="BB745" si="14213">X745/X746</f>
        <v>0</v>
      </c>
      <c r="BC745" s="127">
        <f t="shared" ref="BC745" si="14214">Y745/Y746</f>
        <v>0</v>
      </c>
      <c r="BD745" s="128">
        <f t="shared" ref="BD745" si="14215">Z745/Z746</f>
        <v>0</v>
      </c>
      <c r="BE745" s="126">
        <f t="shared" ref="BE745" si="14216">AA745/AA746</f>
        <v>0</v>
      </c>
      <c r="BF745" s="132">
        <f t="shared" ref="BF745" si="14217">AB745/AB746</f>
        <v>0</v>
      </c>
      <c r="BG745" s="133">
        <f t="shared" ref="BG745" si="14218">AC745/AC746</f>
        <v>0</v>
      </c>
    </row>
    <row r="746" spans="1:59" ht="15" thickTop="1" thickBot="1">
      <c r="A746" s="241" t="s">
        <v>42</v>
      </c>
      <c r="B746" s="18">
        <f t="shared" ref="B746:AA746" si="14219">SUM(B723:B745)</f>
        <v>38788</v>
      </c>
      <c r="C746" s="19">
        <f t="shared" si="14219"/>
        <v>27095</v>
      </c>
      <c r="D746" s="18">
        <f t="shared" si="14219"/>
        <v>14648</v>
      </c>
      <c r="E746" s="19">
        <f t="shared" si="14219"/>
        <v>12532</v>
      </c>
      <c r="F746" s="18">
        <f t="shared" si="14219"/>
        <v>5764</v>
      </c>
      <c r="G746" s="19">
        <f t="shared" si="14219"/>
        <v>4901</v>
      </c>
      <c r="H746" s="18">
        <f t="shared" si="14219"/>
        <v>24224</v>
      </c>
      <c r="I746" s="19">
        <f t="shared" si="14219"/>
        <v>35431</v>
      </c>
      <c r="J746" s="18">
        <f t="shared" si="14219"/>
        <v>3150</v>
      </c>
      <c r="K746" s="19">
        <f t="shared" si="14219"/>
        <v>4359</v>
      </c>
      <c r="L746" s="18">
        <f t="shared" si="14219"/>
        <v>5488</v>
      </c>
      <c r="M746" s="19">
        <f t="shared" si="14219"/>
        <v>13428</v>
      </c>
      <c r="N746" s="18">
        <f t="shared" si="14219"/>
        <v>19011</v>
      </c>
      <c r="O746" s="19">
        <f t="shared" si="14219"/>
        <v>25319</v>
      </c>
      <c r="P746" s="18">
        <f t="shared" si="14219"/>
        <v>11604</v>
      </c>
      <c r="Q746" s="19">
        <f t="shared" si="14219"/>
        <v>11341</v>
      </c>
      <c r="R746" s="18">
        <f t="shared" si="14219"/>
        <v>17380</v>
      </c>
      <c r="S746" s="19">
        <f t="shared" si="14219"/>
        <v>16008</v>
      </c>
      <c r="T746" s="18">
        <f t="shared" si="14219"/>
        <v>4578</v>
      </c>
      <c r="U746" s="19">
        <f t="shared" si="14219"/>
        <v>4195</v>
      </c>
      <c r="V746" s="18">
        <f t="shared" si="14219"/>
        <v>17546</v>
      </c>
      <c r="W746" s="19">
        <f t="shared" si="14219"/>
        <v>17749</v>
      </c>
      <c r="X746" s="18">
        <f t="shared" si="14219"/>
        <v>16071</v>
      </c>
      <c r="Y746" s="19">
        <f t="shared" si="14219"/>
        <v>7875</v>
      </c>
      <c r="Z746" s="18">
        <f t="shared" si="14219"/>
        <v>39369</v>
      </c>
      <c r="AA746" s="19">
        <f t="shared" si="14219"/>
        <v>37062</v>
      </c>
      <c r="AB746" s="171">
        <f>SUM(AB722:AB745)</f>
        <v>217621</v>
      </c>
      <c r="AC746" s="172">
        <f t="shared" ref="AC746" si="14220">SUM(AC722:AC745)</f>
        <v>217295</v>
      </c>
      <c r="AE746" s="241" t="s">
        <v>42</v>
      </c>
      <c r="AF746" s="152">
        <f>SUM(AF722:AF745)</f>
        <v>1</v>
      </c>
      <c r="AG746" s="153">
        <f t="shared" ref="AG746:BG746" si="14221">SUM(AG722:AG745)</f>
        <v>1.0000000000000002</v>
      </c>
      <c r="AH746" s="152">
        <f t="shared" si="14221"/>
        <v>1</v>
      </c>
      <c r="AI746" s="153">
        <f t="shared" si="14221"/>
        <v>1</v>
      </c>
      <c r="AJ746" s="152">
        <f t="shared" si="14221"/>
        <v>1</v>
      </c>
      <c r="AK746" s="153">
        <f t="shared" si="14221"/>
        <v>1</v>
      </c>
      <c r="AL746" s="152">
        <f t="shared" si="14221"/>
        <v>1</v>
      </c>
      <c r="AM746" s="153">
        <f t="shared" si="14221"/>
        <v>1</v>
      </c>
      <c r="AN746" s="152">
        <f t="shared" si="14221"/>
        <v>0.99999999999999978</v>
      </c>
      <c r="AO746" s="153">
        <f t="shared" si="14221"/>
        <v>1.0000000000000002</v>
      </c>
      <c r="AP746" s="152">
        <f t="shared" si="14221"/>
        <v>1</v>
      </c>
      <c r="AQ746" s="153">
        <f t="shared" si="14221"/>
        <v>1</v>
      </c>
      <c r="AR746" s="152">
        <f t="shared" si="14221"/>
        <v>1</v>
      </c>
      <c r="AS746" s="153">
        <f t="shared" si="14221"/>
        <v>1</v>
      </c>
      <c r="AT746" s="152">
        <f t="shared" si="14221"/>
        <v>0.99999999999999989</v>
      </c>
      <c r="AU746" s="153">
        <f t="shared" si="14221"/>
        <v>0.99999999999999989</v>
      </c>
      <c r="AV746" s="152">
        <f t="shared" si="14221"/>
        <v>1</v>
      </c>
      <c r="AW746" s="153">
        <f t="shared" si="14221"/>
        <v>1</v>
      </c>
      <c r="AX746" s="152">
        <f t="shared" si="14221"/>
        <v>1.0000000000000002</v>
      </c>
      <c r="AY746" s="153">
        <f t="shared" si="14221"/>
        <v>0.99999999999999978</v>
      </c>
      <c r="AZ746" s="152">
        <f t="shared" si="14221"/>
        <v>1</v>
      </c>
      <c r="BA746" s="153">
        <f t="shared" si="14221"/>
        <v>1</v>
      </c>
      <c r="BB746" s="152">
        <f t="shared" si="14221"/>
        <v>1.0000000000000002</v>
      </c>
      <c r="BC746" s="153">
        <f t="shared" si="14221"/>
        <v>0.99999999999999989</v>
      </c>
      <c r="BD746" s="152">
        <f t="shared" si="14221"/>
        <v>1</v>
      </c>
      <c r="BE746" s="153">
        <f t="shared" si="14221"/>
        <v>1</v>
      </c>
      <c r="BF746" s="152">
        <f t="shared" si="14221"/>
        <v>1</v>
      </c>
      <c r="BG746" s="153">
        <f t="shared" si="14221"/>
        <v>0.99999999999999989</v>
      </c>
    </row>
    <row r="747" spans="1:59" ht="14.1" thickTop="1">
      <c r="A747" s="184"/>
    </row>
    <row r="749" spans="1:59">
      <c r="A749" s="252">
        <f>+A718+1</f>
        <v>43702</v>
      </c>
      <c r="B749" s="252"/>
      <c r="C749" s="252"/>
      <c r="D749" s="252"/>
      <c r="AE749" s="249">
        <f>+AE687+2</f>
        <v>43702</v>
      </c>
      <c r="AF749" s="249"/>
      <c r="AG749" s="249"/>
      <c r="AH749" s="249"/>
    </row>
    <row r="750" spans="1:59" ht="14.1" thickBot="1"/>
    <row r="751" spans="1:59" ht="15" thickTop="1" thickBot="1">
      <c r="A751" s="247" t="s">
        <v>1</v>
      </c>
      <c r="B751" s="243" t="s">
        <v>2</v>
      </c>
      <c r="C751" s="244"/>
      <c r="D751" s="243" t="s">
        <v>3</v>
      </c>
      <c r="E751" s="244"/>
      <c r="F751" s="243" t="s">
        <v>4</v>
      </c>
      <c r="G751" s="244"/>
      <c r="H751" s="243" t="s">
        <v>5</v>
      </c>
      <c r="I751" s="244"/>
      <c r="J751" s="243" t="s">
        <v>6</v>
      </c>
      <c r="K751" s="244"/>
      <c r="L751" s="243" t="s">
        <v>7</v>
      </c>
      <c r="M751" s="244"/>
      <c r="N751" s="243" t="s">
        <v>8</v>
      </c>
      <c r="O751" s="244"/>
      <c r="P751" s="243" t="s">
        <v>9</v>
      </c>
      <c r="Q751" s="244"/>
      <c r="R751" s="243" t="s">
        <v>10</v>
      </c>
      <c r="S751" s="244"/>
      <c r="T751" s="243" t="s">
        <v>11</v>
      </c>
      <c r="U751" s="244"/>
      <c r="V751" s="243" t="s">
        <v>12</v>
      </c>
      <c r="W751" s="244"/>
      <c r="X751" s="243" t="s">
        <v>13</v>
      </c>
      <c r="Y751" s="244"/>
      <c r="Z751" s="245" t="s">
        <v>14</v>
      </c>
      <c r="AA751" s="246"/>
      <c r="AB751" s="250" t="s">
        <v>15</v>
      </c>
      <c r="AC751" s="251"/>
      <c r="AE751" s="247" t="s">
        <v>1</v>
      </c>
      <c r="AF751" s="243" t="s">
        <v>2</v>
      </c>
      <c r="AG751" s="244"/>
      <c r="AH751" s="243" t="s">
        <v>3</v>
      </c>
      <c r="AI751" s="244"/>
      <c r="AJ751" s="243" t="s">
        <v>4</v>
      </c>
      <c r="AK751" s="244"/>
      <c r="AL751" s="243" t="s">
        <v>5</v>
      </c>
      <c r="AM751" s="244"/>
      <c r="AN751" s="243" t="s">
        <v>6</v>
      </c>
      <c r="AO751" s="244"/>
      <c r="AP751" s="243" t="s">
        <v>7</v>
      </c>
      <c r="AQ751" s="244"/>
      <c r="AR751" s="243" t="s">
        <v>8</v>
      </c>
      <c r="AS751" s="244"/>
      <c r="AT751" s="243" t="s">
        <v>9</v>
      </c>
      <c r="AU751" s="244"/>
      <c r="AV751" s="243" t="s">
        <v>10</v>
      </c>
      <c r="AW751" s="244"/>
      <c r="AX751" s="243" t="s">
        <v>11</v>
      </c>
      <c r="AY751" s="244"/>
      <c r="AZ751" s="243" t="s">
        <v>12</v>
      </c>
      <c r="BA751" s="244"/>
      <c r="BB751" s="243" t="s">
        <v>13</v>
      </c>
      <c r="BC751" s="244"/>
      <c r="BD751" s="245" t="s">
        <v>14</v>
      </c>
      <c r="BE751" s="246"/>
      <c r="BF751" s="243" t="s">
        <v>15</v>
      </c>
      <c r="BG751" s="244"/>
    </row>
    <row r="752" spans="1:59" ht="15" thickTop="1" thickBot="1">
      <c r="A752" s="248"/>
      <c r="B752" s="113" t="s">
        <v>16</v>
      </c>
      <c r="C752" s="114" t="s">
        <v>17</v>
      </c>
      <c r="D752" s="115" t="s">
        <v>16</v>
      </c>
      <c r="E752" s="116" t="s">
        <v>17</v>
      </c>
      <c r="F752" s="113" t="s">
        <v>16</v>
      </c>
      <c r="G752" s="114" t="s">
        <v>17</v>
      </c>
      <c r="H752" s="115" t="s">
        <v>16</v>
      </c>
      <c r="I752" s="116" t="s">
        <v>17</v>
      </c>
      <c r="J752" s="113" t="s">
        <v>16</v>
      </c>
      <c r="K752" s="114" t="s">
        <v>17</v>
      </c>
      <c r="L752" s="115" t="s">
        <v>16</v>
      </c>
      <c r="M752" s="113" t="s">
        <v>17</v>
      </c>
      <c r="N752" s="117" t="s">
        <v>16</v>
      </c>
      <c r="O752" s="118" t="s">
        <v>17</v>
      </c>
      <c r="P752" s="113" t="s">
        <v>16</v>
      </c>
      <c r="Q752" s="114" t="s">
        <v>17</v>
      </c>
      <c r="R752" s="115" t="s">
        <v>16</v>
      </c>
      <c r="S752" s="116" t="s">
        <v>17</v>
      </c>
      <c r="T752" s="113" t="s">
        <v>16</v>
      </c>
      <c r="U752" s="114" t="s">
        <v>17</v>
      </c>
      <c r="V752" s="115" t="s">
        <v>16</v>
      </c>
      <c r="W752" s="116" t="s">
        <v>17</v>
      </c>
      <c r="X752" s="113" t="s">
        <v>16</v>
      </c>
      <c r="Y752" s="114" t="s">
        <v>17</v>
      </c>
      <c r="Z752" s="26" t="s">
        <v>16</v>
      </c>
      <c r="AA752" s="119" t="s">
        <v>17</v>
      </c>
      <c r="AB752" s="173" t="s">
        <v>16</v>
      </c>
      <c r="AC752" s="174" t="s">
        <v>17</v>
      </c>
      <c r="AE752" s="248"/>
      <c r="AF752" s="113" t="s">
        <v>16</v>
      </c>
      <c r="AG752" s="114" t="s">
        <v>17</v>
      </c>
      <c r="AH752" s="115" t="s">
        <v>16</v>
      </c>
      <c r="AI752" s="116" t="s">
        <v>17</v>
      </c>
      <c r="AJ752" s="113" t="s">
        <v>16</v>
      </c>
      <c r="AK752" s="114" t="s">
        <v>17</v>
      </c>
      <c r="AL752" s="115" t="s">
        <v>16</v>
      </c>
      <c r="AM752" s="116" t="s">
        <v>17</v>
      </c>
      <c r="AN752" s="113" t="s">
        <v>16</v>
      </c>
      <c r="AO752" s="114" t="s">
        <v>17</v>
      </c>
      <c r="AP752" s="115" t="s">
        <v>16</v>
      </c>
      <c r="AQ752" s="113" t="s">
        <v>17</v>
      </c>
      <c r="AR752" s="117" t="s">
        <v>16</v>
      </c>
      <c r="AS752" s="118" t="s">
        <v>17</v>
      </c>
      <c r="AT752" s="113" t="s">
        <v>16</v>
      </c>
      <c r="AU752" s="114" t="s">
        <v>17</v>
      </c>
      <c r="AV752" s="115" t="s">
        <v>16</v>
      </c>
      <c r="AW752" s="116" t="s">
        <v>17</v>
      </c>
      <c r="AX752" s="113" t="s">
        <v>16</v>
      </c>
      <c r="AY752" s="114" t="s">
        <v>17</v>
      </c>
      <c r="AZ752" s="115" t="s">
        <v>16</v>
      </c>
      <c r="BA752" s="116" t="s">
        <v>17</v>
      </c>
      <c r="BB752" s="113" t="s">
        <v>16</v>
      </c>
      <c r="BC752" s="114" t="s">
        <v>17</v>
      </c>
      <c r="BD752" s="26" t="s">
        <v>16</v>
      </c>
      <c r="BE752" s="119" t="s">
        <v>17</v>
      </c>
      <c r="BF752" s="117" t="s">
        <v>16</v>
      </c>
      <c r="BG752" s="118" t="s">
        <v>17</v>
      </c>
    </row>
    <row r="753" spans="1:59" ht="14.1" thickTop="1">
      <c r="A753" s="122" t="s">
        <v>18</v>
      </c>
      <c r="B753" s="123"/>
      <c r="C753" s="183"/>
      <c r="D753" s="124"/>
      <c r="E753" s="177"/>
      <c r="F753" s="123"/>
      <c r="G753" s="125"/>
      <c r="H753" s="124"/>
      <c r="I753" s="177"/>
      <c r="J753" s="123"/>
      <c r="K753" s="125"/>
      <c r="L753" s="124"/>
      <c r="M753" s="123"/>
      <c r="N753" s="176"/>
      <c r="O753" s="178"/>
      <c r="P753" s="123"/>
      <c r="Q753" s="125"/>
      <c r="R753" s="124"/>
      <c r="S753" s="177"/>
      <c r="T753" s="123"/>
      <c r="U753" s="125"/>
      <c r="V753" s="124"/>
      <c r="W753" s="177"/>
      <c r="X753" s="123"/>
      <c r="Y753" s="125"/>
      <c r="Z753" s="181"/>
      <c r="AA753" s="182"/>
      <c r="AB753" s="167">
        <f>B753+D753+F753+H753+J753+L753+N753+P753+R753+T753+V753+X753+Z753</f>
        <v>0</v>
      </c>
      <c r="AC753" s="168">
        <f>C753+E753+G753+I753+K753+M753+O753+Q753+S753+U753+W753+Y753+AA753</f>
        <v>0</v>
      </c>
      <c r="AE753" s="122" t="s">
        <v>18</v>
      </c>
      <c r="AF753" s="126">
        <f>B753/B777</f>
        <v>0</v>
      </c>
      <c r="AG753" s="127">
        <f t="shared" ref="AG753" si="14222">C753/C777</f>
        <v>0</v>
      </c>
      <c r="AH753" s="128">
        <f t="shared" ref="AH753" si="14223">D753/D777</f>
        <v>0</v>
      </c>
      <c r="AI753" s="129">
        <f t="shared" ref="AI753" si="14224">E753/E777</f>
        <v>0</v>
      </c>
      <c r="AJ753" s="126">
        <f t="shared" ref="AJ753" si="14225">F753/F777</f>
        <v>0</v>
      </c>
      <c r="AK753" s="127">
        <f t="shared" ref="AK753" si="14226">G753/G777</f>
        <v>0</v>
      </c>
      <c r="AL753" s="128">
        <f t="shared" ref="AL753" si="14227">H753/H777</f>
        <v>0</v>
      </c>
      <c r="AM753" s="129">
        <f t="shared" ref="AM753" si="14228">I753/I777</f>
        <v>0</v>
      </c>
      <c r="AN753" s="126">
        <f t="shared" ref="AN753" si="14229">J753/J777</f>
        <v>0</v>
      </c>
      <c r="AO753" s="127">
        <f t="shared" ref="AO753" si="14230">K753/K777</f>
        <v>0</v>
      </c>
      <c r="AP753" s="128">
        <f t="shared" ref="AP753" si="14231">L753/L777</f>
        <v>0</v>
      </c>
      <c r="AQ753" s="126">
        <f t="shared" ref="AQ753" si="14232">M753/M777</f>
        <v>0</v>
      </c>
      <c r="AR753" s="130">
        <f t="shared" ref="AR753" si="14233">N753/N777</f>
        <v>0</v>
      </c>
      <c r="AS753" s="131">
        <f t="shared" ref="AS753" si="14234">O753/O777</f>
        <v>0</v>
      </c>
      <c r="AT753" s="126">
        <f t="shared" ref="AT753" si="14235">P753/P777</f>
        <v>0</v>
      </c>
      <c r="AU753" s="127">
        <f t="shared" ref="AU753" si="14236">Q753/Q777</f>
        <v>0</v>
      </c>
      <c r="AV753" s="128">
        <f t="shared" ref="AV753" si="14237">R753/R777</f>
        <v>0</v>
      </c>
      <c r="AW753" s="129">
        <f t="shared" ref="AW753" si="14238">S753/S777</f>
        <v>0</v>
      </c>
      <c r="AX753" s="126">
        <f t="shared" ref="AX753" si="14239">T753/T777</f>
        <v>0</v>
      </c>
      <c r="AY753" s="127">
        <f t="shared" ref="AY753" si="14240">U753/U777</f>
        <v>0</v>
      </c>
      <c r="AZ753" s="128">
        <f t="shared" ref="AZ753" si="14241">V753/V777</f>
        <v>0</v>
      </c>
      <c r="BA753" s="129">
        <f t="shared" ref="BA753" si="14242">W753/W777</f>
        <v>0</v>
      </c>
      <c r="BB753" s="126">
        <f t="shared" ref="BB753" si="14243">X753/X777</f>
        <v>0</v>
      </c>
      <c r="BC753" s="127">
        <f t="shared" ref="BC753" si="14244">Y753/Y777</f>
        <v>0</v>
      </c>
      <c r="BD753" s="128">
        <f t="shared" ref="BD753" si="14245">Z753/Z777</f>
        <v>0</v>
      </c>
      <c r="BE753" s="126">
        <f t="shared" ref="BE753" si="14246">AA753/AA777</f>
        <v>0</v>
      </c>
      <c r="BF753" s="132">
        <f t="shared" ref="BF753" si="14247">AB753/AB777</f>
        <v>0</v>
      </c>
      <c r="BG753" s="133">
        <f t="shared" ref="BG753" si="14248">AC753/AC777</f>
        <v>0</v>
      </c>
    </row>
    <row r="754" spans="1:59">
      <c r="A754" s="134" t="s">
        <v>19</v>
      </c>
      <c r="B754" s="186">
        <v>117</v>
      </c>
      <c r="C754" s="187">
        <v>0</v>
      </c>
      <c r="D754" s="188">
        <v>40</v>
      </c>
      <c r="E754" s="189">
        <v>1</v>
      </c>
      <c r="F754" s="186">
        <v>9</v>
      </c>
      <c r="G754" s="190">
        <v>0</v>
      </c>
      <c r="H754" s="188">
        <v>79</v>
      </c>
      <c r="I754" s="189">
        <v>4</v>
      </c>
      <c r="J754" s="186">
        <v>4</v>
      </c>
      <c r="K754" s="190">
        <v>1</v>
      </c>
      <c r="L754" s="188">
        <v>1</v>
      </c>
      <c r="M754" s="186">
        <v>0</v>
      </c>
      <c r="N754" s="191">
        <v>4</v>
      </c>
      <c r="O754" s="192">
        <v>0</v>
      </c>
      <c r="P754" s="186">
        <v>3</v>
      </c>
      <c r="Q754" s="190">
        <v>0</v>
      </c>
      <c r="R754" s="188">
        <v>1</v>
      </c>
      <c r="S754" s="189">
        <v>0</v>
      </c>
      <c r="T754" s="186">
        <v>0</v>
      </c>
      <c r="U754" s="190">
        <v>0</v>
      </c>
      <c r="V754" s="188">
        <v>0</v>
      </c>
      <c r="W754" s="189">
        <v>0</v>
      </c>
      <c r="X754" s="186">
        <v>0</v>
      </c>
      <c r="Y754" s="190">
        <v>0</v>
      </c>
      <c r="Z754" s="188">
        <v>0</v>
      </c>
      <c r="AA754" s="186">
        <v>0</v>
      </c>
      <c r="AB754" s="169">
        <f t="shared" ref="AB754:AB755" si="14249">B754+D754+F754+H754+J754+L754+N754+P754+R754+T754+V754+X754+Z754</f>
        <v>258</v>
      </c>
      <c r="AC754" s="170">
        <f t="shared" ref="AC754:AC773" si="14250">C754+E754+G754+I754+K754+M754+O754+Q754+S754+U754+W754+Y754+AA754</f>
        <v>6</v>
      </c>
      <c r="AE754" s="134" t="s">
        <v>19</v>
      </c>
      <c r="AF754" s="126">
        <f>B754/B777</f>
        <v>4.2649363904786203E-3</v>
      </c>
      <c r="AG754" s="127">
        <f t="shared" ref="AG754" si="14251">C754/C777</f>
        <v>0</v>
      </c>
      <c r="AH754" s="128">
        <f t="shared" ref="AH754" si="14252">D754/D777</f>
        <v>4.5162018742237776E-3</v>
      </c>
      <c r="AI754" s="129">
        <f t="shared" ref="AI754" si="14253">E754/E777</f>
        <v>1.4162299957513099E-4</v>
      </c>
      <c r="AJ754" s="126">
        <f t="shared" ref="AJ754" si="14254">F754/F777</f>
        <v>2.5959042399769255E-3</v>
      </c>
      <c r="AK754" s="127">
        <f t="shared" ref="AK754" si="14255">G754/G777</f>
        <v>0</v>
      </c>
      <c r="AL754" s="128">
        <f t="shared" ref="AL754" si="14256">H754/H777</f>
        <v>4.1098741025907817E-3</v>
      </c>
      <c r="AM754" s="129">
        <f t="shared" ref="AM754" si="14257">I754/I777</f>
        <v>1.6744809109176155E-4</v>
      </c>
      <c r="AN754" s="126">
        <f t="shared" ref="AN754" si="14258">J754/J777</f>
        <v>2.2434099831744251E-3</v>
      </c>
      <c r="AO754" s="127">
        <f t="shared" ref="AO754" si="14259">K754/K777</f>
        <v>3.8402457757296467E-4</v>
      </c>
      <c r="AP754" s="128">
        <f t="shared" ref="AP754" si="14260">L754/L777</f>
        <v>3.2278889606197545E-4</v>
      </c>
      <c r="AQ754" s="126">
        <f t="shared" ref="AQ754" si="14261">M754/M777</f>
        <v>0</v>
      </c>
      <c r="AR754" s="130">
        <f t="shared" ref="AR754" si="14262">N754/N777</f>
        <v>3.0892801977139327E-4</v>
      </c>
      <c r="AS754" s="131">
        <f t="shared" ref="AS754" si="14263">O754/O777</f>
        <v>0</v>
      </c>
      <c r="AT754" s="126">
        <f t="shared" ref="AT754" si="14264">P754/P777</f>
        <v>3.7840565085771945E-4</v>
      </c>
      <c r="AU754" s="127">
        <f t="shared" ref="AU754" si="14265">Q754/Q777</f>
        <v>0</v>
      </c>
      <c r="AV754" s="128">
        <f t="shared" ref="AV754" si="14266">R754/R777</f>
        <v>8.4260195483653526E-5</v>
      </c>
      <c r="AW754" s="129">
        <f t="shared" ref="AW754" si="14267">S754/S777</f>
        <v>0</v>
      </c>
      <c r="AX754" s="126">
        <f t="shared" ref="AX754" si="14268">T754/T777</f>
        <v>0</v>
      </c>
      <c r="AY754" s="127">
        <f t="shared" ref="AY754" si="14269">U754/U777</f>
        <v>0</v>
      </c>
      <c r="AZ754" s="128">
        <f t="shared" ref="AZ754" si="14270">V754/V777</f>
        <v>0</v>
      </c>
      <c r="BA754" s="129">
        <f t="shared" ref="BA754" si="14271">W754/W777</f>
        <v>0</v>
      </c>
      <c r="BB754" s="126">
        <f t="shared" ref="BB754" si="14272">X754/X777</f>
        <v>0</v>
      </c>
      <c r="BC754" s="127">
        <f t="shared" ref="BC754" si="14273">Y754/Y777</f>
        <v>0</v>
      </c>
      <c r="BD754" s="128">
        <f t="shared" ref="BD754" si="14274">Z754/Z777</f>
        <v>0</v>
      </c>
      <c r="BE754" s="126">
        <f t="shared" ref="BE754" si="14275">AA754/AA777</f>
        <v>0</v>
      </c>
      <c r="BF754" s="132">
        <f t="shared" ref="BF754" si="14276">AB754/AB777</f>
        <v>1.7820263988561878E-3</v>
      </c>
      <c r="BG754" s="133">
        <f t="shared" ref="BG754" si="14277">AC754/AC777</f>
        <v>4.1501525181050403E-5</v>
      </c>
    </row>
    <row r="755" spans="1:59">
      <c r="A755" s="143" t="s">
        <v>20</v>
      </c>
      <c r="B755" s="193">
        <v>650</v>
      </c>
      <c r="C755" s="194">
        <v>0</v>
      </c>
      <c r="D755" s="195">
        <v>226</v>
      </c>
      <c r="E755" s="196">
        <v>5</v>
      </c>
      <c r="F755" s="193">
        <v>71</v>
      </c>
      <c r="G755" s="197">
        <v>2</v>
      </c>
      <c r="H755" s="195">
        <v>458</v>
      </c>
      <c r="I755" s="196">
        <v>34</v>
      </c>
      <c r="J755" s="193">
        <v>22</v>
      </c>
      <c r="K755" s="197">
        <v>18</v>
      </c>
      <c r="L755" s="195">
        <v>20</v>
      </c>
      <c r="M755" s="193">
        <v>99</v>
      </c>
      <c r="N755" s="198">
        <v>154</v>
      </c>
      <c r="O755" s="199">
        <v>148</v>
      </c>
      <c r="P755" s="193">
        <v>89</v>
      </c>
      <c r="Q755" s="197">
        <v>71</v>
      </c>
      <c r="R755" s="195">
        <v>137</v>
      </c>
      <c r="S755" s="196">
        <v>128</v>
      </c>
      <c r="T755" s="193">
        <v>24</v>
      </c>
      <c r="U755" s="197">
        <v>54</v>
      </c>
      <c r="V755" s="195">
        <v>90</v>
      </c>
      <c r="W755" s="196">
        <v>113</v>
      </c>
      <c r="X755" s="193">
        <v>111</v>
      </c>
      <c r="Y755" s="197">
        <v>87</v>
      </c>
      <c r="Z755" s="195">
        <v>370</v>
      </c>
      <c r="AA755" s="193">
        <v>194</v>
      </c>
      <c r="AB755" s="169">
        <f t="shared" si="14249"/>
        <v>2422</v>
      </c>
      <c r="AC755" s="170">
        <f t="shared" si="14250"/>
        <v>953</v>
      </c>
      <c r="AE755" s="143" t="s">
        <v>20</v>
      </c>
      <c r="AF755" s="126">
        <f>B755/B777</f>
        <v>2.3694091058214559E-2</v>
      </c>
      <c r="AG755" s="127">
        <f t="shared" ref="AG755" si="14278">C755/C777</f>
        <v>0</v>
      </c>
      <c r="AH755" s="128">
        <f t="shared" ref="AH755" si="14279">D755/D777</f>
        <v>2.5516540589364346E-2</v>
      </c>
      <c r="AI755" s="129">
        <f t="shared" ref="AI755" si="14280">E755/E777</f>
        <v>7.0811499787565497E-4</v>
      </c>
      <c r="AJ755" s="126">
        <f t="shared" ref="AJ755" si="14281">F755/F777</f>
        <v>2.0478800115373522E-2</v>
      </c>
      <c r="AK755" s="127">
        <f t="shared" ref="AK755" si="14282">G755/G777</f>
        <v>7.5075075075075074E-4</v>
      </c>
      <c r="AL755" s="128">
        <f t="shared" ref="AL755" si="14283">H755/H777</f>
        <v>2.3826865050463011E-2</v>
      </c>
      <c r="AM755" s="129">
        <f t="shared" ref="AM755" si="14284">I755/I777</f>
        <v>1.4233087742799731E-3</v>
      </c>
      <c r="AN755" s="126">
        <f t="shared" ref="AN755" si="14285">J755/J777</f>
        <v>1.2338754907459339E-2</v>
      </c>
      <c r="AO755" s="127">
        <f t="shared" ref="AO755" si="14286">K755/K777</f>
        <v>6.9124423963133645E-3</v>
      </c>
      <c r="AP755" s="128">
        <f t="shared" ref="AP755" si="14287">L755/L777</f>
        <v>6.4557779212395094E-3</v>
      </c>
      <c r="AQ755" s="126">
        <f t="shared" ref="AQ755" si="14288">M755/M777</f>
        <v>1.2293555196821061E-2</v>
      </c>
      <c r="AR755" s="130">
        <f t="shared" ref="AR755" si="14289">N755/N777</f>
        <v>1.1893728761198642E-2</v>
      </c>
      <c r="AS755" s="131">
        <f t="shared" ref="AS755" si="14290">O755/O777</f>
        <v>9.007912355447352E-3</v>
      </c>
      <c r="AT755" s="126">
        <f t="shared" ref="AT755" si="14291">P755/P777</f>
        <v>1.122603430877901E-2</v>
      </c>
      <c r="AU755" s="127">
        <f t="shared" ref="AU755" si="14292">Q755/Q777</f>
        <v>8.5800604229607259E-3</v>
      </c>
      <c r="AV755" s="128">
        <f t="shared" ref="AV755" si="14293">R755/R777</f>
        <v>1.1543646781260533E-2</v>
      </c>
      <c r="AW755" s="129">
        <f t="shared" ref="AW755" si="14294">S755/S777</f>
        <v>1.0346778756769865E-2</v>
      </c>
      <c r="AX755" s="126">
        <f t="shared" ref="AX755" si="14295">T755/T777</f>
        <v>1.4625228519195612E-2</v>
      </c>
      <c r="AY755" s="127">
        <f t="shared" ref="AY755" si="14296">U755/U777</f>
        <v>2.5304592314901592E-2</v>
      </c>
      <c r="AZ755" s="128">
        <f t="shared" ref="AZ755" si="14297">V755/V777</f>
        <v>8.3248543150494861E-3</v>
      </c>
      <c r="BA755" s="129">
        <f t="shared" ref="BA755" si="14298">W755/W777</f>
        <v>8.9060529634300122E-3</v>
      </c>
      <c r="BB755" s="126">
        <f t="shared" ref="BB755" si="14299">X755/X777</f>
        <v>1.4756713639989365E-2</v>
      </c>
      <c r="BC755" s="127">
        <f t="shared" ref="BC755" si="14300">Y755/Y777</f>
        <v>1.7568659127625202E-2</v>
      </c>
      <c r="BD755" s="128">
        <f t="shared" ref="BD755" si="14301">Z755/Z777</f>
        <v>1.3120102124038155E-2</v>
      </c>
      <c r="BE755" s="126">
        <f t="shared" ref="BE755" si="14302">AA755/AA777</f>
        <v>7.4782206460565874E-3</v>
      </c>
      <c r="BF755" s="132">
        <f t="shared" ref="BF755" si="14303">AB755/AB777</f>
        <v>1.6728945496239097E-2</v>
      </c>
      <c r="BG755" s="133">
        <f t="shared" ref="BG755" si="14304">AC755/AC777</f>
        <v>6.5918255829235054E-3</v>
      </c>
    </row>
    <row r="756" spans="1:59">
      <c r="A756" s="134" t="s">
        <v>21</v>
      </c>
      <c r="B756" s="186">
        <v>994</v>
      </c>
      <c r="C756" s="187">
        <v>194</v>
      </c>
      <c r="D756" s="188">
        <v>376</v>
      </c>
      <c r="E756" s="189">
        <v>155</v>
      </c>
      <c r="F756" s="186">
        <v>132</v>
      </c>
      <c r="G756" s="190">
        <v>62</v>
      </c>
      <c r="H756" s="188">
        <v>619</v>
      </c>
      <c r="I756" s="189">
        <v>454</v>
      </c>
      <c r="J756" s="186">
        <v>41</v>
      </c>
      <c r="K756" s="190">
        <v>66</v>
      </c>
      <c r="L756" s="188">
        <v>70</v>
      </c>
      <c r="M756" s="186">
        <v>209</v>
      </c>
      <c r="N756" s="191">
        <v>362</v>
      </c>
      <c r="O756" s="192">
        <v>416</v>
      </c>
      <c r="P756" s="186">
        <v>242</v>
      </c>
      <c r="Q756" s="190">
        <v>268</v>
      </c>
      <c r="R756" s="188">
        <v>419</v>
      </c>
      <c r="S756" s="189">
        <v>300</v>
      </c>
      <c r="T756" s="186">
        <v>99</v>
      </c>
      <c r="U756" s="190">
        <v>136</v>
      </c>
      <c r="V756" s="188">
        <v>183</v>
      </c>
      <c r="W756" s="189">
        <v>392</v>
      </c>
      <c r="X756" s="186">
        <v>362</v>
      </c>
      <c r="Y756" s="190">
        <v>242</v>
      </c>
      <c r="Z756" s="188">
        <v>984</v>
      </c>
      <c r="AA756" s="186">
        <v>845</v>
      </c>
      <c r="AB756" s="169">
        <f>B756+D756+F756+H756+J756+L756+N756+P756+R756+T756+V756+X756+Z756</f>
        <v>4883</v>
      </c>
      <c r="AC756" s="170">
        <f t="shared" si="14250"/>
        <v>3739</v>
      </c>
      <c r="AE756" s="134" t="s">
        <v>21</v>
      </c>
      <c r="AF756" s="126">
        <f>B756/B777</f>
        <v>3.6233733095177342E-2</v>
      </c>
      <c r="AG756" s="127">
        <f t="shared" ref="AG756" si="14305">C756/C777</f>
        <v>1.1078750499685912E-2</v>
      </c>
      <c r="AH756" s="128">
        <f t="shared" ref="AH756" si="14306">D756/D777</f>
        <v>4.2452297617703513E-2</v>
      </c>
      <c r="AI756" s="129">
        <f t="shared" ref="AI756" si="14307">E756/E777</f>
        <v>2.1951564934145306E-2</v>
      </c>
      <c r="AJ756" s="126">
        <f t="shared" ref="AJ756" si="14308">F756/F777</f>
        <v>3.8073262186328241E-2</v>
      </c>
      <c r="AK756" s="127">
        <f t="shared" ref="AK756" si="14309">G756/G777</f>
        <v>2.3273273273273273E-2</v>
      </c>
      <c r="AL756" s="128">
        <f t="shared" ref="AL756" si="14310">H756/H777</f>
        <v>3.2202684424097391E-2</v>
      </c>
      <c r="AM756" s="129">
        <f t="shared" ref="AM756" si="14311">I756/I777</f>
        <v>1.9005358338914938E-2</v>
      </c>
      <c r="AN756" s="126">
        <f t="shared" ref="AN756" si="14312">J756/J777</f>
        <v>2.2994952327537857E-2</v>
      </c>
      <c r="AO756" s="127">
        <f t="shared" ref="AO756" si="14313">K756/K777</f>
        <v>2.5345622119815669E-2</v>
      </c>
      <c r="AP756" s="128">
        <f t="shared" ref="AP756" si="14314">L756/L777</f>
        <v>2.2595222724338282E-2</v>
      </c>
      <c r="AQ756" s="126">
        <f t="shared" ref="AQ756" si="14315">M756/M777</f>
        <v>2.5953060971066682E-2</v>
      </c>
      <c r="AR756" s="130">
        <f t="shared" ref="AR756" si="14316">N756/N777</f>
        <v>2.795798578931109E-2</v>
      </c>
      <c r="AS756" s="131">
        <f t="shared" ref="AS756" si="14317">O756/O777</f>
        <v>2.5319537431527692E-2</v>
      </c>
      <c r="AT756" s="126">
        <f t="shared" ref="AT756" si="14318">P756/P777</f>
        <v>3.0524722502522705E-2</v>
      </c>
      <c r="AU756" s="127">
        <f t="shared" ref="AU756" si="14319">Q756/Q777</f>
        <v>3.2386706948640487E-2</v>
      </c>
      <c r="AV756" s="128">
        <f t="shared" ref="AV756" si="14320">R756/R777</f>
        <v>3.5305021907650828E-2</v>
      </c>
      <c r="AW756" s="129">
        <f t="shared" ref="AW756" si="14321">S756/S777</f>
        <v>2.425026271117937E-2</v>
      </c>
      <c r="AX756" s="126">
        <f t="shared" ref="AX756" si="14322">T756/T777</f>
        <v>6.0329067641681902E-2</v>
      </c>
      <c r="AY756" s="127">
        <f t="shared" ref="AY756" si="14323">U756/U777</f>
        <v>6.3730084348641053E-2</v>
      </c>
      <c r="AZ756" s="128">
        <f t="shared" ref="AZ756" si="14324">V756/V777</f>
        <v>1.6927203773933957E-2</v>
      </c>
      <c r="BA756" s="129">
        <f t="shared" ref="BA756" si="14325">W756/W777</f>
        <v>3.0895334174022699E-2</v>
      </c>
      <c r="BB756" s="126">
        <f t="shared" ref="BB756" si="14326">X756/X777</f>
        <v>4.812549853762297E-2</v>
      </c>
      <c r="BC756" s="127">
        <f t="shared" ref="BC756" si="14327">Y756/Y777</f>
        <v>4.8869143780290794E-2</v>
      </c>
      <c r="BD756" s="128">
        <f t="shared" ref="BD756" si="14328">Z756/Z777</f>
        <v>3.4892379702847413E-2</v>
      </c>
      <c r="BE756" s="126">
        <f t="shared" ref="BE756" si="14329">AA756/AA777</f>
        <v>3.2572662092359879E-2</v>
      </c>
      <c r="BF756" s="132">
        <f t="shared" ref="BF756" si="14330">AB756/AB777</f>
        <v>3.3727267076026218E-2</v>
      </c>
      <c r="BG756" s="133">
        <f t="shared" ref="BG756" si="14331">AC756/AC777</f>
        <v>2.586236710865791E-2</v>
      </c>
    </row>
    <row r="757" spans="1:59">
      <c r="A757" s="143" t="s">
        <v>22</v>
      </c>
      <c r="B757" s="193">
        <v>1339</v>
      </c>
      <c r="C757" s="194">
        <v>489</v>
      </c>
      <c r="D757" s="195">
        <v>467</v>
      </c>
      <c r="E757" s="196">
        <v>338</v>
      </c>
      <c r="F757" s="193">
        <v>168</v>
      </c>
      <c r="G757" s="197">
        <v>144</v>
      </c>
      <c r="H757" s="195">
        <v>715</v>
      </c>
      <c r="I757" s="196">
        <v>858</v>
      </c>
      <c r="J757" s="193">
        <v>66</v>
      </c>
      <c r="K757" s="197">
        <v>122</v>
      </c>
      <c r="L757" s="195">
        <v>107</v>
      </c>
      <c r="M757" s="193">
        <v>325</v>
      </c>
      <c r="N757" s="198">
        <v>520</v>
      </c>
      <c r="O757" s="199">
        <v>705</v>
      </c>
      <c r="P757" s="193">
        <v>348</v>
      </c>
      <c r="Q757" s="197">
        <v>328</v>
      </c>
      <c r="R757" s="195">
        <v>641</v>
      </c>
      <c r="S757" s="196">
        <v>402</v>
      </c>
      <c r="T757" s="193">
        <v>118</v>
      </c>
      <c r="U757" s="197">
        <v>94</v>
      </c>
      <c r="V757" s="195">
        <v>315</v>
      </c>
      <c r="W757" s="196">
        <v>542</v>
      </c>
      <c r="X757" s="193">
        <v>451</v>
      </c>
      <c r="Y757" s="197">
        <v>251</v>
      </c>
      <c r="Z757" s="195">
        <v>1308</v>
      </c>
      <c r="AA757" s="193">
        <v>1201</v>
      </c>
      <c r="AB757" s="169">
        <f t="shared" ref="AB757:AB773" si="14332">B757+D757+F757+H757+J757+L757+N757+P757+R757+T757+V757+X757+Z757</f>
        <v>6563</v>
      </c>
      <c r="AC757" s="170">
        <f t="shared" si="14250"/>
        <v>5799</v>
      </c>
      <c r="AE757" s="143" t="s">
        <v>22</v>
      </c>
      <c r="AF757" s="126">
        <f>B757/B777</f>
        <v>4.8809827579921992E-2</v>
      </c>
      <c r="AG757" s="127">
        <f t="shared" ref="AG757" si="14333">C757/C777</f>
        <v>2.7925304094569128E-2</v>
      </c>
      <c r="AH757" s="128">
        <f t="shared" ref="AH757" si="14334">D757/D777</f>
        <v>5.2726656881562604E-2</v>
      </c>
      <c r="AI757" s="129">
        <f t="shared" ref="AI757" si="14335">E757/E777</f>
        <v>4.7868573856394279E-2</v>
      </c>
      <c r="AJ757" s="126">
        <f t="shared" ref="AJ757" si="14336">F757/F777</f>
        <v>4.8456879146235941E-2</v>
      </c>
      <c r="AK757" s="127">
        <f t="shared" ref="AK757" si="14337">G757/G777</f>
        <v>5.4054054054054057E-2</v>
      </c>
      <c r="AL757" s="128">
        <f t="shared" ref="AL757" si="14338">H757/H777</f>
        <v>3.7196961814587454E-2</v>
      </c>
      <c r="AM757" s="129">
        <f t="shared" ref="AM757" si="14339">I757/I777</f>
        <v>3.5917615539182851E-2</v>
      </c>
      <c r="AN757" s="126">
        <f t="shared" ref="AN757" si="14340">J757/J777</f>
        <v>3.7016264722378012E-2</v>
      </c>
      <c r="AO757" s="127">
        <f t="shared" ref="AO757" si="14341">K757/K777</f>
        <v>4.6850998463901693E-2</v>
      </c>
      <c r="AP757" s="128">
        <f t="shared" ref="AP757" si="14342">L757/L777</f>
        <v>3.4538411878631374E-2</v>
      </c>
      <c r="AQ757" s="126">
        <f t="shared" ref="AQ757" si="14343">M757/M777</f>
        <v>4.0357630696634797E-2</v>
      </c>
      <c r="AR757" s="130">
        <f t="shared" ref="AR757" si="14344">N757/N777</f>
        <v>4.0160642570281124E-2</v>
      </c>
      <c r="AS757" s="131">
        <f t="shared" ref="AS757" si="14345">O757/O777</f>
        <v>4.2909312233718806E-2</v>
      </c>
      <c r="AT757" s="126">
        <f t="shared" ref="AT757" si="14346">P757/P777</f>
        <v>4.3895055499495461E-2</v>
      </c>
      <c r="AU757" s="127">
        <f t="shared" ref="AU757" si="14347">Q757/Q777</f>
        <v>3.9637462235649547E-2</v>
      </c>
      <c r="AV757" s="128">
        <f t="shared" ref="AV757" si="14348">R757/R777</f>
        <v>5.4010785305021909E-2</v>
      </c>
      <c r="AW757" s="129">
        <f t="shared" ref="AW757" si="14349">S757/S777</f>
        <v>3.249535203298036E-2</v>
      </c>
      <c r="AX757" s="126">
        <f t="shared" ref="AX757" si="14350">T757/T777</f>
        <v>7.1907373552711762E-2</v>
      </c>
      <c r="AY757" s="127">
        <f t="shared" ref="AY757" si="14351">U757/U777</f>
        <v>4.4048734770384255E-2</v>
      </c>
      <c r="AZ757" s="128">
        <f t="shared" ref="AZ757" si="14352">V757/V777</f>
        <v>2.9136990102673205E-2</v>
      </c>
      <c r="BA757" s="129">
        <f t="shared" ref="BA757" si="14353">W757/W777</f>
        <v>4.2717528373266075E-2</v>
      </c>
      <c r="BB757" s="126">
        <f t="shared" ref="BB757" si="14354">X757/X777</f>
        <v>5.9957458122839667E-2</v>
      </c>
      <c r="BC757" s="127">
        <f t="shared" ref="BC757" si="14355">Y757/Y777</f>
        <v>5.0686591276252017E-2</v>
      </c>
      <c r="BD757" s="128">
        <f t="shared" ref="BD757" si="14356">Z757/Z777</f>
        <v>4.6381333995248394E-2</v>
      </c>
      <c r="BE757" s="126">
        <f t="shared" ref="BE757" si="14357">AA757/AA777</f>
        <v>4.6295582453164751E-2</v>
      </c>
      <c r="BF757" s="132">
        <f t="shared" ref="BF757" si="14358">AB757/AB777</f>
        <v>4.5331159905787441E-2</v>
      </c>
      <c r="BG757" s="133">
        <f t="shared" ref="BG757" si="14359">AC757/AC777</f>
        <v>4.0111224087485214E-2</v>
      </c>
    </row>
    <row r="758" spans="1:59">
      <c r="A758" s="134" t="s">
        <v>23</v>
      </c>
      <c r="B758" s="186">
        <v>1897</v>
      </c>
      <c r="C758" s="187">
        <v>689</v>
      </c>
      <c r="D758" s="188">
        <v>590</v>
      </c>
      <c r="E758" s="189">
        <v>377</v>
      </c>
      <c r="F758" s="186">
        <v>210</v>
      </c>
      <c r="G758" s="190">
        <v>118</v>
      </c>
      <c r="H758" s="188">
        <v>1005</v>
      </c>
      <c r="I758" s="189">
        <v>985</v>
      </c>
      <c r="J758" s="186">
        <v>74</v>
      </c>
      <c r="K758" s="190">
        <v>199</v>
      </c>
      <c r="L758" s="188">
        <v>66</v>
      </c>
      <c r="M758" s="186">
        <v>552</v>
      </c>
      <c r="N758" s="191">
        <v>667</v>
      </c>
      <c r="O758" s="192">
        <v>974</v>
      </c>
      <c r="P758" s="186">
        <v>388</v>
      </c>
      <c r="Q758" s="190">
        <v>342</v>
      </c>
      <c r="R758" s="188">
        <v>802</v>
      </c>
      <c r="S758" s="189">
        <v>510</v>
      </c>
      <c r="T758" s="186">
        <v>75</v>
      </c>
      <c r="U758" s="190">
        <v>130</v>
      </c>
      <c r="V758" s="188">
        <v>324</v>
      </c>
      <c r="W758" s="189">
        <v>732</v>
      </c>
      <c r="X758" s="186">
        <v>415</v>
      </c>
      <c r="Y758" s="190">
        <v>301</v>
      </c>
      <c r="Z758" s="188">
        <v>1757</v>
      </c>
      <c r="AA758" s="186">
        <v>1291</v>
      </c>
      <c r="AB758" s="169">
        <f t="shared" si="14332"/>
        <v>8270</v>
      </c>
      <c r="AC758" s="170">
        <f t="shared" si="14250"/>
        <v>7200</v>
      </c>
      <c r="AE758" s="134" t="s">
        <v>23</v>
      </c>
      <c r="AF758" s="126">
        <f>B758/B777</f>
        <v>6.9150293442204649E-2</v>
      </c>
      <c r="AG758" s="127">
        <f t="shared" ref="AG758" si="14360">C758/C777</f>
        <v>3.9346696362286562E-2</v>
      </c>
      <c r="AH758" s="128">
        <f t="shared" ref="AH758" si="14361">D758/D777</f>
        <v>6.6613977644800718E-2</v>
      </c>
      <c r="AI758" s="129">
        <f t="shared" ref="AI758" si="14362">E758/E777</f>
        <v>5.3391870839824385E-2</v>
      </c>
      <c r="AJ758" s="126">
        <f t="shared" ref="AJ758" si="14363">F758/F777</f>
        <v>6.0571098932794921E-2</v>
      </c>
      <c r="AK758" s="127">
        <f t="shared" ref="AK758" si="14364">G758/G777</f>
        <v>4.4294294294294295E-2</v>
      </c>
      <c r="AL758" s="128">
        <f t="shared" ref="AL758" si="14365">H758/H777</f>
        <v>5.2283841431692853E-2</v>
      </c>
      <c r="AM758" s="129">
        <f t="shared" ref="AM758" si="14366">I758/I777</f>
        <v>4.1234092431346285E-2</v>
      </c>
      <c r="AN758" s="126">
        <f t="shared" ref="AN758" si="14367">J758/J777</f>
        <v>4.1503084688726863E-2</v>
      </c>
      <c r="AO758" s="127">
        <f t="shared" ref="AO758" si="14368">K758/K777</f>
        <v>7.6420890937019967E-2</v>
      </c>
      <c r="AP758" s="128">
        <f t="shared" ref="AP758" si="14369">L758/L777</f>
        <v>2.130406714009038E-2</v>
      </c>
      <c r="AQ758" s="126">
        <f t="shared" ref="AQ758" si="14370">M758/M777</f>
        <v>6.8545883521668946E-2</v>
      </c>
      <c r="AR758" s="130">
        <f t="shared" ref="AR758" si="14371">N758/N777</f>
        <v>5.1513747296879825E-2</v>
      </c>
      <c r="AS758" s="131">
        <f t="shared" ref="AS758" si="14372">O758/O777</f>
        <v>5.9281801582471087E-2</v>
      </c>
      <c r="AT758" s="126">
        <f t="shared" ref="AT758" si="14373">P758/P777</f>
        <v>4.8940464177598383E-2</v>
      </c>
      <c r="AU758" s="127">
        <f t="shared" ref="AU758" si="14374">Q758/Q777</f>
        <v>4.1329305135951663E-2</v>
      </c>
      <c r="AV758" s="128">
        <f t="shared" ref="AV758" si="14375">R758/R777</f>
        <v>6.7576676777890129E-2</v>
      </c>
      <c r="AW758" s="129">
        <f t="shared" ref="AW758" si="14376">S758/S777</f>
        <v>4.1225446609004929E-2</v>
      </c>
      <c r="AX758" s="126">
        <f t="shared" ref="AX758" si="14377">T758/T777</f>
        <v>4.5703839122486288E-2</v>
      </c>
      <c r="AY758" s="127">
        <f t="shared" ref="AY758" si="14378">U758/U777</f>
        <v>6.0918462980318652E-2</v>
      </c>
      <c r="AZ758" s="128">
        <f t="shared" ref="AZ758" si="14379">V758/V777</f>
        <v>2.9969475534178152E-2</v>
      </c>
      <c r="BA758" s="129">
        <f t="shared" ref="BA758" si="14380">W758/W777</f>
        <v>5.7692307692307696E-2</v>
      </c>
      <c r="BB758" s="126">
        <f t="shared" ref="BB758" si="14381">X758/X777</f>
        <v>5.5171496942302577E-2</v>
      </c>
      <c r="BC758" s="127">
        <f t="shared" ref="BC758" si="14382">Y758/Y777</f>
        <v>6.0783521809369953E-2</v>
      </c>
      <c r="BD758" s="128">
        <f t="shared" ref="BD758" si="14383">Z758/Z777</f>
        <v>6.230275522144605E-2</v>
      </c>
      <c r="BE758" s="126">
        <f t="shared" ref="BE758" si="14384">AA758/AA777</f>
        <v>4.9764860072469358E-2</v>
      </c>
      <c r="BF758" s="132">
        <f t="shared" ref="BF758" si="14385">AB758/AB777</f>
        <v>5.7121543870312687E-2</v>
      </c>
      <c r="BG758" s="133">
        <f t="shared" ref="BG758" si="14386">AC758/AC777</f>
        <v>4.9801830217260486E-2</v>
      </c>
    </row>
    <row r="759" spans="1:59">
      <c r="A759" s="143" t="s">
        <v>24</v>
      </c>
      <c r="B759" s="193">
        <v>2040</v>
      </c>
      <c r="C759" s="194">
        <v>891</v>
      </c>
      <c r="D759" s="195">
        <v>733</v>
      </c>
      <c r="E759" s="196">
        <v>457</v>
      </c>
      <c r="F759" s="193">
        <v>267</v>
      </c>
      <c r="G759" s="197">
        <v>202</v>
      </c>
      <c r="H759" s="195">
        <v>1198</v>
      </c>
      <c r="I759" s="196">
        <v>1202</v>
      </c>
      <c r="J759" s="193">
        <v>118</v>
      </c>
      <c r="K759" s="197">
        <v>275</v>
      </c>
      <c r="L759" s="195">
        <v>106</v>
      </c>
      <c r="M759" s="193">
        <v>699</v>
      </c>
      <c r="N759" s="198">
        <v>742</v>
      </c>
      <c r="O759" s="199">
        <v>1360</v>
      </c>
      <c r="P759" s="193">
        <v>502</v>
      </c>
      <c r="Q759" s="197">
        <v>471</v>
      </c>
      <c r="R759" s="195">
        <v>920</v>
      </c>
      <c r="S759" s="196">
        <v>649</v>
      </c>
      <c r="T759" s="193">
        <v>89</v>
      </c>
      <c r="U759" s="197">
        <v>127</v>
      </c>
      <c r="V759" s="195">
        <v>308</v>
      </c>
      <c r="W759" s="196">
        <v>1248</v>
      </c>
      <c r="X759" s="193">
        <v>473</v>
      </c>
      <c r="Y759" s="197">
        <v>324</v>
      </c>
      <c r="Z759" s="195">
        <v>1918</v>
      </c>
      <c r="AA759" s="193">
        <v>1414</v>
      </c>
      <c r="AB759" s="169">
        <f t="shared" si="14332"/>
        <v>9414</v>
      </c>
      <c r="AC759" s="170">
        <f t="shared" si="14250"/>
        <v>9319</v>
      </c>
      <c r="AE759" s="143" t="s">
        <v>24</v>
      </c>
      <c r="AF759" s="126">
        <f>B759/B777</f>
        <v>7.4362993475011852E-2</v>
      </c>
      <c r="AG759" s="127">
        <f t="shared" ref="AG759" si="14387">C759/C777</f>
        <v>5.0882302552681169E-2</v>
      </c>
      <c r="AH759" s="128">
        <f t="shared" ref="AH759" si="14388">D759/D777</f>
        <v>8.2759399345150725E-2</v>
      </c>
      <c r="AI759" s="129">
        <f t="shared" ref="AI759" si="14389">E759/E777</f>
        <v>6.4721710805834873E-2</v>
      </c>
      <c r="AJ759" s="126">
        <f t="shared" ref="AJ759" si="14390">F759/F777</f>
        <v>7.7011825785982119E-2</v>
      </c>
      <c r="AK759" s="127">
        <f t="shared" ref="AK759" si="14391">G759/G777</f>
        <v>7.5825825825825824E-2</v>
      </c>
      <c r="AL759" s="128">
        <f t="shared" ref="AL759" si="14392">H759/H777</f>
        <v>6.2324419935490587E-2</v>
      </c>
      <c r="AM759" s="129">
        <f t="shared" ref="AM759" si="14393">I759/I777</f>
        <v>5.0318151373074348E-2</v>
      </c>
      <c r="AN759" s="126">
        <f t="shared" ref="AN759" si="14394">J759/J777</f>
        <v>6.6180594503645537E-2</v>
      </c>
      <c r="AO759" s="127">
        <f t="shared" ref="AO759" si="14395">K759/K777</f>
        <v>0.10560675883256529</v>
      </c>
      <c r="AP759" s="128">
        <f t="shared" ref="AP759" si="14396">L759/L777</f>
        <v>3.4215622982569402E-2</v>
      </c>
      <c r="AQ759" s="126">
        <f t="shared" ref="AQ759" si="14397">M759/M777</f>
        <v>8.6799950329069911E-2</v>
      </c>
      <c r="AR759" s="130">
        <f t="shared" ref="AR759" si="14398">N759/N777</f>
        <v>5.7306147667593448E-2</v>
      </c>
      <c r="AS759" s="131">
        <f t="shared" ref="AS759" si="14399">O759/O777</f>
        <v>8.2775410833840532E-2</v>
      </c>
      <c r="AT759" s="126">
        <f t="shared" ref="AT759" si="14400">P759/P777</f>
        <v>6.3319878910191724E-2</v>
      </c>
      <c r="AU759" s="127">
        <f t="shared" ref="AU759" si="14401">Q759/Q777</f>
        <v>5.6918429003021145E-2</v>
      </c>
      <c r="AV759" s="128">
        <f t="shared" ref="AV759" si="14402">R759/R777</f>
        <v>7.7519379844961239E-2</v>
      </c>
      <c r="AW759" s="129">
        <f t="shared" ref="AW759" si="14403">S759/S777</f>
        <v>5.2461401665184704E-2</v>
      </c>
      <c r="AX759" s="126">
        <f t="shared" ref="AX759" si="14404">T759/T777</f>
        <v>5.4235222425350393E-2</v>
      </c>
      <c r="AY759" s="127">
        <f t="shared" ref="AY759" si="14405">U759/U777</f>
        <v>5.9512652296157452E-2</v>
      </c>
      <c r="AZ759" s="128">
        <f t="shared" ref="AZ759" si="14406">V759/V777</f>
        <v>2.8489501433724911E-2</v>
      </c>
      <c r="BA759" s="129">
        <f t="shared" ref="BA759" si="14407">W759/W777</f>
        <v>9.8360655737704916E-2</v>
      </c>
      <c r="BB759" s="126">
        <f t="shared" ref="BB759" si="14408">X759/X777</f>
        <v>6.2882212177612334E-2</v>
      </c>
      <c r="BC759" s="127">
        <f t="shared" ref="BC759" si="14409">Y759/Y777</f>
        <v>6.5428109854604205E-2</v>
      </c>
      <c r="BD759" s="128">
        <f t="shared" ref="BD759" si="14410">Z759/Z777</f>
        <v>6.8011772632176171E-2</v>
      </c>
      <c r="BE759" s="126">
        <f t="shared" ref="BE759" si="14411">AA759/AA777</f>
        <v>5.4506206152185648E-2</v>
      </c>
      <c r="BF759" s="132">
        <f t="shared" ref="BF759" si="14412">AB759/AB777</f>
        <v>6.5023242321054844E-2</v>
      </c>
      <c r="BG759" s="133">
        <f t="shared" ref="BG759" si="14413">AC759/AC777</f>
        <v>6.4458785527034781E-2</v>
      </c>
    </row>
    <row r="760" spans="1:59">
      <c r="A760" s="134" t="s">
        <v>25</v>
      </c>
      <c r="B760" s="186">
        <v>2263</v>
      </c>
      <c r="C760" s="187">
        <v>940</v>
      </c>
      <c r="D760" s="188">
        <v>707</v>
      </c>
      <c r="E760" s="189">
        <v>323</v>
      </c>
      <c r="F760" s="186">
        <v>249</v>
      </c>
      <c r="G760" s="190">
        <v>183</v>
      </c>
      <c r="H760" s="188">
        <v>1386</v>
      </c>
      <c r="I760" s="189">
        <v>1296</v>
      </c>
      <c r="J760" s="186">
        <v>102</v>
      </c>
      <c r="K760" s="190">
        <v>240</v>
      </c>
      <c r="L760" s="188">
        <v>108</v>
      </c>
      <c r="M760" s="186">
        <v>698</v>
      </c>
      <c r="N760" s="191">
        <v>822</v>
      </c>
      <c r="O760" s="192">
        <v>1115</v>
      </c>
      <c r="P760" s="186">
        <v>578</v>
      </c>
      <c r="Q760" s="190">
        <v>449</v>
      </c>
      <c r="R760" s="188">
        <v>970</v>
      </c>
      <c r="S760" s="189">
        <v>700</v>
      </c>
      <c r="T760" s="186">
        <v>88</v>
      </c>
      <c r="U760" s="190">
        <v>113</v>
      </c>
      <c r="V760" s="188">
        <v>381</v>
      </c>
      <c r="W760" s="189">
        <v>1187</v>
      </c>
      <c r="X760" s="186">
        <v>486</v>
      </c>
      <c r="Y760" s="190">
        <v>362</v>
      </c>
      <c r="Z760" s="188">
        <v>1976</v>
      </c>
      <c r="AA760" s="186">
        <v>1696</v>
      </c>
      <c r="AB760" s="169">
        <f t="shared" si="14332"/>
        <v>10116</v>
      </c>
      <c r="AC760" s="170">
        <f t="shared" si="14250"/>
        <v>9302</v>
      </c>
      <c r="AE760" s="134" t="s">
        <v>25</v>
      </c>
      <c r="AF760" s="126">
        <f>B760/B777</f>
        <v>8.2491889330368537E-2</v>
      </c>
      <c r="AG760" s="127">
        <f t="shared" ref="AG760" si="14414">C760/C777</f>
        <v>5.3680543658271941E-2</v>
      </c>
      <c r="AH760" s="128">
        <f t="shared" ref="AH760" si="14415">D760/D777</f>
        <v>7.982386812690527E-2</v>
      </c>
      <c r="AI760" s="129">
        <f t="shared" ref="AI760" si="14416">E760/E777</f>
        <v>4.5744228862767314E-2</v>
      </c>
      <c r="AJ760" s="126">
        <f t="shared" ref="AJ760" si="14417">F760/F777</f>
        <v>7.1820017306028272E-2</v>
      </c>
      <c r="AK760" s="127">
        <f t="shared" ref="AK760" si="14418">G760/G777</f>
        <v>6.86936936936937E-2</v>
      </c>
      <c r="AL760" s="128">
        <f t="shared" ref="AL760" si="14419">H760/H777</f>
        <v>7.2104879825200294E-2</v>
      </c>
      <c r="AM760" s="129">
        <f t="shared" ref="AM760" si="14420">I760/I777</f>
        <v>5.4253181513730743E-2</v>
      </c>
      <c r="AN760" s="126">
        <f t="shared" ref="AN760" si="14421">J760/J777</f>
        <v>5.7206954570947842E-2</v>
      </c>
      <c r="AO760" s="127">
        <f t="shared" ref="AO760" si="14422">K760/K777</f>
        <v>9.2165898617511524E-2</v>
      </c>
      <c r="AP760" s="128">
        <f t="shared" ref="AP760" si="14423">L760/L777</f>
        <v>3.4861200774693353E-2</v>
      </c>
      <c r="AQ760" s="126">
        <f t="shared" ref="AQ760" si="14424">M760/M777</f>
        <v>8.6675773003849502E-2</v>
      </c>
      <c r="AR760" s="130">
        <f t="shared" ref="AR760" si="14425">N760/N777</f>
        <v>6.3484708063021311E-2</v>
      </c>
      <c r="AS760" s="131">
        <f t="shared" ref="AS760" si="14426">O760/O777</f>
        <v>6.7863664029214857E-2</v>
      </c>
      <c r="AT760" s="126">
        <f t="shared" ref="AT760" si="14427">P760/P777</f>
        <v>7.2906155398587288E-2</v>
      </c>
      <c r="AU760" s="127">
        <f t="shared" ref="AU760" si="14428">Q760/Q777</f>
        <v>5.4259818731117827E-2</v>
      </c>
      <c r="AV760" s="128">
        <f t="shared" ref="AV760" si="14429">R760/R777</f>
        <v>8.1732389619143919E-2</v>
      </c>
      <c r="AW760" s="129">
        <f t="shared" ref="AW760" si="14430">S760/S777</f>
        <v>5.6583946326085197E-2</v>
      </c>
      <c r="AX760" s="126">
        <f t="shared" ref="AX760" si="14431">T760/T777</f>
        <v>5.3625837903717243E-2</v>
      </c>
      <c r="AY760" s="127">
        <f t="shared" ref="AY760" si="14432">U760/U777</f>
        <v>5.2952202436738517E-2</v>
      </c>
      <c r="AZ760" s="128">
        <f t="shared" ref="AZ760" si="14433">V760/V777</f>
        <v>3.5241883267042827E-2</v>
      </c>
      <c r="BA760" s="129">
        <f t="shared" ref="BA760" si="14434">W760/W777</f>
        <v>9.3552963430012612E-2</v>
      </c>
      <c r="BB760" s="126">
        <f t="shared" ref="BB760" si="14435">X760/X777</f>
        <v>6.4610475937250736E-2</v>
      </c>
      <c r="BC760" s="127">
        <f t="shared" ref="BC760" si="14436">Y760/Y777</f>
        <v>7.3101777059773831E-2</v>
      </c>
      <c r="BD760" s="128">
        <f t="shared" ref="BD760" si="14437">Z760/Z777</f>
        <v>7.0068437289457816E-2</v>
      </c>
      <c r="BE760" s="126">
        <f t="shared" ref="BE760" si="14438">AA760/AA777</f>
        <v>6.537660935934006E-2</v>
      </c>
      <c r="BF760" s="132">
        <f t="shared" ref="BF760" si="14439">AB760/AB777</f>
        <v>6.9872011824919367E-2</v>
      </c>
      <c r="BG760" s="133">
        <f t="shared" ref="BG760" si="14440">AC760/AC777</f>
        <v>6.4341197872355149E-2</v>
      </c>
    </row>
    <row r="761" spans="1:59">
      <c r="A761" s="143" t="s">
        <v>26</v>
      </c>
      <c r="B761" s="200">
        <v>2360</v>
      </c>
      <c r="C761" s="194">
        <v>1324</v>
      </c>
      <c r="D761" s="195">
        <v>783</v>
      </c>
      <c r="E761" s="196">
        <v>335</v>
      </c>
      <c r="F761" s="193">
        <v>272</v>
      </c>
      <c r="G761" s="197">
        <v>169</v>
      </c>
      <c r="H761" s="195">
        <v>1465</v>
      </c>
      <c r="I761" s="196">
        <v>1486</v>
      </c>
      <c r="J761" s="193">
        <v>88</v>
      </c>
      <c r="K761" s="197">
        <v>231</v>
      </c>
      <c r="L761" s="195">
        <v>100</v>
      </c>
      <c r="M761" s="193">
        <v>690</v>
      </c>
      <c r="N761" s="198">
        <v>774</v>
      </c>
      <c r="O761" s="201">
        <v>1298</v>
      </c>
      <c r="P761" s="193">
        <v>609</v>
      </c>
      <c r="Q761" s="197">
        <v>464</v>
      </c>
      <c r="R761" s="195">
        <v>904</v>
      </c>
      <c r="S761" s="196">
        <v>827</v>
      </c>
      <c r="T761" s="193">
        <v>87</v>
      </c>
      <c r="U761" s="197">
        <v>120</v>
      </c>
      <c r="V761" s="195">
        <v>495</v>
      </c>
      <c r="W761" s="202">
        <v>1126</v>
      </c>
      <c r="X761" s="193">
        <v>521</v>
      </c>
      <c r="Y761" s="197">
        <v>287</v>
      </c>
      <c r="Z761" s="195">
        <v>1994</v>
      </c>
      <c r="AA761" s="193">
        <v>1946</v>
      </c>
      <c r="AB761" s="169">
        <f t="shared" si="14332"/>
        <v>10452</v>
      </c>
      <c r="AC761" s="170">
        <f t="shared" si="14250"/>
        <v>10303</v>
      </c>
      <c r="AE761" s="143" t="s">
        <v>26</v>
      </c>
      <c r="AF761" s="126">
        <f>B761/B777</f>
        <v>8.6027776765209785E-2</v>
      </c>
      <c r="AG761" s="127">
        <f t="shared" ref="AG761" si="14441">C761/C777</f>
        <v>7.5609616812289421E-2</v>
      </c>
      <c r="AH761" s="128">
        <f t="shared" ref="AH761" si="14442">D761/D777</f>
        <v>8.8404651687930449E-2</v>
      </c>
      <c r="AI761" s="129">
        <f t="shared" ref="AI761" si="14443">E761/E777</f>
        <v>4.7443704857668884E-2</v>
      </c>
      <c r="AJ761" s="126">
        <f t="shared" ref="AJ761" si="14444">F761/F777</f>
        <v>7.8453994808191527E-2</v>
      </c>
      <c r="AK761" s="127">
        <f t="shared" ref="AK761" si="14445">G761/G777</f>
        <v>6.3438438438438438E-2</v>
      </c>
      <c r="AL761" s="128">
        <f t="shared" ref="AL761" si="14446">H761/H777</f>
        <v>7.6214753927791076E-2</v>
      </c>
      <c r="AM761" s="129">
        <f t="shared" ref="AM761" si="14447">I761/I777</f>
        <v>6.220696584058942E-2</v>
      </c>
      <c r="AN761" s="126">
        <f t="shared" ref="AN761" si="14448">J761/J777</f>
        <v>4.9355019629837356E-2</v>
      </c>
      <c r="AO761" s="127">
        <f t="shared" ref="AO761" si="14449">K761/K777</f>
        <v>8.8709677419354843E-2</v>
      </c>
      <c r="AP761" s="128">
        <f t="shared" ref="AP761" si="14450">L761/L777</f>
        <v>3.2278889606197549E-2</v>
      </c>
      <c r="AQ761" s="126">
        <f t="shared" ref="AQ761" si="14451">M761/M777</f>
        <v>8.5682354402086172E-2</v>
      </c>
      <c r="AR761" s="130">
        <f t="shared" ref="AR761" si="14452">N761/N777</f>
        <v>5.9777571825764597E-2</v>
      </c>
      <c r="AS761" s="131">
        <f t="shared" ref="AS761" si="14453">O761/O777</f>
        <v>7.9001825928180155E-2</v>
      </c>
      <c r="AT761" s="126">
        <f t="shared" ref="AT761" si="14454">P761/P777</f>
        <v>7.6816347124117057E-2</v>
      </c>
      <c r="AU761" s="127">
        <f t="shared" ref="AU761" si="14455">Q761/Q777</f>
        <v>5.6072507552870091E-2</v>
      </c>
      <c r="AV761" s="128">
        <f t="shared" ref="AV761" si="14456">R761/R777</f>
        <v>7.6171216717222781E-2</v>
      </c>
      <c r="AW761" s="129">
        <f t="shared" ref="AW761" si="14457">S761/S777</f>
        <v>6.6849890873817805E-2</v>
      </c>
      <c r="AX761" s="126">
        <f t="shared" ref="AX761" si="14458">T761/T777</f>
        <v>5.3016453382084092E-2</v>
      </c>
      <c r="AY761" s="127">
        <f t="shared" ref="AY761" si="14459">U761/U777</f>
        <v>5.6232427366447985E-2</v>
      </c>
      <c r="AZ761" s="128">
        <f t="shared" ref="AZ761" si="14460">V761/V777</f>
        <v>4.5786698732772177E-2</v>
      </c>
      <c r="BA761" s="129">
        <f t="shared" ref="BA761" si="14461">W761/W777</f>
        <v>8.8745271122320307E-2</v>
      </c>
      <c r="BB761" s="126">
        <f t="shared" ref="BB761" si="14462">X761/X777</f>
        <v>6.9263493751661798E-2</v>
      </c>
      <c r="BC761" s="127">
        <f t="shared" ref="BC761" si="14463">Y761/Y777</f>
        <v>5.7956381260096931E-2</v>
      </c>
      <c r="BD761" s="128">
        <f t="shared" ref="BD761" si="14464">Z761/Z777</f>
        <v>7.0706712527924542E-2</v>
      </c>
      <c r="BE761" s="126">
        <f t="shared" ref="BE761" si="14465">AA761/AA777</f>
        <v>7.5013491635186183E-2</v>
      </c>
      <c r="BF761" s="132">
        <f t="shared" ref="BF761" si="14466">AB761/AB777</f>
        <v>7.2192790390871606E-2</v>
      </c>
      <c r="BG761" s="133">
        <f t="shared" ref="BG761" si="14467">AC761/AC777</f>
        <v>7.1265035656727052E-2</v>
      </c>
    </row>
    <row r="762" spans="1:59">
      <c r="A762" s="134" t="s">
        <v>27</v>
      </c>
      <c r="B762" s="203">
        <v>2198</v>
      </c>
      <c r="C762" s="187">
        <v>1106</v>
      </c>
      <c r="D762" s="188">
        <v>783</v>
      </c>
      <c r="E762" s="189">
        <v>394</v>
      </c>
      <c r="F762" s="186">
        <v>269</v>
      </c>
      <c r="G762" s="190">
        <v>146</v>
      </c>
      <c r="H762" s="188">
        <v>1554</v>
      </c>
      <c r="I762" s="189">
        <v>1988</v>
      </c>
      <c r="J762" s="186">
        <v>118</v>
      </c>
      <c r="K762" s="187">
        <v>229</v>
      </c>
      <c r="L762" s="188">
        <v>164</v>
      </c>
      <c r="M762" s="186">
        <v>1002</v>
      </c>
      <c r="N762" s="191">
        <v>878</v>
      </c>
      <c r="O762" s="204">
        <v>1429</v>
      </c>
      <c r="P762" s="186">
        <v>673</v>
      </c>
      <c r="Q762" s="187">
        <v>511</v>
      </c>
      <c r="R762" s="188">
        <v>1029</v>
      </c>
      <c r="S762" s="189">
        <v>798</v>
      </c>
      <c r="T762" s="195">
        <v>114</v>
      </c>
      <c r="U762" s="186">
        <v>151</v>
      </c>
      <c r="V762" s="188">
        <v>561</v>
      </c>
      <c r="W762" s="205">
        <v>1241</v>
      </c>
      <c r="X762" s="186">
        <v>564</v>
      </c>
      <c r="Y762" s="190">
        <v>330</v>
      </c>
      <c r="Z762" s="188">
        <v>2191</v>
      </c>
      <c r="AA762" s="186">
        <v>1847</v>
      </c>
      <c r="AB762" s="169">
        <f t="shared" si="14332"/>
        <v>11096</v>
      </c>
      <c r="AC762" s="170">
        <f t="shared" si="14250"/>
        <v>11172</v>
      </c>
      <c r="AE762" s="134" t="s">
        <v>27</v>
      </c>
      <c r="AF762" s="126">
        <f>B762/B777</f>
        <v>8.0122480224547085E-2</v>
      </c>
      <c r="AG762" s="127">
        <f t="shared" ref="AG762" si="14468">C762/C777</f>
        <v>6.3160299240477419E-2</v>
      </c>
      <c r="AH762" s="128">
        <f t="shared" ref="AH762" si="14469">D762/D777</f>
        <v>8.8404651687930449E-2</v>
      </c>
      <c r="AI762" s="129">
        <f t="shared" ref="AI762" si="14470">E762/E777</f>
        <v>5.5799461832601614E-2</v>
      </c>
      <c r="AJ762" s="126">
        <f t="shared" ref="AJ762" si="14471">F762/F777</f>
        <v>7.7588693394865876E-2</v>
      </c>
      <c r="AK762" s="127">
        <f t="shared" ref="AK762" si="14472">G762/G777</f>
        <v>5.4804804804804805E-2</v>
      </c>
      <c r="AL762" s="128">
        <f t="shared" ref="AL762" si="14473">H762/H777</f>
        <v>8.0844865258557899E-2</v>
      </c>
      <c r="AM762" s="129">
        <f t="shared" ref="AM762" si="14474">I762/I777</f>
        <v>8.3221701272605489E-2</v>
      </c>
      <c r="AN762" s="126">
        <f t="shared" ref="AN762" si="14475">J762/J777</f>
        <v>6.6180594503645537E-2</v>
      </c>
      <c r="AO762" s="127">
        <f t="shared" ref="AO762" si="14476">K762/K777</f>
        <v>8.7941628264208913E-2</v>
      </c>
      <c r="AP762" s="128">
        <f t="shared" ref="AP762" si="14477">L762/L777</f>
        <v>5.2937378954163977E-2</v>
      </c>
      <c r="AQ762" s="126">
        <f t="shared" ref="AQ762" si="14478">M762/M777</f>
        <v>0.12442567987085558</v>
      </c>
      <c r="AR762" s="130">
        <f t="shared" ref="AR762" si="14479">N762/N777</f>
        <v>6.7809700339820825E-2</v>
      </c>
      <c r="AS762" s="131">
        <f t="shared" ref="AS762" si="14480">O762/O777</f>
        <v>8.6975045648204505E-2</v>
      </c>
      <c r="AT762" s="126">
        <f t="shared" ref="AT762" si="14481">P762/P777</f>
        <v>8.4889001009081741E-2</v>
      </c>
      <c r="AU762" s="127">
        <f t="shared" ref="AU762" si="14482">Q762/Q777</f>
        <v>6.1752265861027188E-2</v>
      </c>
      <c r="AV762" s="128">
        <f t="shared" ref="AV762" si="14483">R762/R777</f>
        <v>8.6703741152679481E-2</v>
      </c>
      <c r="AW762" s="129">
        <f t="shared" ref="AW762" si="14484">S762/S777</f>
        <v>6.4505698811737122E-2</v>
      </c>
      <c r="AX762" s="126">
        <f t="shared" ref="AX762" si="14485">T762/T777</f>
        <v>6.9469835466179158E-2</v>
      </c>
      <c r="AY762" s="127">
        <f t="shared" ref="AY762" si="14486">U762/U777</f>
        <v>7.0759137769447047E-2</v>
      </c>
      <c r="AZ762" s="128">
        <f t="shared" ref="AZ762" si="14487">V762/V777</f>
        <v>5.1891591897141799E-2</v>
      </c>
      <c r="BA762" s="129">
        <f t="shared" ref="BA762" si="14488">W762/W777</f>
        <v>9.7808953341740223E-2</v>
      </c>
      <c r="BB762" s="126">
        <f t="shared" ref="BB762" si="14489">X762/X777</f>
        <v>7.4980058495081089E-2</v>
      </c>
      <c r="BC762" s="127">
        <f t="shared" ref="BC762" si="14490">Y762/Y777</f>
        <v>6.6639741518578349E-2</v>
      </c>
      <c r="BD762" s="128">
        <f t="shared" ref="BD762" si="14491">Z762/Z777</f>
        <v>7.7692280415588094E-2</v>
      </c>
      <c r="BE762" s="126">
        <f t="shared" ref="BE762" si="14492">AA762/AA777</f>
        <v>7.1197286253951123E-2</v>
      </c>
      <c r="BF762" s="132">
        <f t="shared" ref="BF762" si="14493">AB762/AB777</f>
        <v>7.6640949308946743E-2</v>
      </c>
      <c r="BG762" s="133">
        <f t="shared" ref="BG762" si="14494">AC762/AC777</f>
        <v>7.7275839887115852E-2</v>
      </c>
    </row>
    <row r="763" spans="1:59">
      <c r="A763" s="143" t="s">
        <v>28</v>
      </c>
      <c r="B763" s="200">
        <v>1982</v>
      </c>
      <c r="C763" s="194">
        <v>1435</v>
      </c>
      <c r="D763" s="195">
        <v>663</v>
      </c>
      <c r="E763" s="196">
        <v>475</v>
      </c>
      <c r="F763" s="193">
        <v>273</v>
      </c>
      <c r="G763" s="197">
        <v>167</v>
      </c>
      <c r="H763" s="195">
        <v>1425</v>
      </c>
      <c r="I763" s="196">
        <v>1863</v>
      </c>
      <c r="J763" s="193">
        <v>107</v>
      </c>
      <c r="K763" s="194">
        <v>195</v>
      </c>
      <c r="L763" s="195">
        <v>221</v>
      </c>
      <c r="M763" s="193">
        <v>734</v>
      </c>
      <c r="N763" s="198">
        <v>955</v>
      </c>
      <c r="O763" s="201">
        <v>1204</v>
      </c>
      <c r="P763" s="193">
        <v>697</v>
      </c>
      <c r="Q763" s="194">
        <v>642</v>
      </c>
      <c r="R763" s="195">
        <v>1087</v>
      </c>
      <c r="S763" s="196">
        <v>911</v>
      </c>
      <c r="T763" s="193">
        <v>102</v>
      </c>
      <c r="U763" s="197">
        <v>153</v>
      </c>
      <c r="V763" s="195">
        <v>584</v>
      </c>
      <c r="W763" s="202">
        <v>984</v>
      </c>
      <c r="X763" s="193">
        <v>509</v>
      </c>
      <c r="Y763" s="197">
        <v>310</v>
      </c>
      <c r="Z763" s="195">
        <v>2023</v>
      </c>
      <c r="AA763" s="193">
        <v>2002</v>
      </c>
      <c r="AB763" s="169">
        <f t="shared" si="14332"/>
        <v>10628</v>
      </c>
      <c r="AC763" s="170">
        <f t="shared" si="14250"/>
        <v>11075</v>
      </c>
      <c r="AE763" s="143" t="s">
        <v>28</v>
      </c>
      <c r="AF763" s="126">
        <f>B763/B777</f>
        <v>7.2248751503663472E-2</v>
      </c>
      <c r="AG763" s="127">
        <f t="shared" ref="AG763" si="14495">C763/C777</f>
        <v>8.1948489520872594E-2</v>
      </c>
      <c r="AH763" s="128">
        <f t="shared" ref="AH763" si="14496">D763/D777</f>
        <v>7.4856046065259113E-2</v>
      </c>
      <c r="AI763" s="129">
        <f t="shared" ref="AI763" si="14497">E763/E777</f>
        <v>6.727092479818722E-2</v>
      </c>
      <c r="AJ763" s="126">
        <f t="shared" ref="AJ763" si="14498">F763/F777</f>
        <v>7.8742428612633406E-2</v>
      </c>
      <c r="AK763" s="127">
        <f t="shared" ref="AK763" si="14499">G763/G777</f>
        <v>6.268768768768769E-2</v>
      </c>
      <c r="AL763" s="128">
        <f t="shared" ref="AL763" si="14500">H763/H777</f>
        <v>7.4133805015086873E-2</v>
      </c>
      <c r="AM763" s="129">
        <f t="shared" ref="AM763" si="14501">I763/I777</f>
        <v>7.7988948425987942E-2</v>
      </c>
      <c r="AN763" s="126">
        <f t="shared" ref="AN763" si="14502">J763/J777</f>
        <v>6.0011217049915869E-2</v>
      </c>
      <c r="AO763" s="127">
        <f t="shared" ref="AO763" si="14503">K763/K777</f>
        <v>7.4884792626728106E-2</v>
      </c>
      <c r="AP763" s="128">
        <f t="shared" ref="AP763" si="14504">L763/L777</f>
        <v>7.1336346029696573E-2</v>
      </c>
      <c r="AQ763" s="126">
        <f t="shared" ref="AQ763" si="14505">M763/M777</f>
        <v>9.1146156711784429E-2</v>
      </c>
      <c r="AR763" s="130">
        <f t="shared" ref="AR763" si="14506">N763/N777</f>
        <v>7.3756564720420137E-2</v>
      </c>
      <c r="AS763" s="131">
        <f t="shared" ref="AS763" si="14507">O763/O777</f>
        <v>7.3280584297017656E-2</v>
      </c>
      <c r="AT763" s="126">
        <f t="shared" ref="AT763" si="14508">P763/P777</f>
        <v>8.7916246215943489E-2</v>
      </c>
      <c r="AU763" s="127">
        <f t="shared" ref="AU763" si="14509">Q763/Q777</f>
        <v>7.7583081570996984E-2</v>
      </c>
      <c r="AV763" s="128">
        <f t="shared" ref="AV763" si="14510">R763/R777</f>
        <v>9.1590832490731383E-2</v>
      </c>
      <c r="AW763" s="129">
        <f t="shared" ref="AW763" si="14511">S763/S777</f>
        <v>7.3639964432948027E-2</v>
      </c>
      <c r="AX763" s="126">
        <f t="shared" ref="AX763" si="14512">T763/T777</f>
        <v>6.2157221206581355E-2</v>
      </c>
      <c r="AY763" s="127">
        <f t="shared" ref="AY763" si="14513">U763/U777</f>
        <v>7.1696344892221181E-2</v>
      </c>
      <c r="AZ763" s="128">
        <f t="shared" ref="AZ763" si="14514">V763/V777</f>
        <v>5.4019054666543338E-2</v>
      </c>
      <c r="BA763" s="129">
        <f t="shared" ref="BA763" si="14515">W763/W777</f>
        <v>7.7553593947036564E-2</v>
      </c>
      <c r="BB763" s="126">
        <f t="shared" ref="BB763" si="14516">X763/X777</f>
        <v>6.7668173358149425E-2</v>
      </c>
      <c r="BC763" s="127">
        <f t="shared" ref="BC763" si="14517">Y763/Y777</f>
        <v>6.2600969305331183E-2</v>
      </c>
      <c r="BD763" s="128">
        <f t="shared" ref="BD763" si="14518">Z763/Z777</f>
        <v>7.1735044856565372E-2</v>
      </c>
      <c r="BE763" s="126">
        <f t="shared" ref="BE763" si="14519">AA763/AA777</f>
        <v>7.7172153264975715E-2</v>
      </c>
      <c r="BF763" s="132">
        <f t="shared" ref="BF763" si="14520">AB763/AB777</f>
        <v>7.3408436306370395E-2</v>
      </c>
      <c r="BG763" s="133">
        <f t="shared" ref="BG763" si="14521">AC763/AC777</f>
        <v>7.6604898563355533E-2</v>
      </c>
    </row>
    <row r="764" spans="1:59">
      <c r="A764" s="134" t="s">
        <v>29</v>
      </c>
      <c r="B764" s="203">
        <v>1840</v>
      </c>
      <c r="C764" s="187">
        <v>1345</v>
      </c>
      <c r="D764" s="188">
        <v>572</v>
      </c>
      <c r="E764" s="189">
        <v>396</v>
      </c>
      <c r="F764" s="186">
        <v>255</v>
      </c>
      <c r="G764" s="190">
        <v>161</v>
      </c>
      <c r="H764" s="188">
        <v>1399</v>
      </c>
      <c r="I764" s="189">
        <v>1847</v>
      </c>
      <c r="J764" s="186">
        <v>102</v>
      </c>
      <c r="K764" s="187">
        <v>246</v>
      </c>
      <c r="L764" s="188">
        <v>272</v>
      </c>
      <c r="M764" s="186">
        <v>614</v>
      </c>
      <c r="N764" s="191">
        <v>901</v>
      </c>
      <c r="O764" s="204">
        <v>958</v>
      </c>
      <c r="P764" s="186">
        <v>652</v>
      </c>
      <c r="Q764" s="187">
        <v>501</v>
      </c>
      <c r="R764" s="188">
        <v>846</v>
      </c>
      <c r="S764" s="189">
        <v>765</v>
      </c>
      <c r="T764" s="186">
        <v>117</v>
      </c>
      <c r="U764" s="190">
        <v>128</v>
      </c>
      <c r="V764" s="188">
        <v>722</v>
      </c>
      <c r="W764" s="205">
        <v>863</v>
      </c>
      <c r="X764" s="186">
        <v>514</v>
      </c>
      <c r="Y764" s="190">
        <v>271</v>
      </c>
      <c r="Z764" s="188">
        <v>2098</v>
      </c>
      <c r="AA764" s="186">
        <v>2035</v>
      </c>
      <c r="AB764" s="169">
        <f t="shared" si="14332"/>
        <v>10290</v>
      </c>
      <c r="AC764" s="170">
        <f t="shared" si="14250"/>
        <v>10130</v>
      </c>
      <c r="AE764" s="134" t="s">
        <v>29</v>
      </c>
      <c r="AF764" s="126">
        <f>B764/B777</f>
        <v>6.7072503918638143E-2</v>
      </c>
      <c r="AG764" s="127">
        <f t="shared" ref="AG764" si="14522">C764/C777</f>
        <v>7.6808863000399755E-2</v>
      </c>
      <c r="AH764" s="128">
        <f t="shared" ref="AH764" si="14523">D764/D777</f>
        <v>6.4581686801400029E-2</v>
      </c>
      <c r="AI764" s="129">
        <f t="shared" ref="AI764" si="14524">E764/E777</f>
        <v>5.6082707831751878E-2</v>
      </c>
      <c r="AJ764" s="126">
        <f t="shared" ref="AJ764" si="14525">F764/F777</f>
        <v>7.3550620132679545E-2</v>
      </c>
      <c r="AK764" s="127">
        <f t="shared" ref="AK764" si="14526">G764/G777</f>
        <v>6.0435435435435433E-2</v>
      </c>
      <c r="AL764" s="128">
        <f t="shared" ref="AL764" si="14527">H764/H777</f>
        <v>7.2781188221829149E-2</v>
      </c>
      <c r="AM764" s="129">
        <f t="shared" ref="AM764" si="14528">I764/I777</f>
        <v>7.7319156061620903E-2</v>
      </c>
      <c r="AN764" s="126">
        <f t="shared" ref="AN764" si="14529">J764/J777</f>
        <v>5.7206954570947842E-2</v>
      </c>
      <c r="AO764" s="127">
        <f t="shared" ref="AO764" si="14530">K764/K777</f>
        <v>9.4470046082949302E-2</v>
      </c>
      <c r="AP764" s="128">
        <f t="shared" ref="AP764" si="14531">L764/L777</f>
        <v>8.7798579728857323E-2</v>
      </c>
      <c r="AQ764" s="126">
        <f t="shared" ref="AQ764" si="14532">M764/M777</f>
        <v>7.6244877685334653E-2</v>
      </c>
      <c r="AR764" s="130">
        <f t="shared" ref="AR764" si="14533">N764/N777</f>
        <v>6.9586036453506334E-2</v>
      </c>
      <c r="AS764" s="131">
        <f t="shared" ref="AS764" si="14534">O764/O777</f>
        <v>5.8307973219720026E-2</v>
      </c>
      <c r="AT764" s="126">
        <f t="shared" ref="AT764" si="14535">P764/P777</f>
        <v>8.2240161453077693E-2</v>
      </c>
      <c r="AU764" s="127">
        <f t="shared" ref="AU764" si="14536">Q764/Q777</f>
        <v>6.0543806646525679E-2</v>
      </c>
      <c r="AV764" s="128">
        <f t="shared" ref="AV764" si="14537">R764/R777</f>
        <v>7.1284125379170879E-2</v>
      </c>
      <c r="AW764" s="129">
        <f t="shared" ref="AW764" si="14538">S764/S777</f>
        <v>6.1838169913507393E-2</v>
      </c>
      <c r="AX764" s="126">
        <f t="shared" ref="AX764" si="14539">T764/T777</f>
        <v>7.1297989031078604E-2</v>
      </c>
      <c r="AY764" s="127">
        <f t="shared" ref="AY764" si="14540">U764/U777</f>
        <v>5.9981255857544519E-2</v>
      </c>
      <c r="AZ764" s="128">
        <f t="shared" ref="AZ764" si="14541">V764/V777</f>
        <v>6.6783831282952552E-2</v>
      </c>
      <c r="BA764" s="129">
        <f t="shared" ref="BA764" si="14542">W764/W777</f>
        <v>6.8017023959646913E-2</v>
      </c>
      <c r="BB764" s="126">
        <f t="shared" ref="BB764" si="14543">X764/X777</f>
        <v>6.8332890188779583E-2</v>
      </c>
      <c r="BC764" s="127">
        <f t="shared" ref="BC764" si="14544">Y764/Y777</f>
        <v>5.472536348949919E-2</v>
      </c>
      <c r="BD764" s="128">
        <f t="shared" ref="BD764" si="14545">Z764/Z777</f>
        <v>7.4394525016843377E-2</v>
      </c>
      <c r="BE764" s="126">
        <f t="shared" ref="BE764" si="14546">AA764/AA777</f>
        <v>7.8444221725387397E-2</v>
      </c>
      <c r="BF764" s="132">
        <f t="shared" ref="BF764" si="14547">AB764/AB777</f>
        <v>7.107384358228748E-2</v>
      </c>
      <c r="BG764" s="133">
        <f t="shared" ref="BG764" si="14548">AC764/AC777</f>
        <v>7.00684083473401E-2</v>
      </c>
    </row>
    <row r="765" spans="1:59">
      <c r="A765" s="143" t="s">
        <v>30</v>
      </c>
      <c r="B765" s="200">
        <v>1563</v>
      </c>
      <c r="C765" s="194">
        <v>1534</v>
      </c>
      <c r="D765" s="195">
        <v>628</v>
      </c>
      <c r="E765" s="196">
        <v>545</v>
      </c>
      <c r="F765" s="193">
        <v>360</v>
      </c>
      <c r="G765" s="197">
        <v>147</v>
      </c>
      <c r="H765" s="195">
        <v>1397</v>
      </c>
      <c r="I765" s="196">
        <v>1764</v>
      </c>
      <c r="J765" s="193">
        <v>121</v>
      </c>
      <c r="K765" s="194">
        <v>178</v>
      </c>
      <c r="L765" s="195">
        <v>270</v>
      </c>
      <c r="M765" s="193">
        <v>461</v>
      </c>
      <c r="N765" s="198">
        <v>962</v>
      </c>
      <c r="O765" s="201">
        <v>1139</v>
      </c>
      <c r="P765" s="193">
        <v>578</v>
      </c>
      <c r="Q765" s="194">
        <v>536</v>
      </c>
      <c r="R765" s="195">
        <v>680</v>
      </c>
      <c r="S765" s="196">
        <v>887</v>
      </c>
      <c r="T765" s="193">
        <v>136</v>
      </c>
      <c r="U765" s="197">
        <v>114</v>
      </c>
      <c r="V765" s="195">
        <v>870</v>
      </c>
      <c r="W765" s="202">
        <v>610</v>
      </c>
      <c r="X765" s="193">
        <v>558</v>
      </c>
      <c r="Y765" s="197">
        <v>220</v>
      </c>
      <c r="Z765" s="195">
        <v>1834</v>
      </c>
      <c r="AA765" s="193">
        <v>1606</v>
      </c>
      <c r="AB765" s="169">
        <f t="shared" si="14332"/>
        <v>9957</v>
      </c>
      <c r="AC765" s="170">
        <f t="shared" si="14250"/>
        <v>9741</v>
      </c>
      <c r="AE765" s="143" t="s">
        <v>30</v>
      </c>
      <c r="AF765" s="126">
        <f>B765/B777</f>
        <v>5.6975175883060544E-2</v>
      </c>
      <c r="AG765" s="127">
        <f t="shared" ref="AG765" si="14549">C765/C777</f>
        <v>8.7602078693392718E-2</v>
      </c>
      <c r="AH765" s="128">
        <f t="shared" ref="AH765" si="14550">D765/D777</f>
        <v>7.0904369425313307E-2</v>
      </c>
      <c r="AI765" s="129">
        <f t="shared" ref="AI765" si="14551">E765/E777</f>
        <v>7.7184534768446389E-2</v>
      </c>
      <c r="AJ765" s="126">
        <f t="shared" ref="AJ765" si="14552">F765/F777</f>
        <v>0.10383616959907702</v>
      </c>
      <c r="AK765" s="127">
        <f t="shared" ref="AK765" si="14553">G765/G777</f>
        <v>5.5180180180180179E-2</v>
      </c>
      <c r="AL765" s="128">
        <f t="shared" ref="AL765" si="14554">H765/H777</f>
        <v>7.2677140776193944E-2</v>
      </c>
      <c r="AM765" s="129">
        <f t="shared" ref="AM765" si="14555">I765/I777</f>
        <v>7.3844608171466847E-2</v>
      </c>
      <c r="AN765" s="126">
        <f t="shared" ref="AN765" si="14556">J765/J777</f>
        <v>6.7863151991026355E-2</v>
      </c>
      <c r="AO765" s="127">
        <f t="shared" ref="AO765" si="14557">K765/K777</f>
        <v>6.8356374807987716E-2</v>
      </c>
      <c r="AP765" s="128">
        <f t="shared" ref="AP765" si="14558">L765/L777</f>
        <v>8.7153001936733379E-2</v>
      </c>
      <c r="AQ765" s="126">
        <f t="shared" ref="AQ765" si="14559">M765/M777</f>
        <v>5.7245746926611198E-2</v>
      </c>
      <c r="AR765" s="130">
        <f t="shared" ref="AR765" si="14560">N765/N777</f>
        <v>7.4297188755020074E-2</v>
      </c>
      <c r="AS765" s="131">
        <f t="shared" ref="AS765" si="14561">O765/O777</f>
        <v>6.9324406573341449E-2</v>
      </c>
      <c r="AT765" s="126">
        <f t="shared" ref="AT765" si="14562">P765/P777</f>
        <v>7.2906155398587288E-2</v>
      </c>
      <c r="AU765" s="127">
        <f t="shared" ref="AU765" si="14563">Q765/Q777</f>
        <v>6.4773413897280974E-2</v>
      </c>
      <c r="AV765" s="128">
        <f t="shared" ref="AV765" si="14564">R765/R777</f>
        <v>5.7296932928884395E-2</v>
      </c>
      <c r="AW765" s="129">
        <f t="shared" ref="AW765" si="14565">S765/S777</f>
        <v>7.169994341605368E-2</v>
      </c>
      <c r="AX765" s="126">
        <f t="shared" ref="AX765" si="14566">T765/T777</f>
        <v>8.2876294942108464E-2</v>
      </c>
      <c r="AY765" s="127">
        <f t="shared" ref="AY765" si="14567">U765/U777</f>
        <v>5.3420805998125584E-2</v>
      </c>
      <c r="AZ765" s="128">
        <f t="shared" ref="AZ765" si="14568">V765/V777</f>
        <v>8.0473591712145034E-2</v>
      </c>
      <c r="BA765" s="129">
        <f t="shared" ref="BA765" si="14569">W765/W777</f>
        <v>4.807692307692308E-2</v>
      </c>
      <c r="BB765" s="126">
        <f t="shared" ref="BB765" si="14570">X765/X777</f>
        <v>7.4182398298324917E-2</v>
      </c>
      <c r="BC765" s="127">
        <f t="shared" ref="BC765" si="14571">Y765/Y777</f>
        <v>4.4426494345718902E-2</v>
      </c>
      <c r="BD765" s="128">
        <f t="shared" ref="BD765" si="14572">Z765/Z777</f>
        <v>6.5033154852664796E-2</v>
      </c>
      <c r="BE765" s="126">
        <f t="shared" ref="BE765" si="14573">AA765/AA777</f>
        <v>6.1907331740035466E-2</v>
      </c>
      <c r="BF765" s="132">
        <f t="shared" ref="BF765" si="14574">AB765/AB777</f>
        <v>6.8773786253531241E-2</v>
      </c>
      <c r="BG765" s="133">
        <f t="shared" ref="BG765" si="14575">AC765/AC777</f>
        <v>6.7377726131435334E-2</v>
      </c>
    </row>
    <row r="766" spans="1:59">
      <c r="A766" s="134" t="s">
        <v>31</v>
      </c>
      <c r="B766" s="203">
        <v>1710</v>
      </c>
      <c r="C766" s="187">
        <v>1172</v>
      </c>
      <c r="D766" s="188">
        <v>581</v>
      </c>
      <c r="E766" s="189">
        <v>480</v>
      </c>
      <c r="F766" s="186">
        <v>251</v>
      </c>
      <c r="G766" s="190">
        <v>156</v>
      </c>
      <c r="H766" s="188">
        <v>1443</v>
      </c>
      <c r="I766" s="189">
        <v>1314</v>
      </c>
      <c r="J766" s="186">
        <v>136</v>
      </c>
      <c r="K766" s="187">
        <v>125</v>
      </c>
      <c r="L766" s="188">
        <v>319</v>
      </c>
      <c r="M766" s="186">
        <v>425</v>
      </c>
      <c r="N766" s="191">
        <v>929</v>
      </c>
      <c r="O766" s="204">
        <v>1052</v>
      </c>
      <c r="P766" s="186">
        <v>555</v>
      </c>
      <c r="Q766" s="187">
        <v>649</v>
      </c>
      <c r="R766" s="188">
        <v>751</v>
      </c>
      <c r="S766" s="189">
        <v>1025</v>
      </c>
      <c r="T766" s="186">
        <v>143</v>
      </c>
      <c r="U766" s="190">
        <v>146</v>
      </c>
      <c r="V766" s="188">
        <v>951</v>
      </c>
      <c r="W766" s="205">
        <v>889</v>
      </c>
      <c r="X766" s="186">
        <v>528</v>
      </c>
      <c r="Y766" s="190">
        <v>326</v>
      </c>
      <c r="Z766" s="188">
        <v>2350</v>
      </c>
      <c r="AA766" s="186">
        <v>1699</v>
      </c>
      <c r="AB766" s="169">
        <f t="shared" si="14332"/>
        <v>10647</v>
      </c>
      <c r="AC766" s="170">
        <f t="shared" si="14250"/>
        <v>9458</v>
      </c>
      <c r="AE766" s="134" t="s">
        <v>31</v>
      </c>
      <c r="AF766" s="126">
        <f>B766/B777</f>
        <v>6.2333685706995226E-2</v>
      </c>
      <c r="AG766" s="127">
        <f t="shared" ref="AG766" si="14576">C766/C777</f>
        <v>6.6929358688824173E-2</v>
      </c>
      <c r="AH766" s="128">
        <f t="shared" ref="AH766" si="14577">D766/D777</f>
        <v>6.5597832223100366E-2</v>
      </c>
      <c r="AI766" s="129">
        <f t="shared" ref="AI766" si="14578">E766/E777</f>
        <v>6.7979039796062887E-2</v>
      </c>
      <c r="AJ766" s="126">
        <f t="shared" ref="AJ766" si="14579">F766/F777</f>
        <v>7.239688491491203E-2</v>
      </c>
      <c r="AK766" s="127">
        <f t="shared" ref="AK766" si="14580">G766/G777</f>
        <v>5.8558558558558557E-2</v>
      </c>
      <c r="AL766" s="128">
        <f t="shared" ref="AL766" si="14581">H766/H777</f>
        <v>7.5070232025803763E-2</v>
      </c>
      <c r="AM766" s="129">
        <f t="shared" ref="AM766" si="14582">I766/I777</f>
        <v>5.5006697923643669E-2</v>
      </c>
      <c r="AN766" s="126">
        <f t="shared" ref="AN766" si="14583">J766/J777</f>
        <v>7.6275939427930456E-2</v>
      </c>
      <c r="AO766" s="127">
        <f t="shared" ref="AO766" si="14584">K766/K777</f>
        <v>4.8003072196620582E-2</v>
      </c>
      <c r="AP766" s="128">
        <f t="shared" ref="AP766" si="14585">L766/L777</f>
        <v>0.10296965784377017</v>
      </c>
      <c r="AQ766" s="126">
        <f t="shared" ref="AQ766" si="14586">M766/M777</f>
        <v>5.277536321867627E-2</v>
      </c>
      <c r="AR766" s="130">
        <f t="shared" ref="AR766" si="14587">N766/N777</f>
        <v>7.1748532591906083E-2</v>
      </c>
      <c r="AS766" s="131">
        <f t="shared" ref="AS766" si="14588">O766/O777</f>
        <v>6.4029214850882532E-2</v>
      </c>
      <c r="AT766" s="126">
        <f t="shared" ref="AT766" si="14589">P766/P777</f>
        <v>7.0005045408678107E-2</v>
      </c>
      <c r="AU766" s="127">
        <f t="shared" ref="AU766" si="14590">Q766/Q777</f>
        <v>7.8429003021148039E-2</v>
      </c>
      <c r="AV766" s="128">
        <f t="shared" ref="AV766" si="14591">R766/R777</f>
        <v>6.327940680822379E-2</v>
      </c>
      <c r="AW766" s="129">
        <f t="shared" ref="AW766" si="14592">S766/S777</f>
        <v>8.2855064263196179E-2</v>
      </c>
      <c r="AX766" s="126">
        <f t="shared" ref="AX766" si="14593">T766/T777</f>
        <v>8.7141986593540527E-2</v>
      </c>
      <c r="AY766" s="127">
        <f t="shared" ref="AY766" si="14594">U766/U777</f>
        <v>6.8416119962511721E-2</v>
      </c>
      <c r="AZ766" s="128">
        <f t="shared" ref="AZ766" si="14595">V766/V777</f>
        <v>8.7965960595689577E-2</v>
      </c>
      <c r="BA766" s="129">
        <f t="shared" ref="BA766" si="14596">W766/W777</f>
        <v>7.0066204287515768E-2</v>
      </c>
      <c r="BB766" s="126">
        <f t="shared" ref="BB766" si="14597">X766/X777</f>
        <v>7.0194097314543999E-2</v>
      </c>
      <c r="BC766" s="127">
        <f t="shared" ref="BC766" si="14598">Y766/Y777</f>
        <v>6.5831987075928924E-2</v>
      </c>
      <c r="BD766" s="128">
        <f t="shared" ref="BD766" si="14599">Z766/Z777</f>
        <v>8.3330378355377474E-2</v>
      </c>
      <c r="BE766" s="126">
        <f t="shared" ref="BE766" si="14600">AA766/AA777</f>
        <v>6.5492251946650218E-2</v>
      </c>
      <c r="BF766" s="132">
        <f t="shared" ref="BF766" si="14601">AB766/AB777</f>
        <v>7.3539670808611748E-2</v>
      </c>
      <c r="BG766" s="133">
        <f t="shared" ref="BG766" si="14602">AC766/AC777</f>
        <v>6.5420237527062455E-2</v>
      </c>
    </row>
    <row r="767" spans="1:59">
      <c r="A767" s="143" t="s">
        <v>32</v>
      </c>
      <c r="B767" s="200">
        <v>1675</v>
      </c>
      <c r="C767" s="194">
        <v>1589</v>
      </c>
      <c r="D767" s="195">
        <v>537</v>
      </c>
      <c r="E767" s="196">
        <v>709</v>
      </c>
      <c r="F767" s="193">
        <v>233</v>
      </c>
      <c r="G767" s="197">
        <v>280</v>
      </c>
      <c r="H767" s="195">
        <v>1409</v>
      </c>
      <c r="I767" s="196">
        <v>2296</v>
      </c>
      <c r="J767" s="193">
        <v>125</v>
      </c>
      <c r="K767" s="194">
        <v>128</v>
      </c>
      <c r="L767" s="195">
        <v>313</v>
      </c>
      <c r="M767" s="193">
        <v>444</v>
      </c>
      <c r="N767" s="198">
        <v>918</v>
      </c>
      <c r="O767" s="201">
        <v>1051</v>
      </c>
      <c r="P767" s="193">
        <v>537</v>
      </c>
      <c r="Q767" s="194">
        <v>637</v>
      </c>
      <c r="R767" s="195">
        <v>742</v>
      </c>
      <c r="S767" s="196">
        <v>919</v>
      </c>
      <c r="T767" s="193">
        <v>124</v>
      </c>
      <c r="U767" s="197">
        <v>151</v>
      </c>
      <c r="V767" s="195">
        <v>893</v>
      </c>
      <c r="W767" s="202">
        <v>798</v>
      </c>
      <c r="X767" s="193">
        <v>521</v>
      </c>
      <c r="Y767" s="197">
        <v>358</v>
      </c>
      <c r="Z767" s="195">
        <v>2172</v>
      </c>
      <c r="AA767" s="193">
        <v>1878</v>
      </c>
      <c r="AB767" s="169">
        <f t="shared" si="14332"/>
        <v>10199</v>
      </c>
      <c r="AC767" s="170">
        <f t="shared" si="14250"/>
        <v>11238</v>
      </c>
      <c r="AE767" s="143" t="s">
        <v>32</v>
      </c>
      <c r="AF767" s="126">
        <f>B767/B777</f>
        <v>6.1057850034629824E-2</v>
      </c>
      <c r="AG767" s="127">
        <f t="shared" ref="AG767" si="14603">C767/C777</f>
        <v>9.0742961567015015E-2</v>
      </c>
      <c r="AH767" s="128">
        <f t="shared" ref="AH767" si="14604">D767/D777</f>
        <v>6.0630010161454216E-2</v>
      </c>
      <c r="AI767" s="129">
        <f t="shared" ref="AI767" si="14605">E767/E777</f>
        <v>0.10041070669876788</v>
      </c>
      <c r="AJ767" s="126">
        <f t="shared" ref="AJ767" si="14606">F767/F777</f>
        <v>6.7205076434958183E-2</v>
      </c>
      <c r="AK767" s="127">
        <f t="shared" ref="AK767" si="14607">G767/G777</f>
        <v>0.10510510510510511</v>
      </c>
      <c r="AL767" s="128">
        <f t="shared" ref="AL767" si="14608">H767/H777</f>
        <v>7.3301425450005203E-2</v>
      </c>
      <c r="AM767" s="129">
        <f t="shared" ref="AM767" si="14609">I767/I777</f>
        <v>9.6115204286671127E-2</v>
      </c>
      <c r="AN767" s="126">
        <f t="shared" ref="AN767" si="14610">J767/J777</f>
        <v>7.0106561974200787E-2</v>
      </c>
      <c r="AO767" s="127">
        <f t="shared" ref="AO767" si="14611">K767/K777</f>
        <v>4.9155145929339478E-2</v>
      </c>
      <c r="AP767" s="128">
        <f t="shared" ref="AP767" si="14612">L767/L777</f>
        <v>0.10103292446739832</v>
      </c>
      <c r="AQ767" s="126">
        <f t="shared" ref="AQ767" si="14613">M767/M777</f>
        <v>5.513473239786415E-2</v>
      </c>
      <c r="AR767" s="130">
        <f t="shared" ref="AR767" si="14614">N767/N777</f>
        <v>7.0898980537534753E-2</v>
      </c>
      <c r="AS767" s="131">
        <f t="shared" ref="AS767" si="14615">O767/O777</f>
        <v>6.3968350578210584E-2</v>
      </c>
      <c r="AT767" s="126">
        <f t="shared" ref="AT767" si="14616">P767/P777</f>
        <v>6.7734611503531786E-2</v>
      </c>
      <c r="AU767" s="127">
        <f t="shared" ref="AU767" si="14617">Q767/Q777</f>
        <v>7.6978851963746223E-2</v>
      </c>
      <c r="AV767" s="128">
        <f t="shared" ref="AV767" si="14618">R767/R777</f>
        <v>6.2521065048870908E-2</v>
      </c>
      <c r="AW767" s="129">
        <f t="shared" ref="AW767" si="14619">S767/S777</f>
        <v>7.4286638105246133E-2</v>
      </c>
      <c r="AX767" s="126">
        <f t="shared" ref="AX767" si="14620">T767/T777</f>
        <v>7.5563680682510667E-2</v>
      </c>
      <c r="AY767" s="127">
        <f t="shared" ref="AY767" si="14621">U767/U777</f>
        <v>7.0759137769447047E-2</v>
      </c>
      <c r="AZ767" s="128">
        <f t="shared" ref="AZ767" si="14622">V767/V777</f>
        <v>8.2601054481546574E-2</v>
      </c>
      <c r="BA767" s="129">
        <f t="shared" ref="BA767" si="14623">W767/W777</f>
        <v>6.2894073139974777E-2</v>
      </c>
      <c r="BB767" s="126">
        <f t="shared" ref="BB767" si="14624">X767/X777</f>
        <v>6.9263493751661798E-2</v>
      </c>
      <c r="BC767" s="127">
        <f t="shared" ref="BC767" si="14625">Y767/Y777</f>
        <v>7.2294022617124393E-2</v>
      </c>
      <c r="BD767" s="128">
        <f t="shared" ref="BD767" si="14626">Z767/Z777</f>
        <v>7.7018545441651001E-2</v>
      </c>
      <c r="BE767" s="126">
        <f t="shared" ref="BE767" si="14627">AA767/AA777</f>
        <v>7.2392259656156047E-2</v>
      </c>
      <c r="BF767" s="132">
        <f t="shared" ref="BF767" si="14628">AB767/AB777</f>
        <v>7.0445299387342092E-2</v>
      </c>
      <c r="BG767" s="133">
        <f t="shared" ref="BG767" si="14629">AC767/AC777</f>
        <v>7.773235666410741E-2</v>
      </c>
    </row>
    <row r="768" spans="1:59">
      <c r="A768" s="134" t="s">
        <v>33</v>
      </c>
      <c r="B768" s="203">
        <v>1584</v>
      </c>
      <c r="C768" s="187">
        <v>1289</v>
      </c>
      <c r="D768" s="188">
        <v>449</v>
      </c>
      <c r="E768" s="189">
        <v>561</v>
      </c>
      <c r="F768" s="186">
        <v>176</v>
      </c>
      <c r="G768" s="190">
        <v>213</v>
      </c>
      <c r="H768" s="188">
        <v>1240</v>
      </c>
      <c r="I768" s="189">
        <v>1726</v>
      </c>
      <c r="J768" s="186">
        <v>142</v>
      </c>
      <c r="K768" s="187">
        <v>112</v>
      </c>
      <c r="L768" s="188">
        <v>337</v>
      </c>
      <c r="M768" s="186">
        <v>376</v>
      </c>
      <c r="N768" s="191">
        <v>1016</v>
      </c>
      <c r="O768" s="204">
        <v>1175</v>
      </c>
      <c r="P768" s="186">
        <v>470</v>
      </c>
      <c r="Q768" s="187">
        <v>654</v>
      </c>
      <c r="R768" s="188">
        <v>663</v>
      </c>
      <c r="S768" s="189">
        <v>1021</v>
      </c>
      <c r="T768" s="186">
        <v>104</v>
      </c>
      <c r="U768" s="190">
        <v>130</v>
      </c>
      <c r="V768" s="188">
        <v>918</v>
      </c>
      <c r="W768" s="205">
        <v>626</v>
      </c>
      <c r="X768" s="186">
        <v>415</v>
      </c>
      <c r="Y768" s="190">
        <v>323</v>
      </c>
      <c r="Z768" s="188">
        <v>1752</v>
      </c>
      <c r="AA768" s="186">
        <v>1773</v>
      </c>
      <c r="AB768" s="169">
        <f t="shared" si="14332"/>
        <v>9266</v>
      </c>
      <c r="AC768" s="170">
        <f t="shared" si="14250"/>
        <v>9979</v>
      </c>
      <c r="AE768" s="134" t="s">
        <v>33</v>
      </c>
      <c r="AF768" s="126">
        <f>B768/B777</f>
        <v>5.7740677286479788E-2</v>
      </c>
      <c r="AG768" s="127">
        <f t="shared" ref="AG768" si="14630">C768/C777</f>
        <v>7.3610873165438864E-2</v>
      </c>
      <c r="AH768" s="128">
        <f t="shared" ref="AH768" si="14631">D768/D777</f>
        <v>5.0694366038161909E-2</v>
      </c>
      <c r="AI768" s="129">
        <f t="shared" ref="AI768" si="14632">E768/E777</f>
        <v>7.9450502761648487E-2</v>
      </c>
      <c r="AJ768" s="126">
        <f t="shared" ref="AJ768" si="14633">F768/F777</f>
        <v>5.0764349581770986E-2</v>
      </c>
      <c r="AK768" s="127">
        <f t="shared" ref="AK768" si="14634">G768/G777</f>
        <v>7.9954954954954957E-2</v>
      </c>
      <c r="AL768" s="128">
        <f t="shared" ref="AL768" si="14635">H768/H777</f>
        <v>6.4509416293829988E-2</v>
      </c>
      <c r="AM768" s="129">
        <f t="shared" ref="AM768" si="14636">I768/I777</f>
        <v>7.2253851306095115E-2</v>
      </c>
      <c r="AN768" s="126">
        <f t="shared" ref="AN768" si="14637">J768/J777</f>
        <v>7.9641054402692091E-2</v>
      </c>
      <c r="AO768" s="127">
        <f t="shared" ref="AO768" si="14638">K768/K777</f>
        <v>4.3010752688172046E-2</v>
      </c>
      <c r="AP768" s="128">
        <f t="shared" ref="AP768" si="14639">L768/L777</f>
        <v>0.10877985797288574</v>
      </c>
      <c r="AQ768" s="126">
        <f t="shared" ref="AQ768" si="14640">M768/M777</f>
        <v>4.6690674282875946E-2</v>
      </c>
      <c r="AR768" s="130">
        <f t="shared" ref="AR768" si="14641">N768/N777</f>
        <v>7.8467717021933892E-2</v>
      </c>
      <c r="AS768" s="131">
        <f t="shared" ref="AS768" si="14642">O768/O777</f>
        <v>7.1515520389531351E-2</v>
      </c>
      <c r="AT768" s="126">
        <f t="shared" ref="AT768" si="14643">P768/P777</f>
        <v>5.9283551967709382E-2</v>
      </c>
      <c r="AU768" s="127">
        <f t="shared" ref="AU768" si="14644">Q768/Q777</f>
        <v>7.9033232628398786E-2</v>
      </c>
      <c r="AV768" s="128">
        <f t="shared" ref="AV768" si="14645">R768/R777</f>
        <v>5.5864509605662284E-2</v>
      </c>
      <c r="AW768" s="129">
        <f t="shared" ref="AW768" si="14646">S768/S777</f>
        <v>8.2531727427047133E-2</v>
      </c>
      <c r="AX768" s="126">
        <f t="shared" ref="AX768" si="14647">T768/T777</f>
        <v>6.337599024984765E-2</v>
      </c>
      <c r="AY768" s="127">
        <f t="shared" ref="AY768" si="14648">U768/U777</f>
        <v>6.0918462980318652E-2</v>
      </c>
      <c r="AZ768" s="128">
        <f t="shared" ref="AZ768" si="14649">V768/V777</f>
        <v>8.4913514013504762E-2</v>
      </c>
      <c r="BA768" s="129">
        <f t="shared" ref="BA768" si="14650">W768/W777</f>
        <v>4.9337957124842367E-2</v>
      </c>
      <c r="BB768" s="126">
        <f t="shared" ref="BB768" si="14651">X768/X777</f>
        <v>5.5171496942302577E-2</v>
      </c>
      <c r="BC768" s="127">
        <f t="shared" ref="BC768" si="14652">Y768/Y777</f>
        <v>6.5226171243941838E-2</v>
      </c>
      <c r="BD768" s="128">
        <f t="shared" ref="BD768" si="14653">Z768/Z777</f>
        <v>6.2125456544094182E-2</v>
      </c>
      <c r="BE768" s="126">
        <f t="shared" ref="BE768" si="14654">AA768/AA777</f>
        <v>6.834476910030067E-2</v>
      </c>
      <c r="BF768" s="132">
        <f t="shared" ref="BF768" si="14655">AB768/AB777</f>
        <v>6.400099461938541E-2</v>
      </c>
      <c r="BG768" s="133">
        <f t="shared" ref="BG768" si="14656">AC768/AC777</f>
        <v>6.9023953296950324E-2</v>
      </c>
    </row>
    <row r="769" spans="1:59">
      <c r="A769" s="143" t="s">
        <v>34</v>
      </c>
      <c r="B769" s="200">
        <v>1630</v>
      </c>
      <c r="C769" s="194">
        <v>1232</v>
      </c>
      <c r="D769" s="195">
        <v>369</v>
      </c>
      <c r="E769" s="196">
        <v>455</v>
      </c>
      <c r="F769" s="193">
        <v>106</v>
      </c>
      <c r="G769" s="197">
        <v>153</v>
      </c>
      <c r="H769" s="195">
        <v>1121</v>
      </c>
      <c r="I769" s="196">
        <v>1676</v>
      </c>
      <c r="J769" s="193">
        <v>145</v>
      </c>
      <c r="K769" s="194">
        <v>87</v>
      </c>
      <c r="L769" s="195">
        <v>279</v>
      </c>
      <c r="M769" s="193">
        <v>305</v>
      </c>
      <c r="N769" s="198">
        <v>944</v>
      </c>
      <c r="O769" s="201">
        <v>922</v>
      </c>
      <c r="P769" s="193">
        <v>397</v>
      </c>
      <c r="Q769" s="194">
        <v>652</v>
      </c>
      <c r="R769" s="195">
        <v>507</v>
      </c>
      <c r="S769" s="196">
        <v>1067</v>
      </c>
      <c r="T769" s="193">
        <v>85</v>
      </c>
      <c r="U769" s="197">
        <v>163</v>
      </c>
      <c r="V769" s="195">
        <v>1001</v>
      </c>
      <c r="W769" s="202">
        <v>505</v>
      </c>
      <c r="X769" s="193">
        <v>426</v>
      </c>
      <c r="Y769" s="197">
        <v>301</v>
      </c>
      <c r="Z769" s="195">
        <v>1448</v>
      </c>
      <c r="AA769" s="193">
        <v>1585</v>
      </c>
      <c r="AB769" s="169">
        <f t="shared" si="14332"/>
        <v>8458</v>
      </c>
      <c r="AC769" s="170">
        <f t="shared" si="14250"/>
        <v>9103</v>
      </c>
      <c r="AE769" s="143" t="s">
        <v>34</v>
      </c>
      <c r="AF769" s="126">
        <f>B769/B777</f>
        <v>5.9417489884445743E-2</v>
      </c>
      <c r="AG769" s="127">
        <f t="shared" ref="AG769" si="14657">C769/C777</f>
        <v>7.0355776369139394E-2</v>
      </c>
      <c r="AH769" s="128">
        <f t="shared" ref="AH769" si="14658">D769/D777</f>
        <v>4.1661962289714354E-2</v>
      </c>
      <c r="AI769" s="129">
        <f t="shared" ref="AI769" si="14659">E769/E777</f>
        <v>6.4438464806684609E-2</v>
      </c>
      <c r="AJ769" s="126">
        <f t="shared" ref="AJ769" si="14660">F769/F777</f>
        <v>3.0573983270839343E-2</v>
      </c>
      <c r="AK769" s="127">
        <f t="shared" ref="AK769" si="14661">G769/G777</f>
        <v>5.7432432432432436E-2</v>
      </c>
      <c r="AL769" s="128">
        <f t="shared" ref="AL769" si="14662">H769/H777</f>
        <v>5.8318593278535009E-2</v>
      </c>
      <c r="AM769" s="129">
        <f t="shared" ref="AM769" si="14663">I769/I777</f>
        <v>7.0160750167448091E-2</v>
      </c>
      <c r="AN769" s="126">
        <f t="shared" ref="AN769" si="14664">J769/J777</f>
        <v>8.1323611890072908E-2</v>
      </c>
      <c r="AO769" s="127">
        <f t="shared" ref="AO769" si="14665">K769/K777</f>
        <v>3.3410138248847927E-2</v>
      </c>
      <c r="AP769" s="128">
        <f t="shared" ref="AP769" si="14666">L769/L777</f>
        <v>9.0058102001291149E-2</v>
      </c>
      <c r="AQ769" s="126">
        <f t="shared" ref="AQ769" si="14667">M769/M777</f>
        <v>3.7874084192226501E-2</v>
      </c>
      <c r="AR769" s="130">
        <f t="shared" ref="AR769" si="14668">N769/N777</f>
        <v>7.2907012666048807E-2</v>
      </c>
      <c r="AS769" s="131">
        <f t="shared" ref="AS769" si="14669">O769/O777</f>
        <v>5.6116859403530131E-2</v>
      </c>
      <c r="AT769" s="126">
        <f t="shared" ref="AT769" si="14670">P769/P777</f>
        <v>5.0075681130171544E-2</v>
      </c>
      <c r="AU769" s="127">
        <f t="shared" ref="AU769" si="14671">Q769/Q777</f>
        <v>7.8791540785498493E-2</v>
      </c>
      <c r="AV769" s="128">
        <f t="shared" ref="AV769" si="14672">R769/R777</f>
        <v>4.2719919110212334E-2</v>
      </c>
      <c r="AW769" s="129">
        <f t="shared" ref="AW769" si="14673">S769/S777</f>
        <v>8.625010104276129E-2</v>
      </c>
      <c r="AX769" s="126">
        <f t="shared" ref="AX769" si="14674">T769/T777</f>
        <v>5.1797684338817797E-2</v>
      </c>
      <c r="AY769" s="127">
        <f t="shared" ref="AY769" si="14675">U769/U777</f>
        <v>7.6382380506091849E-2</v>
      </c>
      <c r="AZ769" s="128">
        <f t="shared" ref="AZ769" si="14676">V769/V777</f>
        <v>9.2590879659605954E-2</v>
      </c>
      <c r="BA769" s="129">
        <f t="shared" ref="BA769" si="14677">W769/W777</f>
        <v>3.980138713745271E-2</v>
      </c>
      <c r="BB769" s="126">
        <f t="shared" ref="BB769" si="14678">X769/X777</f>
        <v>5.6633873969688914E-2</v>
      </c>
      <c r="BC769" s="127">
        <f t="shared" ref="BC769" si="14679">Y769/Y777</f>
        <v>6.0783521809369953E-2</v>
      </c>
      <c r="BD769" s="128">
        <f t="shared" ref="BD769" si="14680">Z769/Z777</f>
        <v>5.1345696961100667E-2</v>
      </c>
      <c r="BE769" s="126">
        <f t="shared" ref="BE769" si="14681">AA769/AA777</f>
        <v>6.1097833628864388E-2</v>
      </c>
      <c r="BF769" s="132">
        <f t="shared" ref="BF769" si="14682">AB769/AB777</f>
        <v>5.8420074734595484E-2</v>
      </c>
      <c r="BG769" s="133">
        <f t="shared" ref="BG769" si="14683">AC769/AC777</f>
        <v>6.2964730620516968E-2</v>
      </c>
    </row>
    <row r="770" spans="1:59">
      <c r="A770" s="134" t="s">
        <v>35</v>
      </c>
      <c r="B770" s="203">
        <v>1403</v>
      </c>
      <c r="C770" s="187">
        <v>939</v>
      </c>
      <c r="D770" s="188">
        <v>299</v>
      </c>
      <c r="E770" s="189">
        <v>396</v>
      </c>
      <c r="F770" s="186">
        <v>133</v>
      </c>
      <c r="G770" s="190">
        <v>159</v>
      </c>
      <c r="H770" s="188">
        <v>974</v>
      </c>
      <c r="I770" s="189">
        <v>1439</v>
      </c>
      <c r="J770" s="186">
        <v>142</v>
      </c>
      <c r="K770" s="187">
        <v>59</v>
      </c>
      <c r="L770" s="188">
        <v>178</v>
      </c>
      <c r="M770" s="186">
        <v>281</v>
      </c>
      <c r="N770" s="191">
        <v>747</v>
      </c>
      <c r="O770" s="204">
        <v>851</v>
      </c>
      <c r="P770" s="186">
        <v>333</v>
      </c>
      <c r="Q770" s="187">
        <v>538</v>
      </c>
      <c r="R770" s="188">
        <v>425</v>
      </c>
      <c r="S770" s="189">
        <v>728</v>
      </c>
      <c r="T770" s="186">
        <v>70</v>
      </c>
      <c r="U770" s="190">
        <v>133</v>
      </c>
      <c r="V770" s="188">
        <v>1067</v>
      </c>
      <c r="W770" s="205">
        <v>507</v>
      </c>
      <c r="X770" s="186">
        <v>344</v>
      </c>
      <c r="Y770" s="190">
        <v>325</v>
      </c>
      <c r="Z770" s="188">
        <v>1227</v>
      </c>
      <c r="AA770" s="186">
        <v>1631</v>
      </c>
      <c r="AB770" s="169">
        <f t="shared" si="14332"/>
        <v>7342</v>
      </c>
      <c r="AC770" s="170">
        <f t="shared" si="14250"/>
        <v>7986</v>
      </c>
      <c r="AE770" s="134" t="s">
        <v>35</v>
      </c>
      <c r="AF770" s="126">
        <f>B770/B777</f>
        <v>5.1142784237961578E-2</v>
      </c>
      <c r="AG770" s="127">
        <f t="shared" ref="AG770" si="14684">C770/C777</f>
        <v>5.3623436696933355E-2</v>
      </c>
      <c r="AH770" s="128">
        <f t="shared" ref="AH770" si="14685">D770/D777</f>
        <v>3.3758609009822742E-2</v>
      </c>
      <c r="AI770" s="129">
        <f t="shared" ref="AI770" si="14686">E770/E777</f>
        <v>5.6082707831751878E-2</v>
      </c>
      <c r="AJ770" s="126">
        <f t="shared" ref="AJ770" si="14687">F770/F777</f>
        <v>3.836169599077012E-2</v>
      </c>
      <c r="AK770" s="127">
        <f t="shared" ref="AK770" si="14688">G770/G777</f>
        <v>5.9684684684684686E-2</v>
      </c>
      <c r="AL770" s="128">
        <f t="shared" ref="AL770" si="14689">H770/H777</f>
        <v>5.0671106024347101E-2</v>
      </c>
      <c r="AM770" s="129">
        <f t="shared" ref="AM770" si="14690">I770/I777</f>
        <v>6.0239450770261216E-2</v>
      </c>
      <c r="AN770" s="126">
        <f t="shared" ref="AN770" si="14691">J770/J777</f>
        <v>7.9641054402692091E-2</v>
      </c>
      <c r="AO770" s="127">
        <f t="shared" ref="AO770" si="14692">K770/K777</f>
        <v>2.2657450076804916E-2</v>
      </c>
      <c r="AP770" s="128">
        <f t="shared" ref="AP770" si="14693">L770/L777</f>
        <v>5.7456423499031635E-2</v>
      </c>
      <c r="AQ770" s="126">
        <f t="shared" ref="AQ770" si="14694">M770/M777</f>
        <v>3.4893828386936547E-2</v>
      </c>
      <c r="AR770" s="130">
        <f t="shared" ref="AR770" si="14695">N770/N777</f>
        <v>5.7692307692307696E-2</v>
      </c>
      <c r="AS770" s="131">
        <f t="shared" ref="AS770" si="14696">O770/O777</f>
        <v>5.1795496043822276E-2</v>
      </c>
      <c r="AT770" s="126">
        <f t="shared" ref="AT770" si="14697">P770/P777</f>
        <v>4.200302724520686E-2</v>
      </c>
      <c r="AU770" s="127">
        <f t="shared" ref="AU770" si="14698">Q770/Q777</f>
        <v>6.5015105740181267E-2</v>
      </c>
      <c r="AV770" s="128">
        <f t="shared" ref="AV770" si="14699">R770/R777</f>
        <v>3.5810583080552745E-2</v>
      </c>
      <c r="AW770" s="129">
        <f t="shared" ref="AW770" si="14700">S770/S777</f>
        <v>5.8847304179128604E-2</v>
      </c>
      <c r="AX770" s="126">
        <f t="shared" ref="AX770" si="14701">T770/T777</f>
        <v>4.2656916514320534E-2</v>
      </c>
      <c r="AY770" s="127">
        <f t="shared" ref="AY770" si="14702">U770/U777</f>
        <v>6.2324273664479853E-2</v>
      </c>
      <c r="AZ770" s="128">
        <f t="shared" ref="AZ770" si="14703">V770/V777</f>
        <v>9.8695772823975583E-2</v>
      </c>
      <c r="BA770" s="129">
        <f t="shared" ref="BA770" si="14704">W770/W777</f>
        <v>3.9959016393442626E-2</v>
      </c>
      <c r="BB770" s="126">
        <f t="shared" ref="BB770" si="14705">X770/X777</f>
        <v>4.5732517947354424E-2</v>
      </c>
      <c r="BC770" s="127">
        <f t="shared" ref="BC770" si="14706">Y770/Y777</f>
        <v>6.5630048465266558E-2</v>
      </c>
      <c r="BD770" s="128">
        <f t="shared" ref="BD770" si="14707">Z770/Z777</f>
        <v>4.3509095422148147E-2</v>
      </c>
      <c r="BE770" s="126">
        <f t="shared" ref="BE770" si="14708">AA770/AA777</f>
        <v>6.2871019967620081E-2</v>
      </c>
      <c r="BF770" s="132">
        <f t="shared" ref="BF770" si="14709">AB770/AB777</f>
        <v>5.0711774497682674E-2</v>
      </c>
      <c r="BG770" s="133">
        <f t="shared" ref="BG770" si="14710">AC770/AC777</f>
        <v>5.5238530015978088E-2</v>
      </c>
    </row>
    <row r="771" spans="1:59">
      <c r="A771" s="143" t="s">
        <v>36</v>
      </c>
      <c r="B771" s="200">
        <v>188</v>
      </c>
      <c r="C771" s="194">
        <v>711</v>
      </c>
      <c r="D771" s="195">
        <v>53</v>
      </c>
      <c r="E771" s="196">
        <v>435</v>
      </c>
      <c r="F771" s="193">
        <v>32</v>
      </c>
      <c r="G771" s="197">
        <v>132</v>
      </c>
      <c r="H771" s="195">
        <v>319</v>
      </c>
      <c r="I771" s="196">
        <v>1053</v>
      </c>
      <c r="J771" s="193">
        <v>121</v>
      </c>
      <c r="K771" s="194">
        <v>67</v>
      </c>
      <c r="L771" s="195">
        <v>137</v>
      </c>
      <c r="M771" s="193">
        <v>129</v>
      </c>
      <c r="N771" s="198">
        <v>602</v>
      </c>
      <c r="O771" s="201">
        <v>556</v>
      </c>
      <c r="P771" s="193">
        <v>242</v>
      </c>
      <c r="Q771" s="194">
        <v>511</v>
      </c>
      <c r="R771" s="195">
        <v>304</v>
      </c>
      <c r="S771" s="196">
        <v>699</v>
      </c>
      <c r="T771" s="193">
        <v>57</v>
      </c>
      <c r="U771" s="197">
        <v>91</v>
      </c>
      <c r="V771" s="195">
        <v>1121</v>
      </c>
      <c r="W771" s="202">
        <v>320</v>
      </c>
      <c r="X771" s="193">
        <v>304</v>
      </c>
      <c r="Y771" s="197">
        <v>326</v>
      </c>
      <c r="Z771" s="195">
        <v>799</v>
      </c>
      <c r="AA771" s="193">
        <v>1239</v>
      </c>
      <c r="AB771" s="169">
        <f t="shared" si="14332"/>
        <v>4279</v>
      </c>
      <c r="AC771" s="170">
        <f t="shared" si="14250"/>
        <v>6269</v>
      </c>
      <c r="AE771" s="143" t="s">
        <v>36</v>
      </c>
      <c r="AF771" s="126">
        <f>B771/B777</f>
        <v>6.8530601829912881E-3</v>
      </c>
      <c r="AG771" s="127">
        <f t="shared" ref="AG771" si="14711">C771/C777</f>
        <v>4.0603049511735483E-2</v>
      </c>
      <c r="AH771" s="128">
        <f t="shared" ref="AH771" si="14712">D771/D777</f>
        <v>5.9839674833465058E-3</v>
      </c>
      <c r="AI771" s="129">
        <f t="shared" ref="AI771" si="14713">E771/E777</f>
        <v>6.1606004815181983E-2</v>
      </c>
      <c r="AJ771" s="126">
        <f t="shared" ref="AJ771" si="14714">F771/F777</f>
        <v>9.229881742140178E-3</v>
      </c>
      <c r="AK771" s="127">
        <f t="shared" ref="AK771" si="14715">G771/G777</f>
        <v>4.954954954954955E-2</v>
      </c>
      <c r="AL771" s="128">
        <f t="shared" ref="AL771" si="14716">H771/H777</f>
        <v>1.6595567578815942E-2</v>
      </c>
      <c r="AM771" s="129">
        <f t="shared" ref="AM771" si="14717">I771/I777</f>
        <v>4.4080709979906228E-2</v>
      </c>
      <c r="AN771" s="126">
        <f t="shared" ref="AN771" si="14718">J771/J777</f>
        <v>6.7863151991026355E-2</v>
      </c>
      <c r="AO771" s="127">
        <f t="shared" ref="AO771" si="14719">K771/K777</f>
        <v>2.5729646697388631E-2</v>
      </c>
      <c r="AP771" s="128">
        <f t="shared" ref="AP771" si="14720">L771/L777</f>
        <v>4.4222078760490641E-2</v>
      </c>
      <c r="AQ771" s="126">
        <f t="shared" ref="AQ771" si="14721">M771/M777</f>
        <v>1.6018874953433505E-2</v>
      </c>
      <c r="AR771" s="130">
        <f t="shared" ref="AR771" si="14722">N771/N777</f>
        <v>4.6493666975594684E-2</v>
      </c>
      <c r="AS771" s="131">
        <f t="shared" ref="AS771" si="14723">O771/O777</f>
        <v>3.3840535605599513E-2</v>
      </c>
      <c r="AT771" s="126">
        <f t="shared" ref="AT771" si="14724">P771/P777</f>
        <v>3.0524722502522705E-2</v>
      </c>
      <c r="AU771" s="127">
        <f t="shared" ref="AU771" si="14725">Q771/Q777</f>
        <v>6.1752265861027188E-2</v>
      </c>
      <c r="AV771" s="128">
        <f t="shared" ref="AV771" si="14726">R771/R777</f>
        <v>2.561509942703067E-2</v>
      </c>
      <c r="AW771" s="129">
        <f t="shared" ref="AW771" si="14727">S771/S777</f>
        <v>5.6503112117047935E-2</v>
      </c>
      <c r="AX771" s="126">
        <f t="shared" ref="AX771" si="14728">T771/T777</f>
        <v>3.4734917733089579E-2</v>
      </c>
      <c r="AY771" s="127">
        <f t="shared" ref="AY771" si="14729">U771/U777</f>
        <v>4.2642924086223055E-2</v>
      </c>
      <c r="AZ771" s="128">
        <f t="shared" ref="AZ771" si="14730">V771/V777</f>
        <v>0.10369068541300527</v>
      </c>
      <c r="BA771" s="129">
        <f t="shared" ref="BA771" si="14731">W771/W777</f>
        <v>2.5220680958385876E-2</v>
      </c>
      <c r="BB771" s="126">
        <f t="shared" ref="BB771" si="14732">X771/X777</f>
        <v>4.0414783302313212E-2</v>
      </c>
      <c r="BC771" s="127">
        <f t="shared" ref="BC771" si="14733">Y771/Y777</f>
        <v>6.5831987075928924E-2</v>
      </c>
      <c r="BD771" s="128">
        <f t="shared" ref="BD771" si="14734">Z771/Z777</f>
        <v>2.8332328640828339E-2</v>
      </c>
      <c r="BE771" s="126">
        <f t="shared" ref="BE771" si="14735">AA771/AA777</f>
        <v>4.7760388559093363E-2</v>
      </c>
      <c r="BF771" s="132">
        <f t="shared" ref="BF771" si="14736">AB771/AB777</f>
        <v>2.9555391320564447E-2</v>
      </c>
      <c r="BG771" s="133">
        <f t="shared" ref="BG771" si="14737">AC771/AC777</f>
        <v>4.3362176893334166E-2</v>
      </c>
    </row>
    <row r="772" spans="1:59">
      <c r="A772" s="134" t="s">
        <v>37</v>
      </c>
      <c r="B772" s="203">
        <v>0</v>
      </c>
      <c r="C772" s="187">
        <v>632</v>
      </c>
      <c r="D772" s="188">
        <v>1</v>
      </c>
      <c r="E772" s="189">
        <v>224</v>
      </c>
      <c r="F772" s="186">
        <v>1</v>
      </c>
      <c r="G772" s="190">
        <v>70</v>
      </c>
      <c r="H772" s="188">
        <v>16</v>
      </c>
      <c r="I772" s="189">
        <v>603</v>
      </c>
      <c r="J772" s="186">
        <v>9</v>
      </c>
      <c r="K772" s="187">
        <v>26</v>
      </c>
      <c r="L772" s="188">
        <v>30</v>
      </c>
      <c r="M772" s="186">
        <v>10</v>
      </c>
      <c r="N772" s="191">
        <v>51</v>
      </c>
      <c r="O772" s="204">
        <v>77</v>
      </c>
      <c r="P772" s="186">
        <v>35</v>
      </c>
      <c r="Q772" s="187">
        <v>51</v>
      </c>
      <c r="R772" s="188">
        <v>40</v>
      </c>
      <c r="S772" s="189">
        <v>35</v>
      </c>
      <c r="T772" s="186">
        <v>9</v>
      </c>
      <c r="U772" s="190">
        <v>0</v>
      </c>
      <c r="V772" s="188">
        <v>27</v>
      </c>
      <c r="W772" s="205">
        <v>5</v>
      </c>
      <c r="X772" s="186">
        <v>20</v>
      </c>
      <c r="Y772" s="190">
        <v>8</v>
      </c>
      <c r="Z772" s="188">
        <v>0</v>
      </c>
      <c r="AA772" s="186">
        <v>60</v>
      </c>
      <c r="AB772" s="169">
        <f t="shared" si="14332"/>
        <v>239</v>
      </c>
      <c r="AC772" s="170">
        <f t="shared" si="14250"/>
        <v>1801</v>
      </c>
      <c r="AE772" s="134" t="s">
        <v>37</v>
      </c>
      <c r="AF772" s="126">
        <f>B772/B777</f>
        <v>0</v>
      </c>
      <c r="AG772" s="127">
        <f t="shared" ref="AG772" si="14738">C772/C777</f>
        <v>3.6091599565987093E-2</v>
      </c>
      <c r="AH772" s="128">
        <f t="shared" ref="AH772" si="14739">D772/D777</f>
        <v>1.1290504685559444E-4</v>
      </c>
      <c r="AI772" s="129">
        <f t="shared" ref="AI772" si="14740">E772/E777</f>
        <v>3.1723551904829346E-2</v>
      </c>
      <c r="AJ772" s="126">
        <f t="shared" ref="AJ772" si="14741">F772/F777</f>
        <v>2.8843380444188056E-4</v>
      </c>
      <c r="AK772" s="127">
        <f t="shared" ref="AK772" si="14742">G772/G777</f>
        <v>2.6276276276276277E-2</v>
      </c>
      <c r="AL772" s="128">
        <f t="shared" ref="AL772" si="14743">H772/H777</f>
        <v>8.3237956508167726E-4</v>
      </c>
      <c r="AM772" s="129">
        <f t="shared" ref="AM772" si="14744">I772/I777</f>
        <v>2.5242799732083054E-2</v>
      </c>
      <c r="AN772" s="126">
        <f t="shared" ref="AN772" si="14745">J772/J777</f>
        <v>5.0476724621424567E-3</v>
      </c>
      <c r="AO772" s="127">
        <f t="shared" ref="AO772" si="14746">K772/K777</f>
        <v>9.984639016897081E-3</v>
      </c>
      <c r="AP772" s="128">
        <f t="shared" ref="AP772" si="14747">L772/L777</f>
        <v>9.6836668818592632E-3</v>
      </c>
      <c r="AQ772" s="126">
        <f t="shared" ref="AQ772" si="14748">M772/M777</f>
        <v>1.2417732522041476E-3</v>
      </c>
      <c r="AR772" s="130">
        <f t="shared" ref="AR772" si="14749">N772/N777</f>
        <v>3.9388322520852639E-3</v>
      </c>
      <c r="AS772" s="131">
        <f t="shared" ref="AS772" si="14750">O772/O777</f>
        <v>4.6865489957395009E-3</v>
      </c>
      <c r="AT772" s="126">
        <f t="shared" ref="AT772" si="14751">P772/P777</f>
        <v>4.4147325933400604E-3</v>
      </c>
      <c r="AU772" s="127">
        <f t="shared" ref="AU772" si="14752">Q772/Q777</f>
        <v>6.1631419939577039E-3</v>
      </c>
      <c r="AV772" s="128">
        <f t="shared" ref="AV772" si="14753">R772/R777</f>
        <v>3.370407819346141E-3</v>
      </c>
      <c r="AW772" s="129">
        <f t="shared" ref="AW772" si="14754">S772/S777</f>
        <v>2.82919731630426E-3</v>
      </c>
      <c r="AX772" s="126">
        <f t="shared" ref="AX772" si="14755">T772/T777</f>
        <v>5.4844606946983544E-3</v>
      </c>
      <c r="AY772" s="127">
        <f t="shared" ref="AY772" si="14756">U772/U777</f>
        <v>0</v>
      </c>
      <c r="AZ772" s="128">
        <f t="shared" ref="AZ772" si="14757">V772/V777</f>
        <v>2.497456294514846E-3</v>
      </c>
      <c r="BA772" s="129">
        <f t="shared" ref="BA772" si="14758">W772/W777</f>
        <v>3.9407313997477932E-4</v>
      </c>
      <c r="BB772" s="126">
        <f t="shared" ref="BB772" si="14759">X772/X777</f>
        <v>2.6588673225206062E-3</v>
      </c>
      <c r="BC772" s="127">
        <f t="shared" ref="BC772" si="14760">Y772/Y777</f>
        <v>1.6155088852988692E-3</v>
      </c>
      <c r="BD772" s="128">
        <f t="shared" ref="BD772" si="14761">Z772/Z777</f>
        <v>0</v>
      </c>
      <c r="BE772" s="126">
        <f t="shared" ref="BE772" si="14762">AA772/AA777</f>
        <v>2.3128517462030684E-3</v>
      </c>
      <c r="BF772" s="132">
        <f t="shared" ref="BF772" si="14763">AB772/AB777</f>
        <v>1.6507918966148405E-3</v>
      </c>
      <c r="BG772" s="133">
        <f t="shared" ref="BG772" si="14764">AC772/AC777</f>
        <v>1.2457374475178629E-2</v>
      </c>
    </row>
    <row r="773" spans="1:59">
      <c r="A773" s="143" t="s">
        <v>38</v>
      </c>
      <c r="B773" s="200">
        <v>0</v>
      </c>
      <c r="C773" s="194">
        <v>0</v>
      </c>
      <c r="D773" s="195">
        <v>0</v>
      </c>
      <c r="E773" s="196">
        <v>0</v>
      </c>
      <c r="F773" s="193">
        <v>0</v>
      </c>
      <c r="G773" s="197">
        <v>0</v>
      </c>
      <c r="H773" s="195">
        <v>0</v>
      </c>
      <c r="I773" s="196">
        <v>0</v>
      </c>
      <c r="J773" s="193">
        <v>0</v>
      </c>
      <c r="K773" s="197">
        <v>0</v>
      </c>
      <c r="L773" s="195">
        <v>0</v>
      </c>
      <c r="M773" s="193">
        <v>0</v>
      </c>
      <c r="N773" s="198">
        <v>0</v>
      </c>
      <c r="O773" s="201">
        <v>0</v>
      </c>
      <c r="P773" s="193">
        <v>0</v>
      </c>
      <c r="Q773" s="197">
        <v>0</v>
      </c>
      <c r="R773" s="195">
        <v>0</v>
      </c>
      <c r="S773" s="196">
        <v>0</v>
      </c>
      <c r="T773" s="193">
        <v>0</v>
      </c>
      <c r="U773" s="197">
        <v>0</v>
      </c>
      <c r="V773" s="195">
        <v>0</v>
      </c>
      <c r="W773" s="196">
        <v>0</v>
      </c>
      <c r="X773" s="193">
        <v>0</v>
      </c>
      <c r="Y773" s="197">
        <v>0</v>
      </c>
      <c r="Z773" s="195">
        <v>0</v>
      </c>
      <c r="AA773" s="193">
        <v>0</v>
      </c>
      <c r="AB773" s="169">
        <f t="shared" si="14332"/>
        <v>0</v>
      </c>
      <c r="AC773" s="170">
        <f t="shared" si="14250"/>
        <v>0</v>
      </c>
      <c r="AE773" s="143" t="s">
        <v>38</v>
      </c>
      <c r="AF773" s="126">
        <f>B773/B777</f>
        <v>0</v>
      </c>
      <c r="AG773" s="127">
        <f t="shared" ref="AG773" si="14765">C773/C777</f>
        <v>0</v>
      </c>
      <c r="AH773" s="128">
        <f t="shared" ref="AH773" si="14766">D773/D777</f>
        <v>0</v>
      </c>
      <c r="AI773" s="129">
        <f t="shared" ref="AI773" si="14767">E773/E777</f>
        <v>0</v>
      </c>
      <c r="AJ773" s="126">
        <f t="shared" ref="AJ773" si="14768">F773/F777</f>
        <v>0</v>
      </c>
      <c r="AK773" s="127">
        <f t="shared" ref="AK773" si="14769">G773/G777</f>
        <v>0</v>
      </c>
      <c r="AL773" s="128">
        <f t="shared" ref="AL773" si="14770">H773/H777</f>
        <v>0</v>
      </c>
      <c r="AM773" s="129">
        <f t="shared" ref="AM773" si="14771">I773/I777</f>
        <v>0</v>
      </c>
      <c r="AN773" s="126">
        <f t="shared" ref="AN773" si="14772">J773/J777</f>
        <v>0</v>
      </c>
      <c r="AO773" s="127">
        <f t="shared" ref="AO773" si="14773">K773/K777</f>
        <v>0</v>
      </c>
      <c r="AP773" s="128">
        <f t="shared" ref="AP773" si="14774">L773/L777</f>
        <v>0</v>
      </c>
      <c r="AQ773" s="126">
        <f t="shared" ref="AQ773" si="14775">M773/M777</f>
        <v>0</v>
      </c>
      <c r="AR773" s="130">
        <f t="shared" ref="AR773" si="14776">N773/N777</f>
        <v>0</v>
      </c>
      <c r="AS773" s="131">
        <f t="shared" ref="AS773" si="14777">O773/O777</f>
        <v>0</v>
      </c>
      <c r="AT773" s="126">
        <f t="shared" ref="AT773" si="14778">P773/P777</f>
        <v>0</v>
      </c>
      <c r="AU773" s="127">
        <f t="shared" ref="AU773" si="14779">Q773/Q777</f>
        <v>0</v>
      </c>
      <c r="AV773" s="128">
        <f t="shared" ref="AV773" si="14780">R773/R777</f>
        <v>0</v>
      </c>
      <c r="AW773" s="129">
        <f t="shared" ref="AW773" si="14781">S773/S777</f>
        <v>0</v>
      </c>
      <c r="AX773" s="126">
        <f t="shared" ref="AX773" si="14782">T773/T777</f>
        <v>0</v>
      </c>
      <c r="AY773" s="127">
        <f t="shared" ref="AY773" si="14783">U773/U777</f>
        <v>0</v>
      </c>
      <c r="AZ773" s="128">
        <f t="shared" ref="AZ773" si="14784">V773/V777</f>
        <v>0</v>
      </c>
      <c r="BA773" s="129">
        <f t="shared" ref="BA773" si="14785">W773/W777</f>
        <v>0</v>
      </c>
      <c r="BB773" s="126">
        <f t="shared" ref="BB773" si="14786">X773/X777</f>
        <v>0</v>
      </c>
      <c r="BC773" s="127">
        <f t="shared" ref="BC773" si="14787">Y773/Y777</f>
        <v>0</v>
      </c>
      <c r="BD773" s="128">
        <f t="shared" ref="BD773" si="14788">Z773/Z777</f>
        <v>0</v>
      </c>
      <c r="BE773" s="126">
        <f t="shared" ref="BE773" si="14789">AA773/AA777</f>
        <v>0</v>
      </c>
      <c r="BF773" s="132">
        <f t="shared" ref="BF773" si="14790">AB773/AB777</f>
        <v>0</v>
      </c>
      <c r="BG773" s="133">
        <f t="shared" ref="BG773" si="14791">AC773/AC777</f>
        <v>0</v>
      </c>
    </row>
    <row r="774" spans="1:59">
      <c r="A774" s="134" t="s">
        <v>39</v>
      </c>
      <c r="B774" s="58">
        <v>0</v>
      </c>
      <c r="C774" s="59">
        <v>0</v>
      </c>
      <c r="D774" s="136">
        <v>0</v>
      </c>
      <c r="E774" s="137">
        <v>0</v>
      </c>
      <c r="F774" s="135">
        <v>0</v>
      </c>
      <c r="G774" s="138">
        <v>0</v>
      </c>
      <c r="H774" s="136">
        <v>0</v>
      </c>
      <c r="I774" s="137">
        <v>0</v>
      </c>
      <c r="J774" s="135">
        <v>0</v>
      </c>
      <c r="K774" s="138">
        <v>0</v>
      </c>
      <c r="L774" s="136">
        <v>0</v>
      </c>
      <c r="M774" s="135">
        <v>0</v>
      </c>
      <c r="N774" s="139">
        <v>0</v>
      </c>
      <c r="O774" s="140">
        <v>0</v>
      </c>
      <c r="P774" s="135">
        <v>0</v>
      </c>
      <c r="Q774" s="138">
        <v>0</v>
      </c>
      <c r="R774" s="136">
        <v>0</v>
      </c>
      <c r="S774" s="137">
        <v>0</v>
      </c>
      <c r="T774" s="135">
        <v>0</v>
      </c>
      <c r="U774" s="138">
        <v>0</v>
      </c>
      <c r="V774" s="136">
        <v>0</v>
      </c>
      <c r="W774" s="137">
        <v>0</v>
      </c>
      <c r="X774" s="135">
        <v>0</v>
      </c>
      <c r="Y774" s="138">
        <v>0</v>
      </c>
      <c r="Z774" s="141">
        <v>0</v>
      </c>
      <c r="AA774" s="142">
        <v>0</v>
      </c>
      <c r="AB774" s="169"/>
      <c r="AC774" s="170"/>
      <c r="AE774" s="134" t="s">
        <v>39</v>
      </c>
      <c r="AF774" s="126">
        <f>B774/B777</f>
        <v>0</v>
      </c>
      <c r="AG774" s="127">
        <f t="shared" ref="AG774" si="14792">C774/C777</f>
        <v>0</v>
      </c>
      <c r="AH774" s="128">
        <f t="shared" ref="AH774" si="14793">D774/D777</f>
        <v>0</v>
      </c>
      <c r="AI774" s="129">
        <f t="shared" ref="AI774" si="14794">E774/E777</f>
        <v>0</v>
      </c>
      <c r="AJ774" s="126">
        <f t="shared" ref="AJ774" si="14795">F774/F777</f>
        <v>0</v>
      </c>
      <c r="AK774" s="127">
        <f t="shared" ref="AK774" si="14796">G774/G777</f>
        <v>0</v>
      </c>
      <c r="AL774" s="128">
        <f t="shared" ref="AL774" si="14797">H774/H777</f>
        <v>0</v>
      </c>
      <c r="AM774" s="129">
        <f t="shared" ref="AM774" si="14798">I774/I777</f>
        <v>0</v>
      </c>
      <c r="AN774" s="126">
        <f t="shared" ref="AN774" si="14799">J774/J777</f>
        <v>0</v>
      </c>
      <c r="AO774" s="127">
        <f t="shared" ref="AO774" si="14800">K774/K777</f>
        <v>0</v>
      </c>
      <c r="AP774" s="128">
        <f t="shared" ref="AP774" si="14801">L774/L777</f>
        <v>0</v>
      </c>
      <c r="AQ774" s="126">
        <f t="shared" ref="AQ774" si="14802">M774/M777</f>
        <v>0</v>
      </c>
      <c r="AR774" s="130">
        <f t="shared" ref="AR774" si="14803">N774/N777</f>
        <v>0</v>
      </c>
      <c r="AS774" s="131">
        <f t="shared" ref="AS774" si="14804">O774/O777</f>
        <v>0</v>
      </c>
      <c r="AT774" s="126">
        <f t="shared" ref="AT774" si="14805">P774/P777</f>
        <v>0</v>
      </c>
      <c r="AU774" s="127">
        <f t="shared" ref="AU774" si="14806">Q774/Q777</f>
        <v>0</v>
      </c>
      <c r="AV774" s="128">
        <f t="shared" ref="AV774" si="14807">R774/R777</f>
        <v>0</v>
      </c>
      <c r="AW774" s="129">
        <f t="shared" ref="AW774" si="14808">S774/S777</f>
        <v>0</v>
      </c>
      <c r="AX774" s="126">
        <f t="shared" ref="AX774" si="14809">T774/T777</f>
        <v>0</v>
      </c>
      <c r="AY774" s="127">
        <f t="shared" ref="AY774" si="14810">U774/U777</f>
        <v>0</v>
      </c>
      <c r="AZ774" s="128">
        <f t="shared" ref="AZ774" si="14811">V774/V777</f>
        <v>0</v>
      </c>
      <c r="BA774" s="129">
        <f t="shared" ref="BA774" si="14812">W774/W777</f>
        <v>0</v>
      </c>
      <c r="BB774" s="126">
        <f t="shared" ref="BB774" si="14813">X774/X777</f>
        <v>0</v>
      </c>
      <c r="BC774" s="127">
        <f t="shared" ref="BC774" si="14814">Y774/Y777</f>
        <v>0</v>
      </c>
      <c r="BD774" s="128">
        <f t="shared" ref="BD774" si="14815">Z774/Z777</f>
        <v>0</v>
      </c>
      <c r="BE774" s="126">
        <f t="shared" ref="BE774" si="14816">AA774/AA777</f>
        <v>0</v>
      </c>
      <c r="BF774" s="132">
        <f t="shared" ref="BF774" si="14817">AB774/AB777</f>
        <v>0</v>
      </c>
      <c r="BG774" s="133">
        <f t="shared" ref="BG774" si="14818">AC774/AC777</f>
        <v>0</v>
      </c>
    </row>
    <row r="775" spans="1:59">
      <c r="A775" s="143" t="s">
        <v>40</v>
      </c>
      <c r="B775" s="56"/>
      <c r="C775" s="57"/>
      <c r="D775" s="149"/>
      <c r="E775" s="146"/>
      <c r="F775" s="147"/>
      <c r="G775" s="148"/>
      <c r="H775" s="149"/>
      <c r="I775" s="146"/>
      <c r="J775" s="147"/>
      <c r="K775" s="148"/>
      <c r="L775" s="149"/>
      <c r="M775" s="147"/>
      <c r="N775" s="151"/>
      <c r="O775" s="150"/>
      <c r="P775" s="147"/>
      <c r="Q775" s="148"/>
      <c r="R775" s="149"/>
      <c r="S775" s="146"/>
      <c r="T775" s="147"/>
      <c r="U775" s="148"/>
      <c r="V775" s="149"/>
      <c r="W775" s="146"/>
      <c r="X775" s="147"/>
      <c r="Y775" s="148"/>
      <c r="Z775" s="145"/>
      <c r="AA775" s="144"/>
      <c r="AB775" s="169"/>
      <c r="AC775" s="170"/>
      <c r="AE775" s="143" t="s">
        <v>40</v>
      </c>
      <c r="AF775" s="126">
        <f>B775/B777</f>
        <v>0</v>
      </c>
      <c r="AG775" s="127">
        <f t="shared" ref="AG775" si="14819">C775/C777</f>
        <v>0</v>
      </c>
      <c r="AH775" s="128">
        <f t="shared" ref="AH775" si="14820">D775/D777</f>
        <v>0</v>
      </c>
      <c r="AI775" s="129">
        <f t="shared" ref="AI775" si="14821">E775/E777</f>
        <v>0</v>
      </c>
      <c r="AJ775" s="126">
        <f t="shared" ref="AJ775" si="14822">F775/F777</f>
        <v>0</v>
      </c>
      <c r="AK775" s="127">
        <f t="shared" ref="AK775" si="14823">G775/G777</f>
        <v>0</v>
      </c>
      <c r="AL775" s="128">
        <f t="shared" ref="AL775" si="14824">H775/H777</f>
        <v>0</v>
      </c>
      <c r="AM775" s="129">
        <f t="shared" ref="AM775" si="14825">I775/I777</f>
        <v>0</v>
      </c>
      <c r="AN775" s="126">
        <f t="shared" ref="AN775" si="14826">J775/J777</f>
        <v>0</v>
      </c>
      <c r="AO775" s="127">
        <f t="shared" ref="AO775" si="14827">K775/K777</f>
        <v>0</v>
      </c>
      <c r="AP775" s="128">
        <f t="shared" ref="AP775" si="14828">L775/L777</f>
        <v>0</v>
      </c>
      <c r="AQ775" s="126">
        <f t="shared" ref="AQ775" si="14829">M775/M777</f>
        <v>0</v>
      </c>
      <c r="AR775" s="130">
        <f t="shared" ref="AR775" si="14830">N775/N777</f>
        <v>0</v>
      </c>
      <c r="AS775" s="131">
        <f t="shared" ref="AS775" si="14831">O775/O777</f>
        <v>0</v>
      </c>
      <c r="AT775" s="126">
        <f t="shared" ref="AT775" si="14832">P775/P777</f>
        <v>0</v>
      </c>
      <c r="AU775" s="127">
        <f t="shared" ref="AU775" si="14833">Q775/Q777</f>
        <v>0</v>
      </c>
      <c r="AV775" s="128">
        <f t="shared" ref="AV775" si="14834">R775/R777</f>
        <v>0</v>
      </c>
      <c r="AW775" s="129">
        <f t="shared" ref="AW775" si="14835">S775/S777</f>
        <v>0</v>
      </c>
      <c r="AX775" s="126">
        <f t="shared" ref="AX775" si="14836">T775/T777</f>
        <v>0</v>
      </c>
      <c r="AY775" s="127">
        <f t="shared" ref="AY775" si="14837">U775/U777</f>
        <v>0</v>
      </c>
      <c r="AZ775" s="128">
        <f t="shared" ref="AZ775" si="14838">V775/V777</f>
        <v>0</v>
      </c>
      <c r="BA775" s="129">
        <f t="shared" ref="BA775" si="14839">W775/W777</f>
        <v>0</v>
      </c>
      <c r="BB775" s="126">
        <f t="shared" ref="BB775" si="14840">X775/X777</f>
        <v>0</v>
      </c>
      <c r="BC775" s="127">
        <f t="shared" ref="BC775" si="14841">Y775/Y777</f>
        <v>0</v>
      </c>
      <c r="BD775" s="128">
        <f t="shared" ref="BD775" si="14842">Z775/Z777</f>
        <v>0</v>
      </c>
      <c r="BE775" s="126">
        <f t="shared" ref="BE775" si="14843">AA775/AA777</f>
        <v>0</v>
      </c>
      <c r="BF775" s="132">
        <f t="shared" ref="BF775" si="14844">AB775/AB777</f>
        <v>0</v>
      </c>
      <c r="BG775" s="133">
        <f t="shared" ref="BG775" si="14845">AC775/AC777</f>
        <v>0</v>
      </c>
    </row>
    <row r="776" spans="1:59" ht="14.1" thickBot="1">
      <c r="A776" s="134" t="s">
        <v>41</v>
      </c>
      <c r="B776" s="58"/>
      <c r="C776" s="59"/>
      <c r="D776" s="136"/>
      <c r="E776" s="137"/>
      <c r="F776" s="135"/>
      <c r="G776" s="138"/>
      <c r="H776" s="136"/>
      <c r="I776" s="137"/>
      <c r="J776" s="135"/>
      <c r="K776" s="138"/>
      <c r="L776" s="136"/>
      <c r="M776" s="135"/>
      <c r="N776" s="139"/>
      <c r="O776" s="140"/>
      <c r="P776" s="135"/>
      <c r="Q776" s="138"/>
      <c r="R776" s="136"/>
      <c r="S776" s="137"/>
      <c r="T776" s="135"/>
      <c r="U776" s="138"/>
      <c r="V776" s="136"/>
      <c r="W776" s="137"/>
      <c r="X776" s="135"/>
      <c r="Y776" s="138"/>
      <c r="Z776" s="141"/>
      <c r="AA776" s="142"/>
      <c r="AB776" s="169"/>
      <c r="AC776" s="170"/>
      <c r="AE776" s="134" t="s">
        <v>41</v>
      </c>
      <c r="AF776" s="126">
        <f>B776/B777</f>
        <v>0</v>
      </c>
      <c r="AG776" s="127">
        <f t="shared" ref="AG776" si="14846">C776/C777</f>
        <v>0</v>
      </c>
      <c r="AH776" s="128">
        <f t="shared" ref="AH776" si="14847">D776/D777</f>
        <v>0</v>
      </c>
      <c r="AI776" s="129">
        <f t="shared" ref="AI776" si="14848">E776/E777</f>
        <v>0</v>
      </c>
      <c r="AJ776" s="126">
        <f t="shared" ref="AJ776" si="14849">F776/F777</f>
        <v>0</v>
      </c>
      <c r="AK776" s="127">
        <f t="shared" ref="AK776" si="14850">G776/G777</f>
        <v>0</v>
      </c>
      <c r="AL776" s="128">
        <f t="shared" ref="AL776" si="14851">H776/H777</f>
        <v>0</v>
      </c>
      <c r="AM776" s="129">
        <f t="shared" ref="AM776" si="14852">I776/I777</f>
        <v>0</v>
      </c>
      <c r="AN776" s="126">
        <f t="shared" ref="AN776" si="14853">J776/J777</f>
        <v>0</v>
      </c>
      <c r="AO776" s="127">
        <f t="shared" ref="AO776" si="14854">K776/K777</f>
        <v>0</v>
      </c>
      <c r="AP776" s="128">
        <f t="shared" ref="AP776" si="14855">L776/L777</f>
        <v>0</v>
      </c>
      <c r="AQ776" s="126">
        <f t="shared" ref="AQ776" si="14856">M776/M777</f>
        <v>0</v>
      </c>
      <c r="AR776" s="130">
        <f t="shared" ref="AR776" si="14857">N776/N777</f>
        <v>0</v>
      </c>
      <c r="AS776" s="131">
        <f t="shared" ref="AS776" si="14858">O776/O777</f>
        <v>0</v>
      </c>
      <c r="AT776" s="126">
        <f t="shared" ref="AT776" si="14859">P776/P777</f>
        <v>0</v>
      </c>
      <c r="AU776" s="127">
        <f t="shared" ref="AU776" si="14860">Q776/Q777</f>
        <v>0</v>
      </c>
      <c r="AV776" s="128">
        <f t="shared" ref="AV776" si="14861">R776/R777</f>
        <v>0</v>
      </c>
      <c r="AW776" s="129">
        <f t="shared" ref="AW776" si="14862">S776/S777</f>
        <v>0</v>
      </c>
      <c r="AX776" s="126">
        <f t="shared" ref="AX776" si="14863">T776/T777</f>
        <v>0</v>
      </c>
      <c r="AY776" s="127">
        <f t="shared" ref="AY776" si="14864">U776/U777</f>
        <v>0</v>
      </c>
      <c r="AZ776" s="128">
        <f t="shared" ref="AZ776" si="14865">V776/V777</f>
        <v>0</v>
      </c>
      <c r="BA776" s="129">
        <f t="shared" ref="BA776" si="14866">W776/W777</f>
        <v>0</v>
      </c>
      <c r="BB776" s="126">
        <f t="shared" ref="BB776" si="14867">X776/X777</f>
        <v>0</v>
      </c>
      <c r="BC776" s="127">
        <f t="shared" ref="BC776" si="14868">Y776/Y777</f>
        <v>0</v>
      </c>
      <c r="BD776" s="128">
        <f t="shared" ref="BD776" si="14869">Z776/Z777</f>
        <v>0</v>
      </c>
      <c r="BE776" s="126">
        <f t="shared" ref="BE776" si="14870">AA776/AA777</f>
        <v>0</v>
      </c>
      <c r="BF776" s="132">
        <f t="shared" ref="BF776" si="14871">AB776/AB777</f>
        <v>0</v>
      </c>
      <c r="BG776" s="133">
        <f t="shared" ref="BG776" si="14872">AC776/AC777</f>
        <v>0</v>
      </c>
    </row>
    <row r="777" spans="1:59" ht="15" thickTop="1" thickBot="1">
      <c r="A777" s="241" t="s">
        <v>42</v>
      </c>
      <c r="B777" s="18">
        <f t="shared" ref="B777:AA777" si="14873">SUM(B754:B776)</f>
        <v>27433</v>
      </c>
      <c r="C777" s="19">
        <f t="shared" si="14873"/>
        <v>17511</v>
      </c>
      <c r="D777" s="18">
        <f t="shared" si="14873"/>
        <v>8857</v>
      </c>
      <c r="E777" s="19">
        <f t="shared" si="14873"/>
        <v>7061</v>
      </c>
      <c r="F777" s="18">
        <f t="shared" si="14873"/>
        <v>3467</v>
      </c>
      <c r="G777" s="19">
        <f t="shared" si="14873"/>
        <v>2664</v>
      </c>
      <c r="H777" s="18">
        <f t="shared" si="14873"/>
        <v>19222</v>
      </c>
      <c r="I777" s="19">
        <f t="shared" si="14873"/>
        <v>23888</v>
      </c>
      <c r="J777" s="18">
        <f t="shared" si="14873"/>
        <v>1783</v>
      </c>
      <c r="K777" s="19">
        <f t="shared" si="14873"/>
        <v>2604</v>
      </c>
      <c r="L777" s="18">
        <f t="shared" si="14873"/>
        <v>3098</v>
      </c>
      <c r="M777" s="19">
        <f t="shared" si="14873"/>
        <v>8053</v>
      </c>
      <c r="N777" s="18">
        <f t="shared" si="14873"/>
        <v>12948</v>
      </c>
      <c r="O777" s="19">
        <f t="shared" si="14873"/>
        <v>16430</v>
      </c>
      <c r="P777" s="18">
        <f t="shared" si="14873"/>
        <v>7928</v>
      </c>
      <c r="Q777" s="19">
        <f t="shared" si="14873"/>
        <v>8275</v>
      </c>
      <c r="R777" s="18">
        <f t="shared" si="14873"/>
        <v>11868</v>
      </c>
      <c r="S777" s="19">
        <f t="shared" si="14873"/>
        <v>12371</v>
      </c>
      <c r="T777" s="18">
        <f t="shared" si="14873"/>
        <v>1641</v>
      </c>
      <c r="U777" s="19">
        <f t="shared" si="14873"/>
        <v>2134</v>
      </c>
      <c r="V777" s="18">
        <f t="shared" si="14873"/>
        <v>10811</v>
      </c>
      <c r="W777" s="19">
        <f t="shared" si="14873"/>
        <v>12688</v>
      </c>
      <c r="X777" s="18">
        <f t="shared" si="14873"/>
        <v>7522</v>
      </c>
      <c r="Y777" s="19">
        <f t="shared" si="14873"/>
        <v>4952</v>
      </c>
      <c r="Z777" s="18">
        <f t="shared" si="14873"/>
        <v>28201</v>
      </c>
      <c r="AA777" s="19">
        <f t="shared" si="14873"/>
        <v>25942</v>
      </c>
      <c r="AB777" s="171">
        <f t="shared" ref="AB777:AC777" si="14874">SUM(AB753:AB776)</f>
        <v>144779</v>
      </c>
      <c r="AC777" s="172">
        <f t="shared" si="14874"/>
        <v>144573</v>
      </c>
      <c r="AE777" s="241" t="s">
        <v>42</v>
      </c>
      <c r="AF777" s="152">
        <f>SUM(AF753:AF776)</f>
        <v>1.0000000000000002</v>
      </c>
      <c r="AG777" s="153">
        <f t="shared" ref="AG777:BG777" si="14875">SUM(AG753:AG776)</f>
        <v>1</v>
      </c>
      <c r="AH777" s="152">
        <f t="shared" si="14875"/>
        <v>0.99999999999999989</v>
      </c>
      <c r="AI777" s="153">
        <f t="shared" si="14875"/>
        <v>0.99999999999999989</v>
      </c>
      <c r="AJ777" s="152">
        <f t="shared" si="14875"/>
        <v>1.0000000000000002</v>
      </c>
      <c r="AK777" s="153">
        <f t="shared" si="14875"/>
        <v>1</v>
      </c>
      <c r="AL777" s="152">
        <f t="shared" si="14875"/>
        <v>1</v>
      </c>
      <c r="AM777" s="153">
        <f t="shared" si="14875"/>
        <v>0.99999999999999978</v>
      </c>
      <c r="AN777" s="152">
        <f t="shared" si="14875"/>
        <v>0.99999999999999989</v>
      </c>
      <c r="AO777" s="153">
        <f t="shared" si="14875"/>
        <v>0.99999999999999989</v>
      </c>
      <c r="AP777" s="152">
        <f t="shared" si="14875"/>
        <v>1</v>
      </c>
      <c r="AQ777" s="153">
        <f t="shared" si="14875"/>
        <v>0.99999999999999989</v>
      </c>
      <c r="AR777" s="152">
        <f t="shared" si="14875"/>
        <v>1</v>
      </c>
      <c r="AS777" s="153">
        <f t="shared" si="14875"/>
        <v>1</v>
      </c>
      <c r="AT777" s="152">
        <f t="shared" si="14875"/>
        <v>1</v>
      </c>
      <c r="AU777" s="153">
        <f t="shared" si="14875"/>
        <v>1</v>
      </c>
      <c r="AV777" s="152">
        <f t="shared" si="14875"/>
        <v>0.99999999999999989</v>
      </c>
      <c r="AW777" s="153">
        <f t="shared" si="14875"/>
        <v>1.0000000000000002</v>
      </c>
      <c r="AX777" s="152">
        <f t="shared" si="14875"/>
        <v>1</v>
      </c>
      <c r="AY777" s="153">
        <f t="shared" si="14875"/>
        <v>1</v>
      </c>
      <c r="AZ777" s="152">
        <f t="shared" si="14875"/>
        <v>1</v>
      </c>
      <c r="BA777" s="153">
        <f t="shared" si="14875"/>
        <v>1</v>
      </c>
      <c r="BB777" s="152">
        <f t="shared" si="14875"/>
        <v>0.99999999999999989</v>
      </c>
      <c r="BC777" s="153">
        <f t="shared" si="14875"/>
        <v>1</v>
      </c>
      <c r="BD777" s="152">
        <f t="shared" si="14875"/>
        <v>1</v>
      </c>
      <c r="BE777" s="153">
        <f t="shared" si="14875"/>
        <v>0.99999999999999989</v>
      </c>
      <c r="BF777" s="152">
        <f t="shared" si="14875"/>
        <v>1</v>
      </c>
      <c r="BG777" s="153">
        <f t="shared" si="14875"/>
        <v>1</v>
      </c>
    </row>
    <row r="778" spans="1:59" ht="14.1" thickTop="1">
      <c r="A778" s="184"/>
    </row>
    <row r="780" spans="1:59">
      <c r="A780" s="252">
        <f>+A749+1</f>
        <v>43703</v>
      </c>
      <c r="B780" s="252"/>
      <c r="C780" s="252"/>
      <c r="D780" s="252"/>
      <c r="AE780" s="249">
        <f>+AE718+2</f>
        <v>43703</v>
      </c>
      <c r="AF780" s="249"/>
      <c r="AG780" s="249"/>
      <c r="AH780" s="249"/>
    </row>
    <row r="781" spans="1:59" ht="14.1" thickBot="1"/>
    <row r="782" spans="1:59" ht="15" thickTop="1" thickBot="1">
      <c r="A782" s="247" t="s">
        <v>1</v>
      </c>
      <c r="B782" s="243" t="s">
        <v>2</v>
      </c>
      <c r="C782" s="244"/>
      <c r="D782" s="243" t="s">
        <v>3</v>
      </c>
      <c r="E782" s="244"/>
      <c r="F782" s="243" t="s">
        <v>4</v>
      </c>
      <c r="G782" s="244"/>
      <c r="H782" s="243" t="s">
        <v>5</v>
      </c>
      <c r="I782" s="244"/>
      <c r="J782" s="243" t="s">
        <v>6</v>
      </c>
      <c r="K782" s="244"/>
      <c r="L782" s="243" t="s">
        <v>7</v>
      </c>
      <c r="M782" s="244"/>
      <c r="N782" s="243" t="s">
        <v>8</v>
      </c>
      <c r="O782" s="244"/>
      <c r="P782" s="243" t="s">
        <v>9</v>
      </c>
      <c r="Q782" s="244"/>
      <c r="R782" s="243" t="s">
        <v>10</v>
      </c>
      <c r="S782" s="244"/>
      <c r="T782" s="243" t="s">
        <v>11</v>
      </c>
      <c r="U782" s="244"/>
      <c r="V782" s="243" t="s">
        <v>12</v>
      </c>
      <c r="W782" s="244"/>
      <c r="X782" s="243" t="s">
        <v>13</v>
      </c>
      <c r="Y782" s="244"/>
      <c r="Z782" s="245" t="s">
        <v>14</v>
      </c>
      <c r="AA782" s="246"/>
      <c r="AB782" s="250" t="s">
        <v>15</v>
      </c>
      <c r="AC782" s="251"/>
      <c r="AE782" s="247" t="s">
        <v>1</v>
      </c>
      <c r="AF782" s="243" t="s">
        <v>2</v>
      </c>
      <c r="AG782" s="244"/>
      <c r="AH782" s="243" t="s">
        <v>3</v>
      </c>
      <c r="AI782" s="244"/>
      <c r="AJ782" s="243" t="s">
        <v>4</v>
      </c>
      <c r="AK782" s="244"/>
      <c r="AL782" s="243" t="s">
        <v>5</v>
      </c>
      <c r="AM782" s="244"/>
      <c r="AN782" s="243" t="s">
        <v>6</v>
      </c>
      <c r="AO782" s="244"/>
      <c r="AP782" s="243" t="s">
        <v>7</v>
      </c>
      <c r="AQ782" s="244"/>
      <c r="AR782" s="243" t="s">
        <v>8</v>
      </c>
      <c r="AS782" s="244"/>
      <c r="AT782" s="243" t="s">
        <v>9</v>
      </c>
      <c r="AU782" s="244"/>
      <c r="AV782" s="243" t="s">
        <v>10</v>
      </c>
      <c r="AW782" s="244"/>
      <c r="AX782" s="243" t="s">
        <v>11</v>
      </c>
      <c r="AY782" s="244"/>
      <c r="AZ782" s="243" t="s">
        <v>12</v>
      </c>
      <c r="BA782" s="244"/>
      <c r="BB782" s="243" t="s">
        <v>13</v>
      </c>
      <c r="BC782" s="244"/>
      <c r="BD782" s="245" t="s">
        <v>14</v>
      </c>
      <c r="BE782" s="246"/>
      <c r="BF782" s="243" t="s">
        <v>15</v>
      </c>
      <c r="BG782" s="244"/>
    </row>
    <row r="783" spans="1:59" ht="15" thickTop="1" thickBot="1">
      <c r="A783" s="248"/>
      <c r="B783" s="113" t="s">
        <v>16</v>
      </c>
      <c r="C783" s="114" t="s">
        <v>17</v>
      </c>
      <c r="D783" s="115" t="s">
        <v>16</v>
      </c>
      <c r="E783" s="116" t="s">
        <v>17</v>
      </c>
      <c r="F783" s="113" t="s">
        <v>16</v>
      </c>
      <c r="G783" s="114" t="s">
        <v>17</v>
      </c>
      <c r="H783" s="115" t="s">
        <v>16</v>
      </c>
      <c r="I783" s="116" t="s">
        <v>17</v>
      </c>
      <c r="J783" s="113" t="s">
        <v>16</v>
      </c>
      <c r="K783" s="114" t="s">
        <v>17</v>
      </c>
      <c r="L783" s="115" t="s">
        <v>16</v>
      </c>
      <c r="M783" s="113" t="s">
        <v>17</v>
      </c>
      <c r="N783" s="117" t="s">
        <v>16</v>
      </c>
      <c r="O783" s="118" t="s">
        <v>17</v>
      </c>
      <c r="P783" s="113" t="s">
        <v>16</v>
      </c>
      <c r="Q783" s="114" t="s">
        <v>17</v>
      </c>
      <c r="R783" s="115" t="s">
        <v>16</v>
      </c>
      <c r="S783" s="116" t="s">
        <v>17</v>
      </c>
      <c r="T783" s="113" t="s">
        <v>16</v>
      </c>
      <c r="U783" s="114" t="s">
        <v>17</v>
      </c>
      <c r="V783" s="115" t="s">
        <v>16</v>
      </c>
      <c r="W783" s="116" t="s">
        <v>17</v>
      </c>
      <c r="X783" s="113" t="s">
        <v>16</v>
      </c>
      <c r="Y783" s="114" t="s">
        <v>17</v>
      </c>
      <c r="Z783" s="26" t="s">
        <v>16</v>
      </c>
      <c r="AA783" s="119" t="s">
        <v>17</v>
      </c>
      <c r="AB783" s="173" t="s">
        <v>16</v>
      </c>
      <c r="AC783" s="174" t="s">
        <v>17</v>
      </c>
      <c r="AE783" s="248"/>
      <c r="AF783" s="113" t="s">
        <v>16</v>
      </c>
      <c r="AG783" s="114" t="s">
        <v>17</v>
      </c>
      <c r="AH783" s="115" t="s">
        <v>16</v>
      </c>
      <c r="AI783" s="116" t="s">
        <v>17</v>
      </c>
      <c r="AJ783" s="113" t="s">
        <v>16</v>
      </c>
      <c r="AK783" s="114" t="s">
        <v>17</v>
      </c>
      <c r="AL783" s="115" t="s">
        <v>16</v>
      </c>
      <c r="AM783" s="116" t="s">
        <v>17</v>
      </c>
      <c r="AN783" s="113" t="s">
        <v>16</v>
      </c>
      <c r="AO783" s="114" t="s">
        <v>17</v>
      </c>
      <c r="AP783" s="115" t="s">
        <v>16</v>
      </c>
      <c r="AQ783" s="113" t="s">
        <v>17</v>
      </c>
      <c r="AR783" s="117" t="s">
        <v>16</v>
      </c>
      <c r="AS783" s="118" t="s">
        <v>17</v>
      </c>
      <c r="AT783" s="113" t="s">
        <v>16</v>
      </c>
      <c r="AU783" s="114" t="s">
        <v>17</v>
      </c>
      <c r="AV783" s="115" t="s">
        <v>16</v>
      </c>
      <c r="AW783" s="116" t="s">
        <v>17</v>
      </c>
      <c r="AX783" s="113" t="s">
        <v>16</v>
      </c>
      <c r="AY783" s="114" t="s">
        <v>17</v>
      </c>
      <c r="AZ783" s="115" t="s">
        <v>16</v>
      </c>
      <c r="BA783" s="116" t="s">
        <v>17</v>
      </c>
      <c r="BB783" s="113" t="s">
        <v>16</v>
      </c>
      <c r="BC783" s="114" t="s">
        <v>17</v>
      </c>
      <c r="BD783" s="26" t="s">
        <v>16</v>
      </c>
      <c r="BE783" s="119" t="s">
        <v>17</v>
      </c>
      <c r="BF783" s="117" t="s">
        <v>16</v>
      </c>
      <c r="BG783" s="118" t="s">
        <v>17</v>
      </c>
    </row>
    <row r="784" spans="1:59" ht="14.1" thickTop="1">
      <c r="A784" s="122" t="s">
        <v>18</v>
      </c>
      <c r="B784" s="123"/>
      <c r="C784" s="183"/>
      <c r="D784" s="124"/>
      <c r="E784" s="177"/>
      <c r="F784" s="123"/>
      <c r="G784" s="125"/>
      <c r="H784" s="124"/>
      <c r="I784" s="177"/>
      <c r="J784" s="123"/>
      <c r="K784" s="125"/>
      <c r="L784" s="124"/>
      <c r="M784" s="123"/>
      <c r="N784" s="176"/>
      <c r="O784" s="178"/>
      <c r="P784" s="123"/>
      <c r="Q784" s="125"/>
      <c r="R784" s="124"/>
      <c r="S784" s="177"/>
      <c r="T784" s="123"/>
      <c r="U784" s="125"/>
      <c r="V784" s="124"/>
      <c r="W784" s="177"/>
      <c r="X784" s="123"/>
      <c r="Y784" s="125"/>
      <c r="Z784" s="181"/>
      <c r="AA784" s="182"/>
      <c r="AB784" s="167">
        <f>B784+D784+F784+H784+J784+L784+N784+P784+R784+T784+V784+X784+Z784</f>
        <v>0</v>
      </c>
      <c r="AC784" s="168">
        <f>C784+E784+G784+I784+K784+M784+O784+Q784+S784+U784+W784+Y784+AA784</f>
        <v>0</v>
      </c>
      <c r="AE784" s="122" t="s">
        <v>18</v>
      </c>
      <c r="AF784" s="126">
        <f>B784/B808</f>
        <v>0</v>
      </c>
      <c r="AG784" s="127">
        <f t="shared" ref="AG784" si="14876">C784/C808</f>
        <v>0</v>
      </c>
      <c r="AH784" s="128">
        <f t="shared" ref="AH784" si="14877">D784/D808</f>
        <v>0</v>
      </c>
      <c r="AI784" s="129">
        <f t="shared" ref="AI784" si="14878">E784/E808</f>
        <v>0</v>
      </c>
      <c r="AJ784" s="126">
        <f t="shared" ref="AJ784" si="14879">F784/F808</f>
        <v>0</v>
      </c>
      <c r="AK784" s="127">
        <f t="shared" ref="AK784" si="14880">G784/G808</f>
        <v>0</v>
      </c>
      <c r="AL784" s="128">
        <f t="shared" ref="AL784" si="14881">H784/H808</f>
        <v>0</v>
      </c>
      <c r="AM784" s="129">
        <f t="shared" ref="AM784" si="14882">I784/I808</f>
        <v>0</v>
      </c>
      <c r="AN784" s="126">
        <f t="shared" ref="AN784" si="14883">J784/J808</f>
        <v>0</v>
      </c>
      <c r="AO784" s="127">
        <f t="shared" ref="AO784" si="14884">K784/K808</f>
        <v>0</v>
      </c>
      <c r="AP784" s="128">
        <f t="shared" ref="AP784" si="14885">L784/L808</f>
        <v>0</v>
      </c>
      <c r="AQ784" s="126">
        <f t="shared" ref="AQ784" si="14886">M784/M808</f>
        <v>0</v>
      </c>
      <c r="AR784" s="130">
        <f t="shared" ref="AR784" si="14887">N784/N808</f>
        <v>0</v>
      </c>
      <c r="AS784" s="131">
        <f t="shared" ref="AS784" si="14888">O784/O808</f>
        <v>0</v>
      </c>
      <c r="AT784" s="126">
        <f t="shared" ref="AT784" si="14889">P784/P808</f>
        <v>0</v>
      </c>
      <c r="AU784" s="127">
        <f t="shared" ref="AU784" si="14890">Q784/Q808</f>
        <v>0</v>
      </c>
      <c r="AV784" s="128">
        <f t="shared" ref="AV784" si="14891">R784/R808</f>
        <v>0</v>
      </c>
      <c r="AW784" s="129">
        <f t="shared" ref="AW784" si="14892">S784/S808</f>
        <v>0</v>
      </c>
      <c r="AX784" s="126">
        <f t="shared" ref="AX784" si="14893">T784/T808</f>
        <v>0</v>
      </c>
      <c r="AY784" s="127">
        <f t="shared" ref="AY784" si="14894">U784/U808</f>
        <v>0</v>
      </c>
      <c r="AZ784" s="128">
        <f t="shared" ref="AZ784" si="14895">V784/V808</f>
        <v>0</v>
      </c>
      <c r="BA784" s="129">
        <f t="shared" ref="BA784" si="14896">W784/W808</f>
        <v>0</v>
      </c>
      <c r="BB784" s="126">
        <f t="shared" ref="BB784" si="14897">X784/X808</f>
        <v>0</v>
      </c>
      <c r="BC784" s="127">
        <f t="shared" ref="BC784" si="14898">Y784/Y808</f>
        <v>0</v>
      </c>
      <c r="BD784" s="128">
        <f t="shared" ref="BD784" si="14899">Z784/Z808</f>
        <v>0</v>
      </c>
      <c r="BE784" s="126">
        <f t="shared" ref="BE784" si="14900">AA784/AA808</f>
        <v>0</v>
      </c>
      <c r="BF784" s="132">
        <f t="shared" ref="BF784" si="14901">AB784/AB808</f>
        <v>0</v>
      </c>
      <c r="BG784" s="133">
        <f t="shared" ref="BG784" si="14902">AC784/AC808</f>
        <v>0</v>
      </c>
    </row>
    <row r="785" spans="1:59">
      <c r="A785" s="134" t="s">
        <v>19</v>
      </c>
      <c r="B785" s="186">
        <v>247</v>
      </c>
      <c r="C785" s="187">
        <v>0</v>
      </c>
      <c r="D785" s="188">
        <v>77</v>
      </c>
      <c r="E785" s="189">
        <v>0</v>
      </c>
      <c r="F785" s="186">
        <v>16</v>
      </c>
      <c r="G785" s="190">
        <v>0</v>
      </c>
      <c r="H785" s="188">
        <v>150</v>
      </c>
      <c r="I785" s="189">
        <v>6</v>
      </c>
      <c r="J785" s="186">
        <v>5</v>
      </c>
      <c r="K785" s="190">
        <v>2</v>
      </c>
      <c r="L785" s="188">
        <v>0</v>
      </c>
      <c r="M785" s="186">
        <v>5</v>
      </c>
      <c r="N785" s="191">
        <v>12</v>
      </c>
      <c r="O785" s="192">
        <v>0</v>
      </c>
      <c r="P785" s="186">
        <v>1</v>
      </c>
      <c r="Q785" s="190">
        <v>0</v>
      </c>
      <c r="R785" s="188">
        <v>0</v>
      </c>
      <c r="S785" s="189">
        <v>0</v>
      </c>
      <c r="T785" s="186">
        <v>0</v>
      </c>
      <c r="U785" s="190">
        <v>0</v>
      </c>
      <c r="V785" s="188">
        <v>0</v>
      </c>
      <c r="W785" s="189">
        <v>0</v>
      </c>
      <c r="X785" s="186">
        <v>0</v>
      </c>
      <c r="Y785" s="190">
        <v>0</v>
      </c>
      <c r="Z785" s="188">
        <v>0</v>
      </c>
      <c r="AA785" s="186">
        <v>0</v>
      </c>
      <c r="AB785" s="169">
        <f t="shared" ref="AB785:AB786" si="14903">B785+D785+F785+H785+J785+L785+N785+P785+R785+T785+V785+X785+Z785</f>
        <v>508</v>
      </c>
      <c r="AC785" s="170">
        <f t="shared" ref="AC785:AC804" si="14904">C785+E785+G785+I785+K785+M785+O785+Q785+S785+U785+W785+Y785+AA785</f>
        <v>13</v>
      </c>
      <c r="AE785" s="134" t="s">
        <v>19</v>
      </c>
      <c r="AF785" s="126">
        <f>B785/B808</f>
        <v>6.6993951558219642E-3</v>
      </c>
      <c r="AG785" s="127">
        <f t="shared" ref="AG785" si="14905">C785/C808</f>
        <v>0</v>
      </c>
      <c r="AH785" s="128">
        <f t="shared" ref="AH785" si="14906">D785/D808</f>
        <v>7.018503326952876E-3</v>
      </c>
      <c r="AI785" s="129">
        <f t="shared" ref="AI785" si="14907">E785/E808</f>
        <v>0</v>
      </c>
      <c r="AJ785" s="126">
        <f t="shared" ref="AJ785" si="14908">F785/F808</f>
        <v>4.1601664066562667E-3</v>
      </c>
      <c r="AK785" s="127">
        <f t="shared" ref="AK785" si="14909">G785/G808</f>
        <v>0</v>
      </c>
      <c r="AL785" s="128">
        <f t="shared" ref="AL785" si="14910">H785/H808</f>
        <v>7.2773141859111198E-3</v>
      </c>
      <c r="AM785" s="129">
        <f t="shared" ref="AM785" si="14911">I785/I808</f>
        <v>2.5662959794696324E-4</v>
      </c>
      <c r="AN785" s="126">
        <f t="shared" ref="AN785" si="14912">J785/J808</f>
        <v>2.615062761506276E-3</v>
      </c>
      <c r="AO785" s="127">
        <f t="shared" ref="AO785" si="14913">K785/K808</f>
        <v>6.7521944632005406E-4</v>
      </c>
      <c r="AP785" s="128">
        <f t="shared" ref="AP785" si="14914">L785/L808</f>
        <v>0</v>
      </c>
      <c r="AQ785" s="126">
        <f t="shared" ref="AQ785" si="14915">M785/M808</f>
        <v>4.7460844803037496E-4</v>
      </c>
      <c r="AR785" s="130">
        <f t="shared" ref="AR785" si="14916">N785/N808</f>
        <v>9.1358964598401218E-4</v>
      </c>
      <c r="AS785" s="131">
        <f t="shared" ref="AS785" si="14917">O785/O808</f>
        <v>0</v>
      </c>
      <c r="AT785" s="126">
        <f t="shared" ref="AT785" si="14918">P785/P808</f>
        <v>1.2425447316103378E-4</v>
      </c>
      <c r="AU785" s="127">
        <f t="shared" ref="AU785" si="14919">Q785/Q808</f>
        <v>0</v>
      </c>
      <c r="AV785" s="128">
        <f t="shared" ref="AV785" si="14920">R785/R808</f>
        <v>0</v>
      </c>
      <c r="AW785" s="129">
        <f t="shared" ref="AW785" si="14921">S785/S808</f>
        <v>0</v>
      </c>
      <c r="AX785" s="126">
        <f t="shared" ref="AX785" si="14922">T785/T808</f>
        <v>0</v>
      </c>
      <c r="AY785" s="127">
        <f t="shared" ref="AY785" si="14923">U785/U808</f>
        <v>0</v>
      </c>
      <c r="AZ785" s="128">
        <f t="shared" ref="AZ785" si="14924">V785/V808</f>
        <v>0</v>
      </c>
      <c r="BA785" s="129">
        <f t="shared" ref="BA785" si="14925">W785/W808</f>
        <v>0</v>
      </c>
      <c r="BB785" s="126">
        <f t="shared" ref="BB785" si="14926">X785/X808</f>
        <v>0</v>
      </c>
      <c r="BC785" s="127">
        <f t="shared" ref="BC785" si="14927">Y785/Y808</f>
        <v>0</v>
      </c>
      <c r="BD785" s="128">
        <f t="shared" ref="BD785" si="14928">Z785/Z808</f>
        <v>0</v>
      </c>
      <c r="BE785" s="126">
        <f t="shared" ref="BE785" si="14929">AA785/AA808</f>
        <v>0</v>
      </c>
      <c r="BF785" s="132">
        <f t="shared" ref="BF785" si="14930">AB785/AB808</f>
        <v>3.0676698993949204E-3</v>
      </c>
      <c r="BG785" s="133">
        <f t="shared" ref="BG785" si="14931">AC785/AC808</f>
        <v>7.8596864589694141E-5</v>
      </c>
    </row>
    <row r="786" spans="1:59">
      <c r="A786" s="143" t="s">
        <v>20</v>
      </c>
      <c r="B786" s="193">
        <v>1409</v>
      </c>
      <c r="C786" s="194">
        <v>0</v>
      </c>
      <c r="D786" s="195">
        <v>382</v>
      </c>
      <c r="E786" s="196">
        <v>0</v>
      </c>
      <c r="F786" s="193">
        <v>108</v>
      </c>
      <c r="G786" s="197">
        <v>1</v>
      </c>
      <c r="H786" s="195">
        <v>634</v>
      </c>
      <c r="I786" s="196">
        <v>69</v>
      </c>
      <c r="J786" s="193">
        <v>39</v>
      </c>
      <c r="K786" s="197">
        <v>18</v>
      </c>
      <c r="L786" s="195">
        <v>24</v>
      </c>
      <c r="M786" s="193">
        <v>164</v>
      </c>
      <c r="N786" s="198">
        <v>219</v>
      </c>
      <c r="O786" s="199">
        <v>249</v>
      </c>
      <c r="P786" s="193">
        <v>120</v>
      </c>
      <c r="Q786" s="197">
        <v>142</v>
      </c>
      <c r="R786" s="195">
        <v>150</v>
      </c>
      <c r="S786" s="196">
        <v>211</v>
      </c>
      <c r="T786" s="193">
        <v>15</v>
      </c>
      <c r="U786" s="197">
        <v>87</v>
      </c>
      <c r="V786" s="195">
        <v>69</v>
      </c>
      <c r="W786" s="196">
        <v>268</v>
      </c>
      <c r="X786" s="193">
        <v>133</v>
      </c>
      <c r="Y786" s="197">
        <v>242</v>
      </c>
      <c r="Z786" s="195">
        <v>569</v>
      </c>
      <c r="AA786" s="193">
        <v>311</v>
      </c>
      <c r="AB786" s="169">
        <f t="shared" si="14903"/>
        <v>3871</v>
      </c>
      <c r="AC786" s="170">
        <f t="shared" si="14904"/>
        <v>1762</v>
      </c>
      <c r="AE786" s="143" t="s">
        <v>20</v>
      </c>
      <c r="AF786" s="126">
        <f>B786/B808</f>
        <v>3.8216387751227321E-2</v>
      </c>
      <c r="AG786" s="127">
        <f t="shared" ref="AG786" si="14932">C786/C808</f>
        <v>0</v>
      </c>
      <c r="AH786" s="128">
        <f t="shared" ref="AH786" si="14933">D786/D808</f>
        <v>3.4819068453194789E-2</v>
      </c>
      <c r="AI786" s="129">
        <f t="shared" ref="AI786" si="14934">E786/E808</f>
        <v>0</v>
      </c>
      <c r="AJ786" s="126">
        <f t="shared" ref="AJ786" si="14935">F786/F808</f>
        <v>2.8081123244929798E-2</v>
      </c>
      <c r="AK786" s="127">
        <f t="shared" ref="AK786" si="14936">G786/G808</f>
        <v>3.7230081906180194E-4</v>
      </c>
      <c r="AL786" s="128">
        <f t="shared" ref="AL786" si="14937">H786/H808</f>
        <v>3.0758781292451E-2</v>
      </c>
      <c r="AM786" s="129">
        <f t="shared" ref="AM786" si="14938">I786/I808</f>
        <v>2.951240376390077E-3</v>
      </c>
      <c r="AN786" s="126">
        <f t="shared" ref="AN786" si="14939">J786/J808</f>
        <v>2.0397489539748955E-2</v>
      </c>
      <c r="AO786" s="127">
        <f t="shared" ref="AO786" si="14940">K786/K808</f>
        <v>6.0769750168804858E-3</v>
      </c>
      <c r="AP786" s="128">
        <f t="shared" ref="AP786" si="14941">L786/L808</f>
        <v>6.1522686490643429E-3</v>
      </c>
      <c r="AQ786" s="126">
        <f t="shared" ref="AQ786" si="14942">M786/M808</f>
        <v>1.5567157095396298E-2</v>
      </c>
      <c r="AR786" s="130">
        <f t="shared" ref="AR786" si="14943">N786/N808</f>
        <v>1.6673011039208221E-2</v>
      </c>
      <c r="AS786" s="131">
        <f t="shared" ref="AS786" si="14944">O786/O808</f>
        <v>1.2617816965643052E-2</v>
      </c>
      <c r="AT786" s="126">
        <f t="shared" ref="AT786" si="14945">P786/P808</f>
        <v>1.4910536779324055E-2</v>
      </c>
      <c r="AU786" s="127">
        <f t="shared" ref="AU786" si="14946">Q786/Q808</f>
        <v>1.3144496899009534E-2</v>
      </c>
      <c r="AV786" s="128">
        <f t="shared" ref="AV786" si="14947">R786/R808</f>
        <v>1.2850167052171678E-2</v>
      </c>
      <c r="AW786" s="129">
        <f t="shared" ref="AW786" si="14948">S786/S808</f>
        <v>1.4253867459298792E-2</v>
      </c>
      <c r="AX786" s="126">
        <f t="shared" ref="AX786" si="14949">T786/T808</f>
        <v>7.3673870333988214E-3</v>
      </c>
      <c r="AY786" s="127">
        <f t="shared" ref="AY786" si="14950">U786/U808</f>
        <v>2.5000000000000001E-2</v>
      </c>
      <c r="AZ786" s="128">
        <f t="shared" ref="AZ786" si="14951">V786/V808</f>
        <v>6.0680678920059803E-3</v>
      </c>
      <c r="BA786" s="129">
        <f t="shared" ref="BA786" si="14952">W786/W808</f>
        <v>1.6367411750335899E-2</v>
      </c>
      <c r="BB786" s="126">
        <f t="shared" ref="BB786" si="14953">X786/X808</f>
        <v>1.4142917907273501E-2</v>
      </c>
      <c r="BC786" s="127">
        <f t="shared" ref="BC786" si="14954">Y786/Y808</f>
        <v>3.190928270042194E-2</v>
      </c>
      <c r="BD786" s="128">
        <f t="shared" ref="BD786" si="14955">Z786/Z808</f>
        <v>1.7881835323695788E-2</v>
      </c>
      <c r="BE786" s="126">
        <f t="shared" ref="BE786" si="14956">AA786/AA808</f>
        <v>1.1785213535943006E-2</v>
      </c>
      <c r="BF786" s="132">
        <f t="shared" ref="BF786" si="14957">AB786/AB808</f>
        <v>2.3375886182200267E-2</v>
      </c>
      <c r="BG786" s="133">
        <f t="shared" ref="BG786" si="14958">AC786/AC808</f>
        <v>1.0652898108233928E-2</v>
      </c>
    </row>
    <row r="787" spans="1:59">
      <c r="A787" s="134" t="s">
        <v>21</v>
      </c>
      <c r="B787" s="186">
        <v>1736</v>
      </c>
      <c r="C787" s="187">
        <v>180</v>
      </c>
      <c r="D787" s="188">
        <v>563</v>
      </c>
      <c r="E787" s="189">
        <v>210</v>
      </c>
      <c r="F787" s="186">
        <v>178</v>
      </c>
      <c r="G787" s="190">
        <v>99</v>
      </c>
      <c r="H787" s="188">
        <v>658</v>
      </c>
      <c r="I787" s="189">
        <v>583</v>
      </c>
      <c r="J787" s="186">
        <v>48</v>
      </c>
      <c r="K787" s="190">
        <v>91</v>
      </c>
      <c r="L787" s="188">
        <v>75</v>
      </c>
      <c r="M787" s="186">
        <v>517</v>
      </c>
      <c r="N787" s="191">
        <v>404</v>
      </c>
      <c r="O787" s="192">
        <v>693</v>
      </c>
      <c r="P787" s="186">
        <v>287</v>
      </c>
      <c r="Q787" s="190">
        <v>324</v>
      </c>
      <c r="R787" s="188">
        <v>472</v>
      </c>
      <c r="S787" s="189">
        <v>469</v>
      </c>
      <c r="T787" s="186">
        <v>84</v>
      </c>
      <c r="U787" s="190">
        <v>177</v>
      </c>
      <c r="V787" s="188">
        <v>192</v>
      </c>
      <c r="W787" s="189">
        <v>589</v>
      </c>
      <c r="X787" s="186">
        <v>402</v>
      </c>
      <c r="Y787" s="190">
        <v>317</v>
      </c>
      <c r="Z787" s="188">
        <v>1204</v>
      </c>
      <c r="AA787" s="186">
        <v>655</v>
      </c>
      <c r="AB787" s="169">
        <f>B787+D787+F787+H787+J787+L787+N787+P787+R787+T787+V787+X787+Z787</f>
        <v>6303</v>
      </c>
      <c r="AC787" s="170">
        <f t="shared" si="14904"/>
        <v>4904</v>
      </c>
      <c r="AE787" s="134" t="s">
        <v>21</v>
      </c>
      <c r="AF787" s="126">
        <f>B787/B808</f>
        <v>4.708562749193089E-2</v>
      </c>
      <c r="AG787" s="127">
        <f t="shared" ref="AG787" si="14959">C787/C808</f>
        <v>9.9734042553191495E-3</v>
      </c>
      <c r="AH787" s="128">
        <f t="shared" ref="AH787" si="14960">D787/D808</f>
        <v>5.1317108741226872E-2</v>
      </c>
      <c r="AI787" s="129">
        <f t="shared" ref="AI787" si="14961">E787/E808</f>
        <v>2.4353473269163865E-2</v>
      </c>
      <c r="AJ787" s="126">
        <f t="shared" ref="AJ787" si="14962">F787/F808</f>
        <v>4.6281851274050961E-2</v>
      </c>
      <c r="AK787" s="127">
        <f t="shared" ref="AK787" si="14963">G787/G808</f>
        <v>3.6857781087118395E-2</v>
      </c>
      <c r="AL787" s="128">
        <f t="shared" ref="AL787" si="14964">H787/H808</f>
        <v>3.1923151562196779E-2</v>
      </c>
      <c r="AM787" s="129">
        <f t="shared" ref="AM787" si="14965">I787/I808</f>
        <v>2.493584260051326E-2</v>
      </c>
      <c r="AN787" s="126">
        <f t="shared" ref="AN787" si="14966">J787/J808</f>
        <v>2.5104602510460251E-2</v>
      </c>
      <c r="AO787" s="127">
        <f t="shared" ref="AO787" si="14967">K787/K808</f>
        <v>3.0722484807562459E-2</v>
      </c>
      <c r="AP787" s="128">
        <f t="shared" ref="AP787" si="14968">L787/L808</f>
        <v>1.9225839528326072E-2</v>
      </c>
      <c r="AQ787" s="126">
        <f t="shared" ref="AQ787" si="14969">M787/M808</f>
        <v>4.907451352634077E-2</v>
      </c>
      <c r="AR787" s="130">
        <f t="shared" ref="AR787" si="14970">N787/N808</f>
        <v>3.0757518081461745E-2</v>
      </c>
      <c r="AS787" s="131">
        <f t="shared" ref="AS787" si="14971">O787/O808</f>
        <v>3.5117056856187288E-2</v>
      </c>
      <c r="AT787" s="126">
        <f t="shared" ref="AT787" si="14972">P787/P808</f>
        <v>3.5661033797216697E-2</v>
      </c>
      <c r="AU787" s="127">
        <f t="shared" ref="AU787" si="14973">Q787/Q808</f>
        <v>2.9991668980838656E-2</v>
      </c>
      <c r="AV787" s="128">
        <f t="shared" ref="AV787" si="14974">R787/R808</f>
        <v>4.0435192324166883E-2</v>
      </c>
      <c r="AW787" s="129">
        <f t="shared" ref="AW787" si="14975">S787/S808</f>
        <v>3.1682767006687831E-2</v>
      </c>
      <c r="AX787" s="126">
        <f t="shared" ref="AX787" si="14976">T787/T808</f>
        <v>4.1257367387033402E-2</v>
      </c>
      <c r="AY787" s="127">
        <f t="shared" ref="AY787" si="14977">U787/U808</f>
        <v>5.0862068965517239E-2</v>
      </c>
      <c r="AZ787" s="128">
        <f t="shared" ref="AZ787" si="14978">V787/V808</f>
        <v>1.6885058482103598E-2</v>
      </c>
      <c r="BA787" s="129">
        <f t="shared" ref="BA787" si="14979">W787/W808</f>
        <v>3.597166239159643E-2</v>
      </c>
      <c r="BB787" s="126">
        <f t="shared" ref="BB787" si="14980">X787/X808</f>
        <v>4.2747766907698853E-2</v>
      </c>
      <c r="BC787" s="127">
        <f t="shared" ref="BC787" si="14981">Y787/Y808</f>
        <v>4.1798523206751058E-2</v>
      </c>
      <c r="BD787" s="128">
        <f t="shared" ref="BD787" si="14982">Z787/Z808</f>
        <v>3.783783783783784E-2</v>
      </c>
      <c r="BE787" s="126">
        <f t="shared" ref="BE787" si="14983">AA787/AA808</f>
        <v>2.4820948122323695E-2</v>
      </c>
      <c r="BF787" s="132">
        <f t="shared" ref="BF787" si="14984">AB787/AB808</f>
        <v>3.8062053889539732E-2</v>
      </c>
      <c r="BG787" s="133">
        <f t="shared" ref="BG787" si="14985">AC787/AC808</f>
        <v>2.9649155688296926E-2</v>
      </c>
    </row>
    <row r="788" spans="1:59">
      <c r="A788" s="143" t="s">
        <v>22</v>
      </c>
      <c r="B788" s="193">
        <v>1928</v>
      </c>
      <c r="C788" s="194">
        <v>552</v>
      </c>
      <c r="D788" s="195">
        <v>656</v>
      </c>
      <c r="E788" s="196">
        <v>334</v>
      </c>
      <c r="F788" s="193">
        <v>219</v>
      </c>
      <c r="G788" s="197">
        <v>126</v>
      </c>
      <c r="H788" s="195">
        <v>718</v>
      </c>
      <c r="I788" s="196">
        <v>747</v>
      </c>
      <c r="J788" s="193">
        <v>54</v>
      </c>
      <c r="K788" s="197">
        <v>135</v>
      </c>
      <c r="L788" s="195">
        <v>72</v>
      </c>
      <c r="M788" s="193">
        <v>622</v>
      </c>
      <c r="N788" s="198">
        <v>516</v>
      </c>
      <c r="O788" s="199">
        <v>1024</v>
      </c>
      <c r="P788" s="193">
        <v>313</v>
      </c>
      <c r="Q788" s="197">
        <v>415</v>
      </c>
      <c r="R788" s="195">
        <v>569</v>
      </c>
      <c r="S788" s="196">
        <v>581</v>
      </c>
      <c r="T788" s="193">
        <v>109</v>
      </c>
      <c r="U788" s="197">
        <v>194</v>
      </c>
      <c r="V788" s="195">
        <v>260</v>
      </c>
      <c r="W788" s="196">
        <v>918</v>
      </c>
      <c r="X788" s="193">
        <v>442</v>
      </c>
      <c r="Y788" s="197">
        <v>528</v>
      </c>
      <c r="Z788" s="195">
        <v>1456</v>
      </c>
      <c r="AA788" s="193">
        <v>1024</v>
      </c>
      <c r="AB788" s="169">
        <f t="shared" ref="AB788:AB804" si="14986">B788+D788+F788+H788+J788+L788+N788+P788+R788+T788+V788+X788+Z788</f>
        <v>7312</v>
      </c>
      <c r="AC788" s="170">
        <f t="shared" si="14904"/>
        <v>7200</v>
      </c>
      <c r="AE788" s="143" t="s">
        <v>22</v>
      </c>
      <c r="AF788" s="126">
        <f>B788/B808</f>
        <v>5.229325449564675E-2</v>
      </c>
      <c r="AG788" s="127">
        <f t="shared" ref="AG788" si="14987">C788/C808</f>
        <v>3.0585106382978722E-2</v>
      </c>
      <c r="AH788" s="128">
        <f t="shared" ref="AH788" si="14988">D788/D808</f>
        <v>5.979400236988424E-2</v>
      </c>
      <c r="AI788" s="129">
        <f t="shared" ref="AI788" si="14989">E788/E808</f>
        <v>3.8733619390003478E-2</v>
      </c>
      <c r="AJ788" s="126">
        <f t="shared" ref="AJ788" si="14990">F788/F808</f>
        <v>5.6942277691107643E-2</v>
      </c>
      <c r="AK788" s="127">
        <f t="shared" ref="AK788" si="14991">G788/G808</f>
        <v>4.6909903201787041E-2</v>
      </c>
      <c r="AL788" s="128">
        <f t="shared" ref="AL788" si="14992">H788/H808</f>
        <v>3.4834077236561227E-2</v>
      </c>
      <c r="AM788" s="129">
        <f t="shared" ref="AM788" si="14993">I788/I808</f>
        <v>3.195038494439692E-2</v>
      </c>
      <c r="AN788" s="126">
        <f t="shared" ref="AN788" si="14994">J788/J808</f>
        <v>2.8242677824267783E-2</v>
      </c>
      <c r="AO788" s="127">
        <f t="shared" ref="AO788" si="14995">K788/K808</f>
        <v>4.5577312626603646E-2</v>
      </c>
      <c r="AP788" s="128">
        <f t="shared" ref="AP788" si="14996">L788/L808</f>
        <v>1.8456805947193029E-2</v>
      </c>
      <c r="AQ788" s="126">
        <f t="shared" ref="AQ788" si="14997">M788/M808</f>
        <v>5.9041290934978639E-2</v>
      </c>
      <c r="AR788" s="130">
        <f t="shared" ref="AR788" si="14998">N788/N808</f>
        <v>3.928435477731252E-2</v>
      </c>
      <c r="AS788" s="131">
        <f t="shared" ref="AS788" si="14999">O788/O808</f>
        <v>5.1890138846660584E-2</v>
      </c>
      <c r="AT788" s="126">
        <f t="shared" ref="AT788" si="15000">P788/P808</f>
        <v>3.8891650099403575E-2</v>
      </c>
      <c r="AU788" s="127">
        <f t="shared" ref="AU788" si="15001">Q788/Q808</f>
        <v>3.841525502175322E-2</v>
      </c>
      <c r="AV788" s="128">
        <f t="shared" ref="AV788" si="15002">R788/R808</f>
        <v>4.8744967017904567E-2</v>
      </c>
      <c r="AW788" s="129">
        <f t="shared" ref="AW788" si="15003">S788/S808</f>
        <v>3.9248800918732688E-2</v>
      </c>
      <c r="AX788" s="126">
        <f t="shared" ref="AX788" si="15004">T788/T808</f>
        <v>5.3536345776031433E-2</v>
      </c>
      <c r="AY788" s="127">
        <f t="shared" ref="AY788" si="15005">U788/U808</f>
        <v>5.5747126436781612E-2</v>
      </c>
      <c r="AZ788" s="128">
        <f t="shared" ref="AZ788" si="15006">V788/V808</f>
        <v>2.2865183361181953E-2</v>
      </c>
      <c r="BA788" s="129">
        <f t="shared" ref="BA788" si="15007">W788/W808</f>
        <v>5.6064492488090874E-2</v>
      </c>
      <c r="BB788" s="126">
        <f t="shared" ref="BB788" si="15008">X788/X808</f>
        <v>4.7001276052743513E-2</v>
      </c>
      <c r="BC788" s="127">
        <f t="shared" ref="BC788" si="15009">Y788/Y808</f>
        <v>6.9620253164556958E-2</v>
      </c>
      <c r="BD788" s="128">
        <f t="shared" ref="BD788" si="15010">Z788/Z808</f>
        <v>4.5757385292269012E-2</v>
      </c>
      <c r="BE788" s="126">
        <f t="shared" ref="BE788" si="15011">AA788/AA808</f>
        <v>3.8804047140854142E-2</v>
      </c>
      <c r="BF788" s="132">
        <f t="shared" ref="BF788" si="15012">AB788/AB808</f>
        <v>4.4155122646408772E-2</v>
      </c>
      <c r="BG788" s="133">
        <f t="shared" ref="BG788" si="15013">AC788/AC808</f>
        <v>4.3530571157369059E-2</v>
      </c>
    </row>
    <row r="789" spans="1:59">
      <c r="A789" s="134" t="s">
        <v>23</v>
      </c>
      <c r="B789" s="186">
        <v>2290</v>
      </c>
      <c r="C789" s="187">
        <v>549</v>
      </c>
      <c r="D789" s="188">
        <v>674</v>
      </c>
      <c r="E789" s="189">
        <v>445</v>
      </c>
      <c r="F789" s="186">
        <v>246</v>
      </c>
      <c r="G789" s="190">
        <v>147</v>
      </c>
      <c r="H789" s="188">
        <v>879</v>
      </c>
      <c r="I789" s="189">
        <v>864</v>
      </c>
      <c r="J789" s="186">
        <v>89</v>
      </c>
      <c r="K789" s="190">
        <v>199</v>
      </c>
      <c r="L789" s="188">
        <v>74</v>
      </c>
      <c r="M789" s="186">
        <v>720</v>
      </c>
      <c r="N789" s="191">
        <v>517</v>
      </c>
      <c r="O789" s="192">
        <v>1070</v>
      </c>
      <c r="P789" s="186">
        <v>377</v>
      </c>
      <c r="Q789" s="190">
        <v>439</v>
      </c>
      <c r="R789" s="188">
        <v>645</v>
      </c>
      <c r="S789" s="189">
        <v>594</v>
      </c>
      <c r="T789" s="186">
        <v>67</v>
      </c>
      <c r="U789" s="190">
        <v>255</v>
      </c>
      <c r="V789" s="188">
        <v>285</v>
      </c>
      <c r="W789" s="189">
        <v>792</v>
      </c>
      <c r="X789" s="186">
        <v>399</v>
      </c>
      <c r="Y789" s="190">
        <v>351</v>
      </c>
      <c r="Z789" s="188">
        <v>1629</v>
      </c>
      <c r="AA789" s="186">
        <v>1065</v>
      </c>
      <c r="AB789" s="169">
        <f t="shared" si="14986"/>
        <v>8171</v>
      </c>
      <c r="AC789" s="170">
        <f t="shared" si="14904"/>
        <v>7490</v>
      </c>
      <c r="AE789" s="134" t="s">
        <v>23</v>
      </c>
      <c r="AF789" s="126">
        <f>B789/B808</f>
        <v>6.2111801242236024E-2</v>
      </c>
      <c r="AG789" s="127">
        <f t="shared" ref="AG789" si="15014">C789/C808</f>
        <v>3.0418882978723406E-2</v>
      </c>
      <c r="AH789" s="128">
        <f t="shared" ref="AH789" si="15015">D789/D808</f>
        <v>6.1434691459301798E-2</v>
      </c>
      <c r="AI789" s="129">
        <f t="shared" ref="AI789" si="15016">E789/E808</f>
        <v>5.1606169546561519E-2</v>
      </c>
      <c r="AJ789" s="126">
        <f t="shared" ref="AJ789" si="15017">F789/F808</f>
        <v>6.3962558502340089E-2</v>
      </c>
      <c r="AK789" s="127">
        <f t="shared" ref="AK789" si="15018">G789/G808</f>
        <v>5.4728220402084887E-2</v>
      </c>
      <c r="AL789" s="128">
        <f t="shared" ref="AL789" si="15019">H789/H808</f>
        <v>4.2645061129439159E-2</v>
      </c>
      <c r="AM789" s="129">
        <f t="shared" ref="AM789" si="15020">I789/I808</f>
        <v>3.6954662104362705E-2</v>
      </c>
      <c r="AN789" s="126">
        <f t="shared" ref="AN789" si="15021">J789/J808</f>
        <v>4.6548117154811712E-2</v>
      </c>
      <c r="AO789" s="127">
        <f t="shared" ref="AO789" si="15022">K789/K808</f>
        <v>6.7184334908845372E-2</v>
      </c>
      <c r="AP789" s="128">
        <f t="shared" ref="AP789" si="15023">L789/L808</f>
        <v>1.8969495001281724E-2</v>
      </c>
      <c r="AQ789" s="126">
        <f t="shared" ref="AQ789" si="15024">M789/M808</f>
        <v>6.8343616516373995E-2</v>
      </c>
      <c r="AR789" s="130">
        <f t="shared" ref="AR789" si="15025">N789/N808</f>
        <v>3.9360487247811195E-2</v>
      </c>
      <c r="AS789" s="131">
        <f t="shared" ref="AS789" si="15026">O789/O808</f>
        <v>5.422114117766292E-2</v>
      </c>
      <c r="AT789" s="126">
        <f t="shared" ref="AT789" si="15027">P789/P808</f>
        <v>4.6843936381709743E-2</v>
      </c>
      <c r="AU789" s="127">
        <f t="shared" ref="AU789" si="15028">Q789/Q808</f>
        <v>4.063686013144497E-2</v>
      </c>
      <c r="AV789" s="128">
        <f t="shared" ref="AV789" si="15029">R789/R808</f>
        <v>5.5255718324338218E-2</v>
      </c>
      <c r="AW789" s="129">
        <f t="shared" ref="AW789" si="15030">S789/S808</f>
        <v>4.012700128352361E-2</v>
      </c>
      <c r="AX789" s="126">
        <f t="shared" ref="AX789" si="15031">T789/T808</f>
        <v>3.2907662082514735E-2</v>
      </c>
      <c r="AY789" s="127">
        <f t="shared" ref="AY789" si="15032">U789/U808</f>
        <v>7.3275862068965511E-2</v>
      </c>
      <c r="AZ789" s="128">
        <f t="shared" ref="AZ789" si="15033">V789/V808</f>
        <v>2.5063758684372526E-2</v>
      </c>
      <c r="BA789" s="129">
        <f t="shared" ref="BA789" si="15034">W789/W808</f>
        <v>4.8369366068156831E-2</v>
      </c>
      <c r="BB789" s="126">
        <f t="shared" ref="BB789" si="15035">X789/X808</f>
        <v>4.2428753721820499E-2</v>
      </c>
      <c r="BC789" s="127">
        <f t="shared" ref="BC789" si="15036">Y789/Y808</f>
        <v>4.628164556962025E-2</v>
      </c>
      <c r="BD789" s="128">
        <f t="shared" ref="BD789" si="15037">Z789/Z808</f>
        <v>5.1194217473287243E-2</v>
      </c>
      <c r="BE789" s="126">
        <f t="shared" ref="BE789" si="15038">AA789/AA808</f>
        <v>4.0357724809579748E-2</v>
      </c>
      <c r="BF789" s="132">
        <f t="shared" ref="BF789" si="15039">AB789/AB808</f>
        <v>4.9342383362117902E-2</v>
      </c>
      <c r="BG789" s="133">
        <f t="shared" ref="BG789" si="15040">AC789/AC808</f>
        <v>4.5283885828985314E-2</v>
      </c>
    </row>
    <row r="790" spans="1:59">
      <c r="A790" s="143" t="s">
        <v>24</v>
      </c>
      <c r="B790" s="193">
        <v>2207</v>
      </c>
      <c r="C790" s="194">
        <v>717</v>
      </c>
      <c r="D790" s="195">
        <v>710</v>
      </c>
      <c r="E790" s="196">
        <v>379</v>
      </c>
      <c r="F790" s="193">
        <v>255</v>
      </c>
      <c r="G790" s="197">
        <v>122</v>
      </c>
      <c r="H790" s="195">
        <v>1116</v>
      </c>
      <c r="I790" s="196">
        <v>967</v>
      </c>
      <c r="J790" s="193">
        <v>91</v>
      </c>
      <c r="K790" s="197">
        <v>306</v>
      </c>
      <c r="L790" s="195">
        <v>101</v>
      </c>
      <c r="M790" s="193">
        <v>750</v>
      </c>
      <c r="N790" s="198">
        <v>644</v>
      </c>
      <c r="O790" s="199">
        <v>1192</v>
      </c>
      <c r="P790" s="193">
        <v>449</v>
      </c>
      <c r="Q790" s="197">
        <v>443</v>
      </c>
      <c r="R790" s="195">
        <v>794</v>
      </c>
      <c r="S790" s="196">
        <v>708</v>
      </c>
      <c r="T790" s="193">
        <v>55</v>
      </c>
      <c r="U790" s="197">
        <v>206</v>
      </c>
      <c r="V790" s="195">
        <v>289</v>
      </c>
      <c r="W790" s="196">
        <v>1221</v>
      </c>
      <c r="X790" s="193">
        <v>386</v>
      </c>
      <c r="Y790" s="197">
        <v>486</v>
      </c>
      <c r="Z790" s="195">
        <v>1899</v>
      </c>
      <c r="AA790" s="193">
        <v>1263</v>
      </c>
      <c r="AB790" s="169">
        <f t="shared" si="14986"/>
        <v>8996</v>
      </c>
      <c r="AC790" s="170">
        <f t="shared" si="14904"/>
        <v>8760</v>
      </c>
      <c r="AE790" s="143" t="s">
        <v>24</v>
      </c>
      <c r="AF790" s="126">
        <f>B790/B808</f>
        <v>5.9860587485421356E-2</v>
      </c>
      <c r="AG790" s="127">
        <f t="shared" ref="AG790" si="15041">C790/C808</f>
        <v>3.9727393617021274E-2</v>
      </c>
      <c r="AH790" s="128">
        <f t="shared" ref="AH790" si="15042">D790/D808</f>
        <v>6.4716069638136905E-2</v>
      </c>
      <c r="AI790" s="129">
        <f t="shared" ref="AI790" si="15043">E790/E808</f>
        <v>4.3952220804824305E-2</v>
      </c>
      <c r="AJ790" s="126">
        <f t="shared" ref="AJ790" si="15044">F790/F808</f>
        <v>6.6302652106084242E-2</v>
      </c>
      <c r="AK790" s="127">
        <f t="shared" ref="AK790" si="15045">G790/G808</f>
        <v>4.5420699925539834E-2</v>
      </c>
      <c r="AL790" s="128">
        <f t="shared" ref="AL790" si="15046">H790/H808</f>
        <v>5.4143217543178732E-2</v>
      </c>
      <c r="AM790" s="129">
        <f t="shared" ref="AM790" si="15047">I790/I808</f>
        <v>4.1360136869118908E-2</v>
      </c>
      <c r="AN790" s="126">
        <f t="shared" ref="AN790" si="15048">J790/J808</f>
        <v>4.7594142259414225E-2</v>
      </c>
      <c r="AO790" s="127">
        <f t="shared" ref="AO790" si="15049">K790/K808</f>
        <v>0.10330857528696827</v>
      </c>
      <c r="AP790" s="128">
        <f t="shared" ref="AP790" si="15050">L790/L808</f>
        <v>2.5890797231479107E-2</v>
      </c>
      <c r="AQ790" s="126">
        <f t="shared" ref="AQ790" si="15051">M790/M808</f>
        <v>7.1191267204556236E-2</v>
      </c>
      <c r="AR790" s="130">
        <f t="shared" ref="AR790" si="15052">N790/N808</f>
        <v>4.9029311001141988E-2</v>
      </c>
      <c r="AS790" s="131">
        <f t="shared" ref="AS790" si="15053">O790/O808</f>
        <v>6.040336475119084E-2</v>
      </c>
      <c r="AT790" s="126">
        <f t="shared" ref="AT790" si="15054">P790/P808</f>
        <v>5.5790258449304173E-2</v>
      </c>
      <c r="AU790" s="127">
        <f t="shared" ref="AU790" si="15055">Q790/Q808</f>
        <v>4.1007127649726929E-2</v>
      </c>
      <c r="AV790" s="128">
        <f t="shared" ref="AV790" si="15056">R790/R808</f>
        <v>6.8020217596162086E-2</v>
      </c>
      <c r="AW790" s="129">
        <f t="shared" ref="AW790" si="15057">S790/S808</f>
        <v>4.7828142943997835E-2</v>
      </c>
      <c r="AX790" s="126">
        <f t="shared" ref="AX790" si="15058">T790/T808</f>
        <v>2.7013752455795677E-2</v>
      </c>
      <c r="AY790" s="127">
        <f t="shared" ref="AY790" si="15059">U790/U808</f>
        <v>5.9195402298850577E-2</v>
      </c>
      <c r="AZ790" s="128">
        <f t="shared" ref="AZ790" si="15060">V790/V808</f>
        <v>2.541553073608302E-2</v>
      </c>
      <c r="BA790" s="129">
        <f t="shared" ref="BA790" si="15061">W790/W808</f>
        <v>7.4569439355075123E-2</v>
      </c>
      <c r="BB790" s="126">
        <f t="shared" ref="BB790" si="15062">X790/X808</f>
        <v>4.1046363249680987E-2</v>
      </c>
      <c r="BC790" s="127">
        <f t="shared" ref="BC790" si="15063">Y790/Y808</f>
        <v>6.4082278481012653E-2</v>
      </c>
      <c r="BD790" s="128">
        <f t="shared" ref="BD790" si="15064">Z790/Z808</f>
        <v>5.9679446888749217E-2</v>
      </c>
      <c r="BE790" s="126">
        <f t="shared" ref="BE790" si="15065">AA790/AA808</f>
        <v>4.7860851112205845E-2</v>
      </c>
      <c r="BF790" s="132">
        <f t="shared" ref="BF790" si="15066">AB790/AB808</f>
        <v>5.4324327588497444E-2</v>
      </c>
      <c r="BG790" s="133">
        <f t="shared" ref="BG790" si="15067">AC790/AC808</f>
        <v>5.2962194908132358E-2</v>
      </c>
    </row>
    <row r="791" spans="1:59">
      <c r="A791" s="134" t="s">
        <v>25</v>
      </c>
      <c r="B791" s="186">
        <v>2302</v>
      </c>
      <c r="C791" s="187">
        <v>735</v>
      </c>
      <c r="D791" s="188">
        <v>732</v>
      </c>
      <c r="E791" s="189">
        <v>383</v>
      </c>
      <c r="F791" s="186">
        <v>244</v>
      </c>
      <c r="G791" s="190">
        <v>149</v>
      </c>
      <c r="H791" s="188">
        <v>1270</v>
      </c>
      <c r="I791" s="189">
        <v>1301</v>
      </c>
      <c r="J791" s="186">
        <v>103</v>
      </c>
      <c r="K791" s="190">
        <v>305</v>
      </c>
      <c r="L791" s="188">
        <v>94</v>
      </c>
      <c r="M791" s="186">
        <v>682</v>
      </c>
      <c r="N791" s="191">
        <v>683</v>
      </c>
      <c r="O791" s="192">
        <v>1160</v>
      </c>
      <c r="P791" s="186">
        <v>471</v>
      </c>
      <c r="Q791" s="190">
        <v>469</v>
      </c>
      <c r="R791" s="188">
        <v>835</v>
      </c>
      <c r="S791" s="189">
        <v>678</v>
      </c>
      <c r="T791" s="186">
        <v>101</v>
      </c>
      <c r="U791" s="190">
        <v>155</v>
      </c>
      <c r="V791" s="188">
        <v>280</v>
      </c>
      <c r="W791" s="189">
        <v>1159</v>
      </c>
      <c r="X791" s="186">
        <v>453</v>
      </c>
      <c r="Y791" s="190">
        <v>426</v>
      </c>
      <c r="Z791" s="188">
        <v>1890</v>
      </c>
      <c r="AA791" s="186">
        <v>1422</v>
      </c>
      <c r="AB791" s="169">
        <f t="shared" si="14986"/>
        <v>9458</v>
      </c>
      <c r="AC791" s="170">
        <f t="shared" si="14904"/>
        <v>9024</v>
      </c>
      <c r="AE791" s="134" t="s">
        <v>25</v>
      </c>
      <c r="AF791" s="126">
        <f>B791/B808</f>
        <v>6.2437277929968268E-2</v>
      </c>
      <c r="AG791" s="127">
        <f t="shared" ref="AG791" si="15068">C791/C808</f>
        <v>4.0724734042553189E-2</v>
      </c>
      <c r="AH791" s="128">
        <f t="shared" ref="AH791" si="15069">D791/D808</f>
        <v>6.6721356302980581E-2</v>
      </c>
      <c r="AI791" s="129">
        <f t="shared" ref="AI791" si="15070">E791/E808</f>
        <v>4.4416096486141712E-2</v>
      </c>
      <c r="AJ791" s="126">
        <f t="shared" ref="AJ791" si="15071">F791/F808</f>
        <v>6.3442537701508067E-2</v>
      </c>
      <c r="AK791" s="127">
        <f t="shared" ref="AK791" si="15072">G791/G808</f>
        <v>5.5472822040208487E-2</v>
      </c>
      <c r="AL791" s="128">
        <f t="shared" ref="AL791" si="15073">H791/H808</f>
        <v>6.1614593440714148E-2</v>
      </c>
      <c r="AM791" s="129">
        <f t="shared" ref="AM791" si="15074">I791/I808</f>
        <v>5.5645851154833191E-2</v>
      </c>
      <c r="AN791" s="126">
        <f t="shared" ref="AN791" si="15075">J791/J808</f>
        <v>5.387029288702929E-2</v>
      </c>
      <c r="AO791" s="127">
        <f t="shared" ref="AO791" si="15076">K791/K808</f>
        <v>0.10297096556380823</v>
      </c>
      <c r="AP791" s="128">
        <f t="shared" ref="AP791" si="15077">L791/L808</f>
        <v>2.4096385542168676E-2</v>
      </c>
      <c r="AQ791" s="126">
        <f t="shared" ref="AQ791" si="15078">M791/M808</f>
        <v>6.4736592311343141E-2</v>
      </c>
      <c r="AR791" s="130">
        <f t="shared" ref="AR791" si="15079">N791/N808</f>
        <v>5.1998477350590024E-2</v>
      </c>
      <c r="AS791" s="131">
        <f t="shared" ref="AS791" si="15080">O791/O808</f>
        <v>5.8781797912232696E-2</v>
      </c>
      <c r="AT791" s="126">
        <f t="shared" ref="AT791" si="15081">P791/P808</f>
        <v>5.8523856858846916E-2</v>
      </c>
      <c r="AU791" s="127">
        <f t="shared" ref="AU791" si="15082">Q791/Q808</f>
        <v>4.3413866518559656E-2</v>
      </c>
      <c r="AV791" s="128">
        <f t="shared" ref="AV791" si="15083">R791/R808</f>
        <v>7.153259659042234E-2</v>
      </c>
      <c r="AW791" s="129">
        <f t="shared" ref="AW791" si="15084">S791/S808</f>
        <v>4.5801526717557252E-2</v>
      </c>
      <c r="AX791" s="126">
        <f t="shared" ref="AX791" si="15085">T791/T808</f>
        <v>4.9607072691552061E-2</v>
      </c>
      <c r="AY791" s="127">
        <f t="shared" ref="AY791" si="15086">U791/U808</f>
        <v>4.4540229885057472E-2</v>
      </c>
      <c r="AZ791" s="128">
        <f t="shared" ref="AZ791" si="15087">V791/V808</f>
        <v>2.4624043619734411E-2</v>
      </c>
      <c r="BA791" s="129">
        <f t="shared" ref="BA791" si="15088">W791/W808</f>
        <v>7.0782948577012339E-2</v>
      </c>
      <c r="BB791" s="126">
        <f t="shared" ref="BB791" si="15089">X791/X808</f>
        <v>4.8170991067630793E-2</v>
      </c>
      <c r="BC791" s="127">
        <f t="shared" ref="BC791" si="15090">Y791/Y808</f>
        <v>5.6170886075949368E-2</v>
      </c>
      <c r="BD791" s="128">
        <f t="shared" ref="BD791" si="15091">Z791/Z808</f>
        <v>5.9396605908233813E-2</v>
      </c>
      <c r="BE791" s="126">
        <f t="shared" ref="BE791" si="15092">AA791/AA808</f>
        <v>5.3886088900678315E-2</v>
      </c>
      <c r="BF791" s="132">
        <f t="shared" ref="BF791" si="15093">AB791/AB808</f>
        <v>5.7114216355269989E-2</v>
      </c>
      <c r="BG791" s="133">
        <f t="shared" ref="BG791" si="15094">AC791/AC808</f>
        <v>5.4558315850569222E-2</v>
      </c>
    </row>
    <row r="792" spans="1:59">
      <c r="A792" s="143" t="s">
        <v>26</v>
      </c>
      <c r="B792" s="200">
        <v>2648</v>
      </c>
      <c r="C792" s="194">
        <v>1089</v>
      </c>
      <c r="D792" s="195">
        <v>870</v>
      </c>
      <c r="E792" s="196">
        <v>403</v>
      </c>
      <c r="F792" s="193">
        <v>305</v>
      </c>
      <c r="G792" s="197">
        <v>124</v>
      </c>
      <c r="H792" s="195">
        <v>1443</v>
      </c>
      <c r="I792" s="196">
        <v>1299</v>
      </c>
      <c r="J792" s="193">
        <v>123</v>
      </c>
      <c r="K792" s="197">
        <v>254</v>
      </c>
      <c r="L792" s="195">
        <v>132</v>
      </c>
      <c r="M792" s="193">
        <v>1011</v>
      </c>
      <c r="N792" s="198">
        <v>752</v>
      </c>
      <c r="O792" s="201">
        <v>1478</v>
      </c>
      <c r="P792" s="193">
        <v>514</v>
      </c>
      <c r="Q792" s="197">
        <v>515</v>
      </c>
      <c r="R792" s="195">
        <v>870</v>
      </c>
      <c r="S792" s="196">
        <v>741</v>
      </c>
      <c r="T792" s="193">
        <v>113</v>
      </c>
      <c r="U792" s="197">
        <v>207</v>
      </c>
      <c r="V792" s="195">
        <v>384</v>
      </c>
      <c r="W792" s="202">
        <v>1338</v>
      </c>
      <c r="X792" s="193">
        <v>504</v>
      </c>
      <c r="Y792" s="197">
        <v>397</v>
      </c>
      <c r="Z792" s="195">
        <v>2034</v>
      </c>
      <c r="AA792" s="193">
        <v>1469</v>
      </c>
      <c r="AB792" s="169">
        <f t="shared" si="14986"/>
        <v>10692</v>
      </c>
      <c r="AC792" s="170">
        <f t="shared" si="14904"/>
        <v>10325</v>
      </c>
      <c r="AE792" s="143" t="s">
        <v>26</v>
      </c>
      <c r="AF792" s="126">
        <f>B792/B808</f>
        <v>7.1821855759581221E-2</v>
      </c>
      <c r="AG792" s="127">
        <f t="shared" ref="AG792" si="15095">C792/C808</f>
        <v>6.0339095744680854E-2</v>
      </c>
      <c r="AH792" s="128">
        <f t="shared" ref="AH792" si="15096">D792/D808</f>
        <v>7.929997265518185E-2</v>
      </c>
      <c r="AI792" s="129">
        <f t="shared" ref="AI792" si="15097">E792/E808</f>
        <v>4.6735474892728751E-2</v>
      </c>
      <c r="AJ792" s="126">
        <f t="shared" ref="AJ792" si="15098">F792/F808</f>
        <v>7.9303172126885077E-2</v>
      </c>
      <c r="AK792" s="127">
        <f t="shared" ref="AK792" si="15099">G792/G808</f>
        <v>4.6165301563663441E-2</v>
      </c>
      <c r="AL792" s="128">
        <f t="shared" ref="AL792" si="15100">H792/H808</f>
        <v>7.0007762468464976E-2</v>
      </c>
      <c r="AM792" s="129">
        <f t="shared" ref="AM792" si="15101">I792/I808</f>
        <v>5.5560307955517536E-2</v>
      </c>
      <c r="AN792" s="126">
        <f t="shared" ref="AN792" si="15102">J792/J808</f>
        <v>6.4330543933054388E-2</v>
      </c>
      <c r="AO792" s="127">
        <f t="shared" ref="AO792" si="15103">K792/K808</f>
        <v>8.5752869682646865E-2</v>
      </c>
      <c r="AP792" s="128">
        <f t="shared" ref="AP792" si="15104">L792/L808</f>
        <v>3.3837477569853884E-2</v>
      </c>
      <c r="AQ792" s="126">
        <f t="shared" ref="AQ792" si="15105">M792/M808</f>
        <v>9.596582819174182E-2</v>
      </c>
      <c r="AR792" s="130">
        <f t="shared" ref="AR792" si="15106">N792/N808</f>
        <v>5.7251617814998094E-2</v>
      </c>
      <c r="AS792" s="131">
        <f t="shared" ref="AS792" si="15107">O792/O808</f>
        <v>7.4896118374379247E-2</v>
      </c>
      <c r="AT792" s="126">
        <f t="shared" ref="AT792" si="15108">P792/P808</f>
        <v>6.3866799204771368E-2</v>
      </c>
      <c r="AU792" s="127">
        <f t="shared" ref="AU792" si="15109">Q792/Q808</f>
        <v>4.7671942978802187E-2</v>
      </c>
      <c r="AV792" s="128">
        <f t="shared" ref="AV792" si="15110">R792/R808</f>
        <v>7.4530968902595737E-2</v>
      </c>
      <c r="AW792" s="129">
        <f t="shared" ref="AW792" si="15111">S792/S808</f>
        <v>5.005742079308248E-2</v>
      </c>
      <c r="AX792" s="126">
        <f t="shared" ref="AX792" si="15112">T792/T808</f>
        <v>5.5500982318271122E-2</v>
      </c>
      <c r="AY792" s="127">
        <f t="shared" ref="AY792" si="15113">U792/U808</f>
        <v>5.9482758620689656E-2</v>
      </c>
      <c r="AZ792" s="128">
        <f t="shared" ref="AZ792" si="15114">V792/V808</f>
        <v>3.3770116964207196E-2</v>
      </c>
      <c r="BA792" s="129">
        <f t="shared" ref="BA792" si="15115">W792/W808</f>
        <v>8.1714913887871013E-2</v>
      </c>
      <c r="BB792" s="126">
        <f t="shared" ref="BB792" si="15116">X792/X808</f>
        <v>5.359421522756274E-2</v>
      </c>
      <c r="BC792" s="127">
        <f t="shared" ref="BC792" si="15117">Y792/Y808</f>
        <v>5.2347046413502109E-2</v>
      </c>
      <c r="BD792" s="128">
        <f t="shared" ref="BD792" si="15118">Z792/Z808</f>
        <v>6.3922061596480201E-2</v>
      </c>
      <c r="BE792" s="126">
        <f t="shared" ref="BE792" si="15119">AA792/AA808</f>
        <v>5.5667134033119861E-2</v>
      </c>
      <c r="BF792" s="132">
        <f t="shared" ref="BF792" si="15120">AB792/AB808</f>
        <v>6.4565997173878911E-2</v>
      </c>
      <c r="BG792" s="133">
        <f t="shared" ref="BG792" si="15121">AC792/AC808</f>
        <v>6.242404822219938E-2</v>
      </c>
    </row>
    <row r="793" spans="1:59">
      <c r="A793" s="134" t="s">
        <v>27</v>
      </c>
      <c r="B793" s="203">
        <v>2468</v>
      </c>
      <c r="C793" s="187">
        <v>1079</v>
      </c>
      <c r="D793" s="188">
        <v>855</v>
      </c>
      <c r="E793" s="189">
        <v>491</v>
      </c>
      <c r="F793" s="186">
        <v>289</v>
      </c>
      <c r="G793" s="190">
        <v>168</v>
      </c>
      <c r="H793" s="188">
        <v>1387</v>
      </c>
      <c r="I793" s="189">
        <v>1290</v>
      </c>
      <c r="J793" s="186">
        <v>135</v>
      </c>
      <c r="K793" s="187">
        <v>277</v>
      </c>
      <c r="L793" s="188">
        <v>164</v>
      </c>
      <c r="M793" s="186">
        <v>1071</v>
      </c>
      <c r="N793" s="191">
        <v>827</v>
      </c>
      <c r="O793" s="204">
        <v>1356</v>
      </c>
      <c r="P793" s="186">
        <v>561</v>
      </c>
      <c r="Q793" s="187">
        <v>604</v>
      </c>
      <c r="R793" s="188">
        <v>803</v>
      </c>
      <c r="S793" s="189">
        <v>971</v>
      </c>
      <c r="T793" s="195">
        <v>119</v>
      </c>
      <c r="U793" s="186">
        <v>207</v>
      </c>
      <c r="V793" s="188">
        <v>464</v>
      </c>
      <c r="W793" s="205">
        <v>1123</v>
      </c>
      <c r="X793" s="186">
        <v>493</v>
      </c>
      <c r="Y793" s="190">
        <v>413</v>
      </c>
      <c r="Z793" s="188">
        <v>2108</v>
      </c>
      <c r="AA793" s="186">
        <v>1881</v>
      </c>
      <c r="AB793" s="169">
        <f t="shared" si="14986"/>
        <v>10673</v>
      </c>
      <c r="AC793" s="170">
        <f t="shared" si="14904"/>
        <v>10931</v>
      </c>
      <c r="AE793" s="134" t="s">
        <v>27</v>
      </c>
      <c r="AF793" s="126">
        <f>B793/B808</f>
        <v>6.6939705443597605E-2</v>
      </c>
      <c r="AG793" s="127">
        <f t="shared" ref="AG793" si="15122">C793/C808</f>
        <v>5.9785017730496451E-2</v>
      </c>
      <c r="AH793" s="128">
        <f t="shared" ref="AH793" si="15123">D793/D808</f>
        <v>7.793273174733388E-2</v>
      </c>
      <c r="AI793" s="129">
        <f t="shared" ref="AI793" si="15124">E793/E808</f>
        <v>5.6940739881711701E-2</v>
      </c>
      <c r="AJ793" s="126">
        <f t="shared" ref="AJ793" si="15125">F793/F808</f>
        <v>7.5143005720228806E-2</v>
      </c>
      <c r="AK793" s="127">
        <f t="shared" ref="AK793" si="15126">G793/G808</f>
        <v>6.2546537602382726E-2</v>
      </c>
      <c r="AL793" s="128">
        <f t="shared" ref="AL793" si="15127">H793/H808</f>
        <v>6.7290898505724825E-2</v>
      </c>
      <c r="AM793" s="129">
        <f t="shared" ref="AM793" si="15128">I793/I808</f>
        <v>5.517536355859709E-2</v>
      </c>
      <c r="AN793" s="126">
        <f t="shared" ref="AN793" si="15129">J793/J808</f>
        <v>7.0606694560669453E-2</v>
      </c>
      <c r="AO793" s="127">
        <f t="shared" ref="AO793" si="15130">K793/K808</f>
        <v>9.3517893315327477E-2</v>
      </c>
      <c r="AP793" s="128">
        <f t="shared" ref="AP793" si="15131">L793/L808</f>
        <v>4.2040502435273006E-2</v>
      </c>
      <c r="AQ793" s="126">
        <f t="shared" ref="AQ793" si="15132">M793/M808</f>
        <v>0.10166112956810631</v>
      </c>
      <c r="AR793" s="130">
        <f t="shared" ref="AR793" si="15133">N793/N808</f>
        <v>6.2961553102398177E-2</v>
      </c>
      <c r="AS793" s="131">
        <f t="shared" ref="AS793" si="15134">O793/O808</f>
        <v>6.8713894800851327E-2</v>
      </c>
      <c r="AT793" s="126">
        <f t="shared" ref="AT793" si="15135">P793/P808</f>
        <v>6.9706759443339955E-2</v>
      </c>
      <c r="AU793" s="127">
        <f t="shared" ref="AU793" si="15136">Q793/Q808</f>
        <v>5.5910395260575764E-2</v>
      </c>
      <c r="AV793" s="128">
        <f t="shared" ref="AV793" si="15137">R793/R808</f>
        <v>6.8791227619292378E-2</v>
      </c>
      <c r="AW793" s="129">
        <f t="shared" ref="AW793" si="15138">S793/S808</f>
        <v>6.5594811862460314E-2</v>
      </c>
      <c r="AX793" s="126">
        <f t="shared" ref="AX793" si="15139">T793/T808</f>
        <v>5.8447937131630649E-2</v>
      </c>
      <c r="AY793" s="127">
        <f t="shared" ref="AY793" si="15140">U793/U808</f>
        <v>5.9482758620689656E-2</v>
      </c>
      <c r="AZ793" s="128">
        <f t="shared" ref="AZ793" si="15141">V793/V808</f>
        <v>4.0805557998417029E-2</v>
      </c>
      <c r="BA793" s="129">
        <f t="shared" ref="BA793" si="15142">W793/W808</f>
        <v>6.8584341028459755E-2</v>
      </c>
      <c r="BB793" s="126">
        <f t="shared" ref="BB793" si="15143">X793/X808</f>
        <v>5.2424500212675459E-2</v>
      </c>
      <c r="BC793" s="127">
        <f t="shared" ref="BC793" si="15144">Y793/Y808</f>
        <v>5.4456751054852322E-2</v>
      </c>
      <c r="BD793" s="128">
        <f t="shared" ref="BD793" si="15145">Z793/Z808</f>
        <v>6.6247642991829045E-2</v>
      </c>
      <c r="BE793" s="126">
        <f t="shared" ref="BE793" si="15146">AA793/AA808</f>
        <v>7.1279699874947894E-2</v>
      </c>
      <c r="BF793" s="132">
        <f t="shared" ref="BF793" si="15147">AB793/AB808</f>
        <v>6.4451261488665326E-2</v>
      </c>
      <c r="BG793" s="133">
        <f t="shared" ref="BG793" si="15148">AC793/AC808</f>
        <v>6.6087871294611272E-2</v>
      </c>
    </row>
    <row r="794" spans="1:59">
      <c r="A794" s="143" t="s">
        <v>28</v>
      </c>
      <c r="B794" s="200">
        <v>2170</v>
      </c>
      <c r="C794" s="194">
        <v>1111</v>
      </c>
      <c r="D794" s="195">
        <v>708</v>
      </c>
      <c r="E794" s="196">
        <v>393</v>
      </c>
      <c r="F794" s="193">
        <v>246</v>
      </c>
      <c r="G794" s="197">
        <v>162</v>
      </c>
      <c r="H794" s="195">
        <v>1392</v>
      </c>
      <c r="I794" s="196">
        <v>1516</v>
      </c>
      <c r="J794" s="193">
        <v>101</v>
      </c>
      <c r="K794" s="194">
        <v>200</v>
      </c>
      <c r="L794" s="195">
        <v>208</v>
      </c>
      <c r="M794" s="193">
        <v>732</v>
      </c>
      <c r="N794" s="198">
        <v>797</v>
      </c>
      <c r="O794" s="201">
        <v>1307</v>
      </c>
      <c r="P794" s="193">
        <v>601</v>
      </c>
      <c r="Q794" s="194">
        <v>580</v>
      </c>
      <c r="R794" s="195">
        <v>902</v>
      </c>
      <c r="S794" s="196">
        <v>850</v>
      </c>
      <c r="T794" s="193">
        <v>113</v>
      </c>
      <c r="U794" s="197">
        <v>214</v>
      </c>
      <c r="V794" s="195">
        <v>541</v>
      </c>
      <c r="W794" s="202">
        <v>1130</v>
      </c>
      <c r="X794" s="193">
        <v>533</v>
      </c>
      <c r="Y794" s="197">
        <v>373</v>
      </c>
      <c r="Z794" s="195">
        <v>2224</v>
      </c>
      <c r="AA794" s="193">
        <v>1577</v>
      </c>
      <c r="AB794" s="169">
        <f t="shared" si="14986"/>
        <v>10536</v>
      </c>
      <c r="AC794" s="170">
        <f t="shared" si="14904"/>
        <v>10145</v>
      </c>
      <c r="AE794" s="143" t="s">
        <v>28</v>
      </c>
      <c r="AF794" s="126">
        <f>B794/B808</f>
        <v>5.8857034364913616E-2</v>
      </c>
      <c r="AG794" s="127">
        <f t="shared" ref="AG794" si="15149">C794/C808</f>
        <v>6.1558067375886524E-2</v>
      </c>
      <c r="AH794" s="128">
        <f t="shared" ref="AH794" si="15150">D794/D808</f>
        <v>6.4533770850423847E-2</v>
      </c>
      <c r="AI794" s="129">
        <f t="shared" ref="AI794" si="15151">E794/E808</f>
        <v>4.5575785689435232E-2</v>
      </c>
      <c r="AJ794" s="126">
        <f t="shared" ref="AJ794" si="15152">F794/F808</f>
        <v>6.3962558502340089E-2</v>
      </c>
      <c r="AK794" s="127">
        <f t="shared" ref="AK794" si="15153">G794/G808</f>
        <v>6.0312732688011912E-2</v>
      </c>
      <c r="AL794" s="128">
        <f t="shared" ref="AL794" si="15154">H794/H808</f>
        <v>6.7533475645255192E-2</v>
      </c>
      <c r="AM794" s="129">
        <f t="shared" ref="AM794" si="15155">I794/I808</f>
        <v>6.4841745081266042E-2</v>
      </c>
      <c r="AN794" s="126">
        <f t="shared" ref="AN794" si="15156">J794/J808</f>
        <v>5.2824267782426777E-2</v>
      </c>
      <c r="AO794" s="127">
        <f t="shared" ref="AO794" si="15157">K794/K808</f>
        <v>6.7521944632005407E-2</v>
      </c>
      <c r="AP794" s="128">
        <f t="shared" ref="AP794" si="15158">L794/L808</f>
        <v>5.33196616252243E-2</v>
      </c>
      <c r="AQ794" s="126">
        <f t="shared" ref="AQ794" si="15159">M794/M808</f>
        <v>6.9482676791646894E-2</v>
      </c>
      <c r="AR794" s="130">
        <f t="shared" ref="AR794" si="15160">N794/N808</f>
        <v>6.0677578987438141E-2</v>
      </c>
      <c r="AS794" s="131">
        <f t="shared" ref="AS794" si="15161">O794/O808</f>
        <v>6.6230870578696671E-2</v>
      </c>
      <c r="AT794" s="126">
        <f t="shared" ref="AT794" si="15162">P794/P808</f>
        <v>7.4676938369781315E-2</v>
      </c>
      <c r="AU794" s="127">
        <f t="shared" ref="AU794" si="15163">Q794/Q808</f>
        <v>5.3688790150884014E-2</v>
      </c>
      <c r="AV794" s="128">
        <f t="shared" ref="AV794" si="15164">R794/R808</f>
        <v>7.7272337873725686E-2</v>
      </c>
      <c r="AW794" s="129">
        <f t="shared" ref="AW794" si="15165">S794/S808</f>
        <v>5.7420793082483282E-2</v>
      </c>
      <c r="AX794" s="126">
        <f t="shared" ref="AX794" si="15166">T794/T808</f>
        <v>5.5500982318271122E-2</v>
      </c>
      <c r="AY794" s="127">
        <f t="shared" ref="AY794" si="15167">U794/U808</f>
        <v>6.1494252873563221E-2</v>
      </c>
      <c r="AZ794" s="128">
        <f t="shared" ref="AZ794" si="15168">V794/V808</f>
        <v>4.7577169993843989E-2</v>
      </c>
      <c r="BA794" s="129">
        <f t="shared" ref="BA794" si="15169">W794/W808</f>
        <v>6.9011848051789421E-2</v>
      </c>
      <c r="BB794" s="126">
        <f t="shared" ref="BB794" si="15170">X794/X808</f>
        <v>5.6678009357720119E-2</v>
      </c>
      <c r="BC794" s="127">
        <f t="shared" ref="BC794" si="15171">Y794/Y808</f>
        <v>4.9182489451476796E-2</v>
      </c>
      <c r="BD794" s="128">
        <f t="shared" ref="BD794" si="15172">Z794/Z808</f>
        <v>6.9893148962916402E-2</v>
      </c>
      <c r="BE794" s="126">
        <f t="shared" ref="BE794" si="15173">AA794/AA808</f>
        <v>5.9759748380006819E-2</v>
      </c>
      <c r="BF794" s="132">
        <f t="shared" ref="BF794" si="15174">AB794/AB808</f>
        <v>6.3623956811072593E-2</v>
      </c>
      <c r="BG794" s="133">
        <f t="shared" ref="BG794" si="15175">AC794/AC808</f>
        <v>6.1335783943265158E-2</v>
      </c>
    </row>
    <row r="795" spans="1:59">
      <c r="A795" s="134" t="s">
        <v>29</v>
      </c>
      <c r="B795" s="203">
        <v>2138</v>
      </c>
      <c r="C795" s="187">
        <v>1430</v>
      </c>
      <c r="D795" s="188">
        <v>692</v>
      </c>
      <c r="E795" s="189">
        <v>584</v>
      </c>
      <c r="F795" s="186">
        <v>223</v>
      </c>
      <c r="G795" s="190">
        <v>143</v>
      </c>
      <c r="H795" s="188">
        <v>1453</v>
      </c>
      <c r="I795" s="189">
        <v>1720</v>
      </c>
      <c r="J795" s="186">
        <v>110</v>
      </c>
      <c r="K795" s="187">
        <v>215</v>
      </c>
      <c r="L795" s="188">
        <v>250</v>
      </c>
      <c r="M795" s="186">
        <v>717</v>
      </c>
      <c r="N795" s="191">
        <v>921</v>
      </c>
      <c r="O795" s="204">
        <v>1126</v>
      </c>
      <c r="P795" s="186">
        <v>552</v>
      </c>
      <c r="Q795" s="187">
        <v>694</v>
      </c>
      <c r="R795" s="188">
        <v>841</v>
      </c>
      <c r="S795" s="189">
        <v>914</v>
      </c>
      <c r="T795" s="186">
        <v>168</v>
      </c>
      <c r="U795" s="190">
        <v>189</v>
      </c>
      <c r="V795" s="188">
        <v>727</v>
      </c>
      <c r="W795" s="205">
        <v>1088</v>
      </c>
      <c r="X795" s="186">
        <v>602</v>
      </c>
      <c r="Y795" s="190">
        <v>404</v>
      </c>
      <c r="Z795" s="188">
        <v>2000</v>
      </c>
      <c r="AA795" s="186">
        <v>1713</v>
      </c>
      <c r="AB795" s="169">
        <f t="shared" si="14986"/>
        <v>10677</v>
      </c>
      <c r="AC795" s="170">
        <f t="shared" si="14904"/>
        <v>10937</v>
      </c>
      <c r="AE795" s="134" t="s">
        <v>29</v>
      </c>
      <c r="AF795" s="126">
        <f>B795/B808</f>
        <v>5.7989096530960967E-2</v>
      </c>
      <c r="AG795" s="127">
        <f t="shared" ref="AG795" si="15176">C795/C808</f>
        <v>7.9233156028368792E-2</v>
      </c>
      <c r="AH795" s="128">
        <f t="shared" ref="AH795" si="15177">D795/D808</f>
        <v>6.3075380548719348E-2</v>
      </c>
      <c r="AI795" s="129">
        <f t="shared" ref="AI795" si="15178">E795/E808</f>
        <v>6.7725849472341407E-2</v>
      </c>
      <c r="AJ795" s="126">
        <f t="shared" ref="AJ795" si="15179">F795/F808</f>
        <v>5.7982319292771714E-2</v>
      </c>
      <c r="AK795" s="127">
        <f t="shared" ref="AK795" si="15180">G795/G808</f>
        <v>5.323901712583768E-2</v>
      </c>
      <c r="AL795" s="128">
        <f t="shared" ref="AL795" si="15181">H795/H808</f>
        <v>7.0492916747525711E-2</v>
      </c>
      <c r="AM795" s="129">
        <f t="shared" ref="AM795" si="15182">I795/I808</f>
        <v>7.3567151411462792E-2</v>
      </c>
      <c r="AN795" s="126">
        <f t="shared" ref="AN795" si="15183">J795/J808</f>
        <v>5.7531380753138073E-2</v>
      </c>
      <c r="AO795" s="127">
        <f t="shared" ref="AO795" si="15184">K795/K808</f>
        <v>7.2586090479405813E-2</v>
      </c>
      <c r="AP795" s="128">
        <f t="shared" ref="AP795" si="15185">L795/L808</f>
        <v>6.4086131761086906E-2</v>
      </c>
      <c r="AQ795" s="126">
        <f t="shared" ref="AQ795" si="15186">M795/M808</f>
        <v>6.805885144755576E-2</v>
      </c>
      <c r="AR795" s="130">
        <f t="shared" ref="AR795" si="15187">N795/N808</f>
        <v>7.0118005329272939E-2</v>
      </c>
      <c r="AS795" s="131">
        <f t="shared" ref="AS795" si="15188">O795/O808</f>
        <v>5.7058883145839664E-2</v>
      </c>
      <c r="AT795" s="126">
        <f t="shared" ref="AT795" si="15189">P795/P808</f>
        <v>6.8588469184890657E-2</v>
      </c>
      <c r="AU795" s="127">
        <f t="shared" ref="AU795" si="15190">Q795/Q808</f>
        <v>6.4241414421919843E-2</v>
      </c>
      <c r="AV795" s="128">
        <f t="shared" ref="AV795" si="15191">R795/R808</f>
        <v>7.204660327250921E-2</v>
      </c>
      <c r="AW795" s="129">
        <f t="shared" ref="AW795" si="15192">S795/S808</f>
        <v>6.1744241032223195E-2</v>
      </c>
      <c r="AX795" s="126">
        <f t="shared" ref="AX795" si="15193">T795/T808</f>
        <v>8.2514734774066803E-2</v>
      </c>
      <c r="AY795" s="127">
        <f t="shared" ref="AY795" si="15194">U795/U808</f>
        <v>5.4310344827586204E-2</v>
      </c>
      <c r="AZ795" s="128">
        <f t="shared" ref="AZ795" si="15195">V795/V808</f>
        <v>6.3934570398381851E-2</v>
      </c>
      <c r="BA795" s="129">
        <f t="shared" ref="BA795" si="15196">W795/W808</f>
        <v>6.6446805911811402E-2</v>
      </c>
      <c r="BB795" s="126">
        <f t="shared" ref="BB795" si="15197">X795/X808</f>
        <v>6.4015312632922164E-2</v>
      </c>
      <c r="BC795" s="127">
        <f t="shared" ref="BC795" si="15198">Y795/Y808</f>
        <v>5.3270042194092829E-2</v>
      </c>
      <c r="BD795" s="128">
        <f t="shared" ref="BD795" si="15199">Z795/Z808</f>
        <v>6.2853551225644247E-2</v>
      </c>
      <c r="BE795" s="126">
        <f t="shared" ref="BE795" si="15200">AA795/AA808</f>
        <v>6.491341089090151E-2</v>
      </c>
      <c r="BF795" s="132">
        <f t="shared" ref="BF795" si="15201">AB795/AB808</f>
        <v>6.4475416369762922E-2</v>
      </c>
      <c r="BG795" s="133">
        <f t="shared" ref="BG795" si="15202">AC795/AC808</f>
        <v>6.6124146770575751E-2</v>
      </c>
    </row>
    <row r="796" spans="1:59">
      <c r="A796" s="143" t="s">
        <v>30</v>
      </c>
      <c r="B796" s="200">
        <v>2075</v>
      </c>
      <c r="C796" s="194">
        <v>1393</v>
      </c>
      <c r="D796" s="195">
        <v>651</v>
      </c>
      <c r="E796" s="196">
        <v>706</v>
      </c>
      <c r="F796" s="193">
        <v>262</v>
      </c>
      <c r="G796" s="197">
        <v>173</v>
      </c>
      <c r="H796" s="195">
        <v>1603</v>
      </c>
      <c r="I796" s="196">
        <v>1748</v>
      </c>
      <c r="J796" s="193">
        <v>114</v>
      </c>
      <c r="K796" s="194">
        <v>167</v>
      </c>
      <c r="L796" s="195">
        <v>344</v>
      </c>
      <c r="M796" s="193">
        <v>523</v>
      </c>
      <c r="N796" s="198">
        <v>1045</v>
      </c>
      <c r="O796" s="201">
        <v>1206</v>
      </c>
      <c r="P796" s="193">
        <v>626</v>
      </c>
      <c r="Q796" s="194">
        <v>644</v>
      </c>
      <c r="R796" s="195">
        <v>906</v>
      </c>
      <c r="S796" s="196">
        <v>1024</v>
      </c>
      <c r="T796" s="193">
        <v>169</v>
      </c>
      <c r="U796" s="197">
        <v>155</v>
      </c>
      <c r="V796" s="195">
        <v>1061</v>
      </c>
      <c r="W796" s="202">
        <v>863</v>
      </c>
      <c r="X796" s="193">
        <v>700</v>
      </c>
      <c r="Y796" s="197">
        <v>366</v>
      </c>
      <c r="Z796" s="195">
        <v>2051</v>
      </c>
      <c r="AA796" s="193">
        <v>2094</v>
      </c>
      <c r="AB796" s="169">
        <f t="shared" si="14986"/>
        <v>11607</v>
      </c>
      <c r="AC796" s="170">
        <f t="shared" si="14904"/>
        <v>11062</v>
      </c>
      <c r="AE796" s="143" t="s">
        <v>30</v>
      </c>
      <c r="AF796" s="126">
        <f>B796/B808</f>
        <v>5.6280343920366703E-2</v>
      </c>
      <c r="AG796" s="127">
        <f t="shared" ref="AG796" si="15203">C796/C808</f>
        <v>7.7183067375886524E-2</v>
      </c>
      <c r="AH796" s="128">
        <f t="shared" ref="AH796" si="15204">D796/D808</f>
        <v>5.9338255400601586E-2</v>
      </c>
      <c r="AI796" s="129">
        <f t="shared" ref="AI796" si="15205">E796/E808</f>
        <v>8.1874057752522322E-2</v>
      </c>
      <c r="AJ796" s="126">
        <f t="shared" ref="AJ796" si="15206">F796/F808</f>
        <v>6.812272490899636E-2</v>
      </c>
      <c r="AK796" s="127">
        <f t="shared" ref="AK796" si="15207">G796/G808</f>
        <v>6.4408041697691737E-2</v>
      </c>
      <c r="AL796" s="128">
        <f t="shared" ref="AL796" si="15208">H796/H808</f>
        <v>7.7770230933436837E-2</v>
      </c>
      <c r="AM796" s="129">
        <f t="shared" ref="AM796" si="15209">I796/I808</f>
        <v>7.4764756201881957E-2</v>
      </c>
      <c r="AN796" s="126">
        <f t="shared" ref="AN796" si="15210">J796/J808</f>
        <v>5.9623430962343099E-2</v>
      </c>
      <c r="AO796" s="127">
        <f t="shared" ref="AO796" si="15211">K796/K808</f>
        <v>5.6380823767724512E-2</v>
      </c>
      <c r="AP796" s="128">
        <f t="shared" ref="AP796" si="15212">L796/L808</f>
        <v>8.8182517303255575E-2</v>
      </c>
      <c r="AQ796" s="126">
        <f t="shared" ref="AQ796" si="15213">M796/M808</f>
        <v>4.9644043663977219E-2</v>
      </c>
      <c r="AR796" s="130">
        <f t="shared" ref="AR796" si="15214">N796/N808</f>
        <v>7.9558431671107724E-2</v>
      </c>
      <c r="AS796" s="131">
        <f t="shared" ref="AS796" si="15215">O796/O808</f>
        <v>6.1112800243235024E-2</v>
      </c>
      <c r="AT796" s="126">
        <f t="shared" ref="AT796" si="15216">P796/P808</f>
        <v>7.7783300198807151E-2</v>
      </c>
      <c r="AU796" s="127">
        <f t="shared" ref="AU796" si="15217">Q796/Q808</f>
        <v>5.9613070443395352E-2</v>
      </c>
      <c r="AV796" s="128">
        <f t="shared" ref="AV796" si="15218">R796/R808</f>
        <v>7.7615008995116933E-2</v>
      </c>
      <c r="AW796" s="129">
        <f t="shared" ref="AW796" si="15219">S796/S808</f>
        <v>6.9175167195838688E-2</v>
      </c>
      <c r="AX796" s="126">
        <f t="shared" ref="AX796" si="15220">T796/T808</f>
        <v>8.3005893909626718E-2</v>
      </c>
      <c r="AY796" s="127">
        <f t="shared" ref="AY796" si="15221">U796/U808</f>
        <v>4.4540229885057472E-2</v>
      </c>
      <c r="AZ796" s="128">
        <f t="shared" ref="AZ796" si="15222">V796/V808</f>
        <v>9.3307536716207895E-2</v>
      </c>
      <c r="BA796" s="129">
        <f t="shared" ref="BA796" si="15223">W796/W808</f>
        <v>5.2705508733357762E-2</v>
      </c>
      <c r="BB796" s="126">
        <f t="shared" ref="BB796" si="15224">X796/X808</f>
        <v>7.4436410038281581E-2</v>
      </c>
      <c r="BC796" s="127">
        <f t="shared" ref="BC796" si="15225">Y796/Y808</f>
        <v>4.8259493670886076E-2</v>
      </c>
      <c r="BD796" s="128">
        <f t="shared" ref="BD796" si="15226">Z796/Z808</f>
        <v>6.4456316781898171E-2</v>
      </c>
      <c r="BE796" s="126">
        <f t="shared" ref="BE796" si="15227">AA796/AA808</f>
        <v>7.9351244836863843E-2</v>
      </c>
      <c r="BF796" s="132">
        <f t="shared" ref="BF796" si="15228">AB796/AB808</f>
        <v>7.0091426224954415E-2</v>
      </c>
      <c r="BG796" s="133">
        <f t="shared" ref="BG796" si="15229">AC796/AC808</f>
        <v>6.6879885853168966E-2</v>
      </c>
    </row>
    <row r="797" spans="1:59">
      <c r="A797" s="134" t="s">
        <v>31</v>
      </c>
      <c r="B797" s="203">
        <v>2317</v>
      </c>
      <c r="C797" s="187">
        <v>1547</v>
      </c>
      <c r="D797" s="188">
        <v>713</v>
      </c>
      <c r="E797" s="189">
        <v>573</v>
      </c>
      <c r="F797" s="186">
        <v>296</v>
      </c>
      <c r="G797" s="190">
        <v>155</v>
      </c>
      <c r="H797" s="188">
        <v>1658</v>
      </c>
      <c r="I797" s="189">
        <v>1475</v>
      </c>
      <c r="J797" s="186">
        <v>151</v>
      </c>
      <c r="K797" s="187">
        <v>149</v>
      </c>
      <c r="L797" s="188">
        <v>520</v>
      </c>
      <c r="M797" s="186">
        <v>561</v>
      </c>
      <c r="N797" s="191">
        <v>1060</v>
      </c>
      <c r="O797" s="204">
        <v>1188</v>
      </c>
      <c r="P797" s="186">
        <v>624</v>
      </c>
      <c r="Q797" s="187">
        <v>756</v>
      </c>
      <c r="R797" s="188">
        <v>837</v>
      </c>
      <c r="S797" s="189">
        <v>1095</v>
      </c>
      <c r="T797" s="186">
        <v>204</v>
      </c>
      <c r="U797" s="190">
        <v>152</v>
      </c>
      <c r="V797" s="188">
        <v>1088</v>
      </c>
      <c r="W797" s="205">
        <v>974</v>
      </c>
      <c r="X797" s="186">
        <v>828</v>
      </c>
      <c r="Y797" s="190">
        <v>366</v>
      </c>
      <c r="Z797" s="188">
        <v>2583</v>
      </c>
      <c r="AA797" s="186">
        <v>1932</v>
      </c>
      <c r="AB797" s="169">
        <f t="shared" si="14986"/>
        <v>12879</v>
      </c>
      <c r="AC797" s="170">
        <f t="shared" si="14904"/>
        <v>10923</v>
      </c>
      <c r="AE797" s="134" t="s">
        <v>31</v>
      </c>
      <c r="AF797" s="126">
        <f>B797/B808</f>
        <v>6.2844123789633569E-2</v>
      </c>
      <c r="AG797" s="127">
        <f t="shared" ref="AG797" si="15230">C797/C808</f>
        <v>8.5715868794326244E-2</v>
      </c>
      <c r="AH797" s="128">
        <f t="shared" ref="AH797" si="15231">D797/D808</f>
        <v>6.4989517819706494E-2</v>
      </c>
      <c r="AI797" s="129">
        <f t="shared" ref="AI797" si="15232">E797/E808</f>
        <v>6.6450191348718546E-2</v>
      </c>
      <c r="AJ797" s="126">
        <f t="shared" ref="AJ797" si="15233">F797/F808</f>
        <v>7.6963078523140924E-2</v>
      </c>
      <c r="AK797" s="127">
        <f t="shared" ref="AK797" si="15234">G797/G808</f>
        <v>5.7706626954579301E-2</v>
      </c>
      <c r="AL797" s="128">
        <f t="shared" ref="AL797" si="15235">H797/H808</f>
        <v>8.0438579468270904E-2</v>
      </c>
      <c r="AM797" s="129">
        <f t="shared" ref="AM797" si="15236">I797/I808</f>
        <v>6.3088109495295128E-2</v>
      </c>
      <c r="AN797" s="126">
        <f t="shared" ref="AN797" si="15237">J797/J808</f>
        <v>7.8974895397489545E-2</v>
      </c>
      <c r="AO797" s="127">
        <f t="shared" ref="AO797" si="15238">K797/K808</f>
        <v>5.0303848750844024E-2</v>
      </c>
      <c r="AP797" s="128">
        <f t="shared" ref="AP797" si="15239">L797/L808</f>
        <v>0.13329915406306075</v>
      </c>
      <c r="AQ797" s="126">
        <f t="shared" ref="AQ797" si="15240">M797/M808</f>
        <v>5.3251067869008066E-2</v>
      </c>
      <c r="AR797" s="130">
        <f t="shared" ref="AR797" si="15241">N797/N808</f>
        <v>8.0700418728587742E-2</v>
      </c>
      <c r="AS797" s="131">
        <f t="shared" ref="AS797" si="15242">O797/O808</f>
        <v>6.0200668896321072E-2</v>
      </c>
      <c r="AT797" s="126">
        <f t="shared" ref="AT797" si="15243">P797/P808</f>
        <v>7.7534791252485094E-2</v>
      </c>
      <c r="AU797" s="127">
        <f t="shared" ref="AU797" si="15244">Q797/Q808</f>
        <v>6.9980560955290191E-2</v>
      </c>
      <c r="AV797" s="128">
        <f t="shared" ref="AV797" si="15245">R797/R808</f>
        <v>7.1703932151117963E-2</v>
      </c>
      <c r="AW797" s="129">
        <f t="shared" ref="AW797" si="15246">S797/S808</f>
        <v>7.3971492265081401E-2</v>
      </c>
      <c r="AX797" s="126">
        <f t="shared" ref="AX797" si="15247">T797/T808</f>
        <v>0.10019646365422397</v>
      </c>
      <c r="AY797" s="127">
        <f t="shared" ref="AY797" si="15248">U797/U808</f>
        <v>4.3678160919540229E-2</v>
      </c>
      <c r="AZ797" s="128">
        <f t="shared" ref="AZ797" si="15249">V797/V808</f>
        <v>9.5681998065253709E-2</v>
      </c>
      <c r="BA797" s="129">
        <f t="shared" ref="BA797" si="15250">W797/W808</f>
        <v>5.948454867472823E-2</v>
      </c>
      <c r="BB797" s="126">
        <f t="shared" ref="BB797" si="15251">X797/X808</f>
        <v>8.8047639302424499E-2</v>
      </c>
      <c r="BC797" s="127">
        <f t="shared" ref="BC797" si="15252">Y797/Y808</f>
        <v>4.8259493670886076E-2</v>
      </c>
      <c r="BD797" s="128">
        <f t="shared" ref="BD797" si="15253">Z797/Z808</f>
        <v>8.1175361407919547E-2</v>
      </c>
      <c r="BE797" s="126">
        <f t="shared" ref="BE797" si="15254">AA797/AA808</f>
        <v>7.3212323316533406E-2</v>
      </c>
      <c r="BF797" s="132">
        <f t="shared" ref="BF797" si="15255">AB797/AB808</f>
        <v>7.7772678413990506E-2</v>
      </c>
      <c r="BG797" s="133">
        <f t="shared" ref="BG797" si="15256">AC797/AC808</f>
        <v>6.603950399332531E-2</v>
      </c>
    </row>
    <row r="798" spans="1:59">
      <c r="A798" s="143" t="s">
        <v>32</v>
      </c>
      <c r="B798" s="200">
        <v>2111</v>
      </c>
      <c r="C798" s="194">
        <v>1822</v>
      </c>
      <c r="D798" s="195">
        <v>705</v>
      </c>
      <c r="E798" s="196">
        <v>922</v>
      </c>
      <c r="F798" s="193">
        <v>309</v>
      </c>
      <c r="G798" s="197">
        <v>263</v>
      </c>
      <c r="H798" s="195">
        <v>1619</v>
      </c>
      <c r="I798" s="196">
        <v>2169</v>
      </c>
      <c r="J798" s="193">
        <v>173</v>
      </c>
      <c r="K798" s="194">
        <v>144</v>
      </c>
      <c r="L798" s="195">
        <v>555</v>
      </c>
      <c r="M798" s="193">
        <v>468</v>
      </c>
      <c r="N798" s="198">
        <v>1141</v>
      </c>
      <c r="O798" s="201">
        <v>1080</v>
      </c>
      <c r="P798" s="193">
        <v>639</v>
      </c>
      <c r="Q798" s="194">
        <v>716</v>
      </c>
      <c r="R798" s="195">
        <v>805</v>
      </c>
      <c r="S798" s="196">
        <v>1088</v>
      </c>
      <c r="T798" s="193">
        <v>183</v>
      </c>
      <c r="U798" s="197">
        <v>163</v>
      </c>
      <c r="V798" s="195">
        <v>1003</v>
      </c>
      <c r="W798" s="202">
        <v>878</v>
      </c>
      <c r="X798" s="193">
        <v>809</v>
      </c>
      <c r="Y798" s="197">
        <v>427</v>
      </c>
      <c r="Z798" s="195">
        <v>2677</v>
      </c>
      <c r="AA798" s="193">
        <v>1860</v>
      </c>
      <c r="AB798" s="169">
        <f t="shared" si="14986"/>
        <v>12729</v>
      </c>
      <c r="AC798" s="170">
        <f t="shared" si="14904"/>
        <v>12000</v>
      </c>
      <c r="AE798" s="143" t="s">
        <v>32</v>
      </c>
      <c r="AF798" s="126">
        <f>B798/B808</f>
        <v>5.7256773983563429E-2</v>
      </c>
      <c r="AG798" s="127">
        <f t="shared" ref="AG798" si="15257">C798/C808</f>
        <v>0.10095301418439716</v>
      </c>
      <c r="AH798" s="128">
        <f t="shared" ref="AH798" si="15258">D798/D808</f>
        <v>6.4260322668854258E-2</v>
      </c>
      <c r="AI798" s="129">
        <f t="shared" ref="AI798" si="15259">E798/E808</f>
        <v>0.1069233445436623</v>
      </c>
      <c r="AJ798" s="126">
        <f t="shared" ref="AJ798" si="15260">F798/F808</f>
        <v>8.0343213728549148E-2</v>
      </c>
      <c r="AK798" s="127">
        <f t="shared" ref="AK798" si="15261">G798/G808</f>
        <v>9.7915115413253914E-2</v>
      </c>
      <c r="AL798" s="128">
        <f t="shared" ref="AL798" si="15262">H798/H808</f>
        <v>7.8546477779934024E-2</v>
      </c>
      <c r="AM798" s="129">
        <f t="shared" ref="AM798" si="15263">I798/I808</f>
        <v>9.2771599657827206E-2</v>
      </c>
      <c r="AN798" s="126">
        <f t="shared" ref="AN798" si="15264">J798/J808</f>
        <v>9.0481171548117148E-2</v>
      </c>
      <c r="AO798" s="127">
        <f t="shared" ref="AO798" si="15265">K798/K808</f>
        <v>4.8615800135043886E-2</v>
      </c>
      <c r="AP798" s="128">
        <f t="shared" ref="AP798" si="15266">L798/L808</f>
        <v>0.14227121250961292</v>
      </c>
      <c r="AQ798" s="126">
        <f t="shared" ref="AQ798" si="15267">M798/M808</f>
        <v>4.4423350735643095E-2</v>
      </c>
      <c r="AR798" s="130">
        <f t="shared" ref="AR798" si="15268">N798/N808</f>
        <v>8.6867148838979821E-2</v>
      </c>
      <c r="AS798" s="131">
        <f t="shared" ref="AS798" si="15269">O798/O808</f>
        <v>5.4727880814837336E-2</v>
      </c>
      <c r="AT798" s="126">
        <f t="shared" ref="AT798" si="15270">P798/P808</f>
        <v>7.939860834990059E-2</v>
      </c>
      <c r="AU798" s="127">
        <f t="shared" ref="AU798" si="15271">Q798/Q808</f>
        <v>6.627788577247061E-2</v>
      </c>
      <c r="AV798" s="128">
        <f t="shared" ref="AV798" si="15272">R798/R808</f>
        <v>6.8962563179988001E-2</v>
      </c>
      <c r="AW798" s="129">
        <f t="shared" ref="AW798" si="15273">S798/S808</f>
        <v>7.3498615145578594E-2</v>
      </c>
      <c r="AX798" s="126">
        <f t="shared" ref="AX798" si="15274">T798/T808</f>
        <v>8.9882121807465618E-2</v>
      </c>
      <c r="AY798" s="127">
        <f t="shared" ref="AY798" si="15275">U798/U808</f>
        <v>4.6839080459770116E-2</v>
      </c>
      <c r="AZ798" s="128">
        <f t="shared" ref="AZ798" si="15276">V798/V808</f>
        <v>8.8206841966405769E-2</v>
      </c>
      <c r="BA798" s="129">
        <f t="shared" ref="BA798" si="15277">W798/W808</f>
        <v>5.3621595211921336E-2</v>
      </c>
      <c r="BB798" s="126">
        <f t="shared" ref="BB798" si="15278">X798/X808</f>
        <v>8.6027222458528285E-2</v>
      </c>
      <c r="BC798" s="127">
        <f t="shared" ref="BC798" si="15279">Y798/Y808</f>
        <v>5.6302742616033755E-2</v>
      </c>
      <c r="BD798" s="128">
        <f t="shared" ref="BD798" si="15280">Z798/Z808</f>
        <v>8.4129478315524822E-2</v>
      </c>
      <c r="BE798" s="126">
        <f t="shared" ref="BE798" si="15281">AA798/AA808</f>
        <v>7.0483913751942101E-2</v>
      </c>
      <c r="BF798" s="132">
        <f t="shared" ref="BF798" si="15282">AB798/AB808</f>
        <v>7.686687037283059E-2</v>
      </c>
      <c r="BG798" s="133">
        <f t="shared" ref="BG798" si="15283">AC798/AC808</f>
        <v>7.2550951928948434E-2</v>
      </c>
    </row>
    <row r="799" spans="1:59">
      <c r="A799" s="134" t="s">
        <v>33</v>
      </c>
      <c r="B799" s="203">
        <v>2949</v>
      </c>
      <c r="C799" s="187">
        <v>1549</v>
      </c>
      <c r="D799" s="188">
        <v>735</v>
      </c>
      <c r="E799" s="189">
        <v>773</v>
      </c>
      <c r="F799" s="186">
        <v>258</v>
      </c>
      <c r="G799" s="190">
        <v>244</v>
      </c>
      <c r="H799" s="188">
        <v>1550</v>
      </c>
      <c r="I799" s="189">
        <v>2100</v>
      </c>
      <c r="J799" s="186">
        <v>153</v>
      </c>
      <c r="K799" s="187">
        <v>126</v>
      </c>
      <c r="L799" s="188">
        <v>486</v>
      </c>
      <c r="M799" s="186">
        <v>617</v>
      </c>
      <c r="N799" s="191">
        <v>1038</v>
      </c>
      <c r="O799" s="204">
        <v>1603</v>
      </c>
      <c r="P799" s="186">
        <v>551</v>
      </c>
      <c r="Q799" s="187">
        <v>1185</v>
      </c>
      <c r="R799" s="188">
        <v>722</v>
      </c>
      <c r="S799" s="189">
        <v>1461</v>
      </c>
      <c r="T799" s="186">
        <v>162</v>
      </c>
      <c r="U799" s="190">
        <v>247</v>
      </c>
      <c r="V799" s="188">
        <v>1065</v>
      </c>
      <c r="W799" s="205">
        <v>1057</v>
      </c>
      <c r="X799" s="186">
        <v>771</v>
      </c>
      <c r="Y799" s="190">
        <v>501</v>
      </c>
      <c r="Z799" s="188">
        <v>2149</v>
      </c>
      <c r="AA799" s="186">
        <v>2495</v>
      </c>
      <c r="AB799" s="169">
        <f t="shared" si="14986"/>
        <v>12589</v>
      </c>
      <c r="AC799" s="170">
        <f t="shared" si="14904"/>
        <v>13958</v>
      </c>
      <c r="AE799" s="134" t="s">
        <v>33</v>
      </c>
      <c r="AF799" s="126">
        <f>B799/B808</f>
        <v>7.9985896010198274E-2</v>
      </c>
      <c r="AG799" s="127">
        <f t="shared" ref="AG799" si="15284">C799/C808</f>
        <v>8.5826684397163122E-2</v>
      </c>
      <c r="AH799" s="128">
        <f t="shared" ref="AH799" si="15285">D799/D808</f>
        <v>6.6994804484550183E-2</v>
      </c>
      <c r="AI799" s="129">
        <f t="shared" ref="AI799" si="15286">E799/E808</f>
        <v>8.9643975414588892E-2</v>
      </c>
      <c r="AJ799" s="126">
        <f t="shared" ref="AJ799" si="15287">F799/F808</f>
        <v>6.7082683307332289E-2</v>
      </c>
      <c r="AK799" s="127">
        <f t="shared" ref="AK799" si="15288">G799/G808</f>
        <v>9.0841399851079668E-2</v>
      </c>
      <c r="AL799" s="128">
        <f t="shared" ref="AL799" si="15289">H799/H808</f>
        <v>7.5198913254414898E-2</v>
      </c>
      <c r="AM799" s="129">
        <f t="shared" ref="AM799" si="15290">I799/I808</f>
        <v>8.9820359281437126E-2</v>
      </c>
      <c r="AN799" s="126">
        <f t="shared" ref="AN799" si="15291">J799/J808</f>
        <v>8.0020920502092044E-2</v>
      </c>
      <c r="AO799" s="127">
        <f t="shared" ref="AO799" si="15292">K799/K808</f>
        <v>4.2538825118163405E-2</v>
      </c>
      <c r="AP799" s="128">
        <f t="shared" ref="AP799" si="15293">L799/L808</f>
        <v>0.12458344014355294</v>
      </c>
      <c r="AQ799" s="126">
        <f t="shared" ref="AQ799" si="15294">M799/M808</f>
        <v>5.8566682486948268E-2</v>
      </c>
      <c r="AR799" s="130">
        <f t="shared" ref="AR799" si="15295">N799/N808</f>
        <v>7.9025504377617059E-2</v>
      </c>
      <c r="AS799" s="131">
        <f t="shared" ref="AS799" si="15296">O799/O808</f>
        <v>8.1230363839059488E-2</v>
      </c>
      <c r="AT799" s="126">
        <f t="shared" ref="AT799" si="15297">P799/P808</f>
        <v>6.8464214711729629E-2</v>
      </c>
      <c r="AU799" s="127">
        <f t="shared" ref="AU799" si="15298">Q799/Q808</f>
        <v>0.10969175229103027</v>
      </c>
      <c r="AV799" s="128">
        <f t="shared" ref="AV799" si="15299">R799/R808</f>
        <v>6.1852137411119675E-2</v>
      </c>
      <c r="AW799" s="129">
        <f t="shared" ref="AW799" si="15300">S799/S808</f>
        <v>9.8696210227656553E-2</v>
      </c>
      <c r="AX799" s="126">
        <f t="shared" ref="AX799" si="15301">T799/T808</f>
        <v>7.9567779960707269E-2</v>
      </c>
      <c r="AY799" s="127">
        <f t="shared" ref="AY799" si="15302">U799/U808</f>
        <v>7.0977011494252867E-2</v>
      </c>
      <c r="AZ799" s="128">
        <f t="shared" ref="AZ799" si="15303">V799/V808</f>
        <v>9.3659308767918392E-2</v>
      </c>
      <c r="BA799" s="129">
        <f t="shared" ref="BA799" si="15304">W799/W808</f>
        <v>6.4553560522780024E-2</v>
      </c>
      <c r="BB799" s="126">
        <f t="shared" ref="BB799" si="15305">X799/X808</f>
        <v>8.1986388770735857E-2</v>
      </c>
      <c r="BC799" s="127">
        <f t="shared" ref="BC799" si="15306">Y799/Y808</f>
        <v>6.6060126582278486E-2</v>
      </c>
      <c r="BD799" s="128">
        <f t="shared" ref="BD799" si="15307">Z799/Z808</f>
        <v>6.7536140791954746E-2</v>
      </c>
      <c r="BE799" s="126">
        <f t="shared" ref="BE799" si="15308">AA799/AA808</f>
        <v>9.454697032854599E-2</v>
      </c>
      <c r="BF799" s="132">
        <f t="shared" ref="BF799" si="15309">AB799/AB808</f>
        <v>7.602144953441467E-2</v>
      </c>
      <c r="BG799" s="133">
        <f t="shared" ref="BG799" si="15310">AC799/AC808</f>
        <v>8.4388848918688517E-2</v>
      </c>
    </row>
    <row r="800" spans="1:59">
      <c r="A800" s="143" t="s">
        <v>34</v>
      </c>
      <c r="B800" s="200">
        <v>2836</v>
      </c>
      <c r="C800" s="194">
        <v>1485</v>
      </c>
      <c r="D800" s="195">
        <v>642</v>
      </c>
      <c r="E800" s="196">
        <v>539</v>
      </c>
      <c r="F800" s="193">
        <v>167</v>
      </c>
      <c r="G800" s="197">
        <v>191</v>
      </c>
      <c r="H800" s="195">
        <v>1324</v>
      </c>
      <c r="I800" s="196">
        <v>1812</v>
      </c>
      <c r="J800" s="193">
        <v>162</v>
      </c>
      <c r="K800" s="194">
        <v>127</v>
      </c>
      <c r="L800" s="195">
        <v>316</v>
      </c>
      <c r="M800" s="193">
        <v>505</v>
      </c>
      <c r="N800" s="198">
        <v>949</v>
      </c>
      <c r="O800" s="201">
        <v>1447</v>
      </c>
      <c r="P800" s="193">
        <v>476</v>
      </c>
      <c r="Q800" s="194">
        <v>953</v>
      </c>
      <c r="R800" s="195">
        <v>588</v>
      </c>
      <c r="S800" s="196">
        <v>1276</v>
      </c>
      <c r="T800" s="193">
        <v>135</v>
      </c>
      <c r="U800" s="197">
        <v>281</v>
      </c>
      <c r="V800" s="195">
        <v>1131</v>
      </c>
      <c r="W800" s="202">
        <v>1041</v>
      </c>
      <c r="X800" s="193">
        <v>686</v>
      </c>
      <c r="Y800" s="197">
        <v>671</v>
      </c>
      <c r="Z800" s="195">
        <v>1912</v>
      </c>
      <c r="AA800" s="193">
        <v>2054</v>
      </c>
      <c r="AB800" s="169">
        <f t="shared" si="14986"/>
        <v>11324</v>
      </c>
      <c r="AC800" s="170">
        <f t="shared" si="14904"/>
        <v>12382</v>
      </c>
      <c r="AE800" s="143" t="s">
        <v>34</v>
      </c>
      <c r="AF800" s="126">
        <f>B800/B808</f>
        <v>7.6920990534053005E-2</v>
      </c>
      <c r="AG800" s="127">
        <f t="shared" ref="AG800" si="15311">C800/C808</f>
        <v>8.2280585106382975E-2</v>
      </c>
      <c r="AH800" s="128">
        <f t="shared" ref="AH800" si="15312">D800/D808</f>
        <v>5.8517910855892807E-2</v>
      </c>
      <c r="AI800" s="129">
        <f t="shared" ref="AI800" si="15313">E800/E808</f>
        <v>6.2507248057520587E-2</v>
      </c>
      <c r="AJ800" s="126">
        <f t="shared" ref="AJ800" si="15314">F800/F808</f>
        <v>4.3421736869474779E-2</v>
      </c>
      <c r="AK800" s="127">
        <f t="shared" ref="AK800" si="15315">G800/G808</f>
        <v>7.1109456440804172E-2</v>
      </c>
      <c r="AL800" s="128">
        <f t="shared" ref="AL800" si="15316">H800/H808</f>
        <v>6.4234426547642151E-2</v>
      </c>
      <c r="AM800" s="129">
        <f t="shared" ref="AM800" si="15317">I800/I808</f>
        <v>7.7502138579982893E-2</v>
      </c>
      <c r="AN800" s="126">
        <f t="shared" ref="AN800" si="15318">J800/J808</f>
        <v>8.4728033472803346E-2</v>
      </c>
      <c r="AO800" s="127">
        <f t="shared" ref="AO800" si="15319">K800/K808</f>
        <v>4.2876434841323433E-2</v>
      </c>
      <c r="AP800" s="128">
        <f t="shared" ref="AP800" si="15320">L800/L808</f>
        <v>8.1004870546013838E-2</v>
      </c>
      <c r="AQ800" s="126">
        <f t="shared" ref="AQ800" si="15321">M800/M808</f>
        <v>4.7935453251067871E-2</v>
      </c>
      <c r="AR800" s="130">
        <f t="shared" ref="AR800" si="15322">N800/N808</f>
        <v>7.2249714503235626E-2</v>
      </c>
      <c r="AS800" s="131">
        <f t="shared" ref="AS800" si="15323">O800/O808</f>
        <v>7.3325225499138544E-2</v>
      </c>
      <c r="AT800" s="126">
        <f t="shared" ref="AT800" si="15324">P800/P808</f>
        <v>5.9145129224652086E-2</v>
      </c>
      <c r="AU800" s="127">
        <f t="shared" ref="AU800" si="15325">Q800/Q808</f>
        <v>8.8216236230676662E-2</v>
      </c>
      <c r="AV800" s="128">
        <f t="shared" ref="AV800" si="15326">R800/R808</f>
        <v>5.0372654844512976E-2</v>
      </c>
      <c r="AW800" s="129">
        <f t="shared" ref="AW800" si="15327">S800/S808</f>
        <v>8.6198743497939601E-2</v>
      </c>
      <c r="AX800" s="126">
        <f t="shared" ref="AX800" si="15328">T800/T808</f>
        <v>6.6306483300589386E-2</v>
      </c>
      <c r="AY800" s="127">
        <f t="shared" ref="AY800" si="15329">U800/U808</f>
        <v>8.0747126436781613E-2</v>
      </c>
      <c r="AZ800" s="128">
        <f t="shared" ref="AZ800" si="15330">V800/V808</f>
        <v>9.9463547621141499E-2</v>
      </c>
      <c r="BA800" s="129">
        <f t="shared" ref="BA800" si="15331">W800/W808</f>
        <v>6.3576401612312206E-2</v>
      </c>
      <c r="BB800" s="126">
        <f t="shared" ref="BB800" si="15332">X800/X808</f>
        <v>7.2947681837515946E-2</v>
      </c>
      <c r="BC800" s="127">
        <f t="shared" ref="BC800" si="15333">Y800/Y808</f>
        <v>8.8475738396624468E-2</v>
      </c>
      <c r="BD800" s="128">
        <f t="shared" ref="BD800" si="15334">Z800/Z808</f>
        <v>6.0087994971715901E-2</v>
      </c>
      <c r="BE800" s="126">
        <f t="shared" ref="BE800" si="15335">AA800/AA808</f>
        <v>7.7835461745424231E-2</v>
      </c>
      <c r="BF800" s="132">
        <f t="shared" ref="BF800" si="15336">AB800/AB808</f>
        <v>6.8382468387299361E-2</v>
      </c>
      <c r="BG800" s="133">
        <f t="shared" ref="BG800" si="15337">AC800/AC808</f>
        <v>7.4860490565353294E-2</v>
      </c>
    </row>
    <row r="801" spans="1:59">
      <c r="A801" s="134" t="s">
        <v>35</v>
      </c>
      <c r="B801" s="203">
        <v>2593</v>
      </c>
      <c r="C801" s="187">
        <v>1223</v>
      </c>
      <c r="D801" s="188">
        <v>483</v>
      </c>
      <c r="E801" s="189">
        <v>596</v>
      </c>
      <c r="F801" s="186">
        <v>178</v>
      </c>
      <c r="G801" s="190">
        <v>133</v>
      </c>
      <c r="H801" s="188">
        <v>1306</v>
      </c>
      <c r="I801" s="189">
        <v>1670</v>
      </c>
      <c r="J801" s="186">
        <v>145</v>
      </c>
      <c r="K801" s="187">
        <v>108</v>
      </c>
      <c r="L801" s="188">
        <v>288</v>
      </c>
      <c r="M801" s="186">
        <v>518</v>
      </c>
      <c r="N801" s="191">
        <v>873</v>
      </c>
      <c r="O801" s="204">
        <v>1194</v>
      </c>
      <c r="P801" s="186">
        <v>464</v>
      </c>
      <c r="Q801" s="187">
        <v>944</v>
      </c>
      <c r="R801" s="188">
        <v>546</v>
      </c>
      <c r="S801" s="189">
        <v>1190</v>
      </c>
      <c r="T801" s="186">
        <v>117</v>
      </c>
      <c r="U801" s="190">
        <v>363</v>
      </c>
      <c r="V801" s="188">
        <v>1191</v>
      </c>
      <c r="W801" s="205">
        <v>1101</v>
      </c>
      <c r="X801" s="186">
        <v>664</v>
      </c>
      <c r="Y801" s="190">
        <v>715</v>
      </c>
      <c r="Z801" s="188">
        <v>1985</v>
      </c>
      <c r="AA801" s="186">
        <v>1772</v>
      </c>
      <c r="AB801" s="169">
        <f t="shared" si="14986"/>
        <v>10833</v>
      </c>
      <c r="AC801" s="170">
        <f t="shared" si="14904"/>
        <v>11527</v>
      </c>
      <c r="AE801" s="134" t="s">
        <v>35</v>
      </c>
      <c r="AF801" s="126">
        <f>B801/B808</f>
        <v>7.0330087607475111E-2</v>
      </c>
      <c r="AG801" s="127">
        <f t="shared" ref="AG801" si="15338">C801/C808</f>
        <v>6.7763741134751768E-2</v>
      </c>
      <c r="AH801" s="128">
        <f t="shared" ref="AH801" si="15339">D801/D808</f>
        <v>4.40251572327044E-2</v>
      </c>
      <c r="AI801" s="129">
        <f t="shared" ref="AI801" si="15340">E801/E808</f>
        <v>6.911747651629363E-2</v>
      </c>
      <c r="AJ801" s="126">
        <f t="shared" ref="AJ801" si="15341">F801/F808</f>
        <v>4.6281851274050961E-2</v>
      </c>
      <c r="AK801" s="127">
        <f t="shared" ref="AK801" si="15342">G801/G808</f>
        <v>4.9516008935219659E-2</v>
      </c>
      <c r="AL801" s="128">
        <f t="shared" ref="AL801" si="15343">H801/H808</f>
        <v>6.336114884533281E-2</v>
      </c>
      <c r="AM801" s="129">
        <f t="shared" ref="AM801" si="15344">I801/I808</f>
        <v>7.1428571428571425E-2</v>
      </c>
      <c r="AN801" s="126">
        <f t="shared" ref="AN801" si="15345">J801/J808</f>
        <v>7.5836820083682005E-2</v>
      </c>
      <c r="AO801" s="127">
        <f t="shared" ref="AO801" si="15346">K801/K808</f>
        <v>3.6461850101282917E-2</v>
      </c>
      <c r="AP801" s="128">
        <f t="shared" ref="AP801" si="15347">L801/L808</f>
        <v>7.3827223788772114E-2</v>
      </c>
      <c r="AQ801" s="126">
        <f t="shared" ref="AQ801" si="15348">M801/M808</f>
        <v>4.9169435215946841E-2</v>
      </c>
      <c r="AR801" s="130">
        <f t="shared" ref="AR801" si="15349">N801/N808</f>
        <v>6.6463646745336891E-2</v>
      </c>
      <c r="AS801" s="131">
        <f t="shared" ref="AS801" si="15350">O801/O808</f>
        <v>6.050471267862572E-2</v>
      </c>
      <c r="AT801" s="126">
        <f t="shared" ref="AT801" si="15351">P801/P808</f>
        <v>5.7654075546719682E-2</v>
      </c>
      <c r="AU801" s="127">
        <f t="shared" ref="AU801" si="15352">Q801/Q808</f>
        <v>8.7383134314542255E-2</v>
      </c>
      <c r="AV801" s="128">
        <f t="shared" ref="AV801" si="15353">R801/R808</f>
        <v>4.677460806990491E-2</v>
      </c>
      <c r="AW801" s="129">
        <f t="shared" ref="AW801" si="15354">S801/S808</f>
        <v>8.0389110315476589E-2</v>
      </c>
      <c r="AX801" s="126">
        <f t="shared" ref="AX801" si="15355">T801/T808</f>
        <v>5.7465618860510805E-2</v>
      </c>
      <c r="AY801" s="127">
        <f t="shared" ref="AY801" si="15356">U801/U808</f>
        <v>0.10431034482758621</v>
      </c>
      <c r="AZ801" s="128">
        <f t="shared" ref="AZ801" si="15357">V801/V808</f>
        <v>0.10474012839679887</v>
      </c>
      <c r="BA801" s="129">
        <f t="shared" ref="BA801" si="15358">W801/W808</f>
        <v>6.7240747526566502E-2</v>
      </c>
      <c r="BB801" s="126">
        <f t="shared" ref="BB801" si="15359">X801/X808</f>
        <v>7.0608251807741385E-2</v>
      </c>
      <c r="BC801" s="127">
        <f t="shared" ref="BC801" si="15360">Y801/Y808</f>
        <v>9.4277426160337546E-2</v>
      </c>
      <c r="BD801" s="128">
        <f t="shared" ref="BD801" si="15361">Z801/Z808</f>
        <v>6.238214959145192E-2</v>
      </c>
      <c r="BE801" s="126">
        <f t="shared" ref="BE801" si="15362">AA801/AA808</f>
        <v>6.7149190950774942E-2</v>
      </c>
      <c r="BF801" s="132">
        <f t="shared" ref="BF801" si="15363">AB801/AB808</f>
        <v>6.541745673256924E-2</v>
      </c>
      <c r="BG801" s="133">
        <f t="shared" ref="BG801" si="15364">AC801/AC808</f>
        <v>6.9691235240415719E-2</v>
      </c>
    </row>
    <row r="802" spans="1:59">
      <c r="A802" s="143" t="s">
        <v>36</v>
      </c>
      <c r="B802" s="200">
        <v>445</v>
      </c>
      <c r="C802" s="194">
        <v>940</v>
      </c>
      <c r="D802" s="195">
        <v>121</v>
      </c>
      <c r="E802" s="196">
        <v>526</v>
      </c>
      <c r="F802" s="193">
        <v>45</v>
      </c>
      <c r="G802" s="197">
        <v>209</v>
      </c>
      <c r="H802" s="195">
        <v>439</v>
      </c>
      <c r="I802" s="196">
        <v>1382</v>
      </c>
      <c r="J802" s="193">
        <v>85</v>
      </c>
      <c r="K802" s="194">
        <v>103</v>
      </c>
      <c r="L802" s="195">
        <v>153</v>
      </c>
      <c r="M802" s="193">
        <v>282</v>
      </c>
      <c r="N802" s="198">
        <v>670</v>
      </c>
      <c r="O802" s="201">
        <v>1165</v>
      </c>
      <c r="P802" s="193">
        <v>352</v>
      </c>
      <c r="Q802" s="194">
        <v>862</v>
      </c>
      <c r="R802" s="195">
        <v>334</v>
      </c>
      <c r="S802" s="196">
        <v>896</v>
      </c>
      <c r="T802" s="193">
        <v>103</v>
      </c>
      <c r="U802" s="197">
        <v>219</v>
      </c>
      <c r="V802" s="195">
        <v>1286</v>
      </c>
      <c r="W802" s="202">
        <v>805</v>
      </c>
      <c r="X802" s="193">
        <v>525</v>
      </c>
      <c r="Y802" s="197">
        <v>569</v>
      </c>
      <c r="Z802" s="195">
        <v>1424</v>
      </c>
      <c r="AA802" s="193">
        <v>1607</v>
      </c>
      <c r="AB802" s="169">
        <f t="shared" si="14986"/>
        <v>5982</v>
      </c>
      <c r="AC802" s="170">
        <f t="shared" si="14904"/>
        <v>9565</v>
      </c>
      <c r="AE802" s="143" t="s">
        <v>36</v>
      </c>
      <c r="AF802" s="126">
        <f>B802/B808</f>
        <v>1.2069760503403944E-2</v>
      </c>
      <c r="AG802" s="127">
        <f t="shared" ref="AG802" si="15365">C802/C808</f>
        <v>5.2083333333333336E-2</v>
      </c>
      <c r="AH802" s="128">
        <f t="shared" ref="AH802" si="15366">D802/D808</f>
        <v>1.1029076656640234E-2</v>
      </c>
      <c r="AI802" s="129">
        <f t="shared" ref="AI802" si="15367">E802/E808</f>
        <v>6.0999652093239015E-2</v>
      </c>
      <c r="AJ802" s="126">
        <f t="shared" ref="AJ802" si="15368">F802/F808</f>
        <v>1.1700468018720749E-2</v>
      </c>
      <c r="AK802" s="127">
        <f t="shared" ref="AK802" si="15369">G802/G808</f>
        <v>7.7810871183916608E-2</v>
      </c>
      <c r="AL802" s="128">
        <f t="shared" ref="AL802" si="15370">H802/H808</f>
        <v>2.1298272850766544E-2</v>
      </c>
      <c r="AM802" s="129">
        <f t="shared" ref="AM802" si="15371">I802/I808</f>
        <v>5.9110350727117192E-2</v>
      </c>
      <c r="AN802" s="126">
        <f t="shared" ref="AN802" si="15372">J802/J808</f>
        <v>4.4456066945606693E-2</v>
      </c>
      <c r="AO802" s="127">
        <f t="shared" ref="AO802" si="15373">K802/K808</f>
        <v>3.4773801485482779E-2</v>
      </c>
      <c r="AP802" s="128">
        <f t="shared" ref="AP802" si="15374">L802/L808</f>
        <v>3.9220712637785184E-2</v>
      </c>
      <c r="AQ802" s="126">
        <f t="shared" ref="AQ802" si="15375">M802/M808</f>
        <v>2.6767916468913147E-2</v>
      </c>
      <c r="AR802" s="130">
        <f t="shared" ref="AR802" si="15376">N802/N808</f>
        <v>5.1008755234107347E-2</v>
      </c>
      <c r="AS802" s="131">
        <f t="shared" ref="AS802" si="15377">O802/O808</f>
        <v>5.9035167730819904E-2</v>
      </c>
      <c r="AT802" s="126">
        <f t="shared" ref="AT802" si="15378">P802/P808</f>
        <v>4.37375745526839E-2</v>
      </c>
      <c r="AU802" s="127">
        <f t="shared" ref="AU802" si="15379">Q802/Q808</f>
        <v>7.9792650189762102E-2</v>
      </c>
      <c r="AV802" s="128">
        <f t="shared" ref="AV802" si="15380">R802/R808</f>
        <v>2.8613038636168937E-2</v>
      </c>
      <c r="AW802" s="129">
        <f t="shared" ref="AW802" si="15381">S802/S808</f>
        <v>6.0528271296358849E-2</v>
      </c>
      <c r="AX802" s="126">
        <f t="shared" ref="AX802" si="15382">T802/T808</f>
        <v>5.0589390962671905E-2</v>
      </c>
      <c r="AY802" s="127">
        <f t="shared" ref="AY802" si="15383">U802/U808</f>
        <v>6.2931034482758622E-2</v>
      </c>
      <c r="AZ802" s="128">
        <f t="shared" ref="AZ802" si="15384">V802/V808</f>
        <v>0.11309471462492306</v>
      </c>
      <c r="BA802" s="129">
        <f t="shared" ref="BA802" si="15385">W802/W808</f>
        <v>4.9163307682911932E-2</v>
      </c>
      <c r="BB802" s="126">
        <f t="shared" ref="BB802" si="15386">X802/X808</f>
        <v>5.5827307528711186E-2</v>
      </c>
      <c r="BC802" s="127">
        <f t="shared" ref="BC802" si="15387">Y802/Y808</f>
        <v>7.5026371308016884E-2</v>
      </c>
      <c r="BD802" s="128">
        <f t="shared" ref="BD802" si="15388">Z802/Z808</f>
        <v>4.4751728472658708E-2</v>
      </c>
      <c r="BE802" s="126">
        <f t="shared" ref="BE802" si="15389">AA802/AA808</f>
        <v>6.0896585698586532E-2</v>
      </c>
      <c r="BF802" s="132">
        <f t="shared" ref="BF802" si="15390">AB802/AB808</f>
        <v>3.6123624681457508E-2</v>
      </c>
      <c r="BG802" s="133">
        <f t="shared" ref="BG802" si="15391">AC802/AC808</f>
        <v>5.7829154600032649E-2</v>
      </c>
    </row>
    <row r="803" spans="1:59">
      <c r="A803" s="134" t="s">
        <v>37</v>
      </c>
      <c r="B803" s="203">
        <v>0</v>
      </c>
      <c r="C803" s="187">
        <v>647</v>
      </c>
      <c r="D803" s="188">
        <v>2</v>
      </c>
      <c r="E803" s="189">
        <v>366</v>
      </c>
      <c r="F803" s="186">
        <v>2</v>
      </c>
      <c r="G803" s="190">
        <v>77</v>
      </c>
      <c r="H803" s="188">
        <v>13</v>
      </c>
      <c r="I803" s="189">
        <v>662</v>
      </c>
      <c r="J803" s="186">
        <v>31</v>
      </c>
      <c r="K803" s="187">
        <v>36</v>
      </c>
      <c r="L803" s="188">
        <v>45</v>
      </c>
      <c r="M803" s="186">
        <v>70</v>
      </c>
      <c r="N803" s="191">
        <v>67</v>
      </c>
      <c r="O803" s="204">
        <v>196</v>
      </c>
      <c r="P803" s="186">
        <v>70</v>
      </c>
      <c r="Q803" s="187">
        <v>118</v>
      </c>
      <c r="R803" s="188">
        <v>54</v>
      </c>
      <c r="S803" s="189">
        <v>56</v>
      </c>
      <c r="T803" s="186">
        <v>19</v>
      </c>
      <c r="U803" s="190">
        <v>9</v>
      </c>
      <c r="V803" s="188">
        <v>55</v>
      </c>
      <c r="W803" s="205">
        <v>29</v>
      </c>
      <c r="X803" s="186">
        <v>74</v>
      </c>
      <c r="Y803" s="190">
        <v>32</v>
      </c>
      <c r="Z803" s="188">
        <v>26</v>
      </c>
      <c r="AA803" s="186">
        <v>195</v>
      </c>
      <c r="AB803" s="169">
        <f t="shared" si="14986"/>
        <v>458</v>
      </c>
      <c r="AC803" s="170">
        <f t="shared" si="14904"/>
        <v>2493</v>
      </c>
      <c r="AE803" s="134" t="s">
        <v>37</v>
      </c>
      <c r="AF803" s="126">
        <f>B803/B808</f>
        <v>0</v>
      </c>
      <c r="AG803" s="127">
        <f t="shared" ref="AG803" si="15392">C803/C808</f>
        <v>3.5848847517730494E-2</v>
      </c>
      <c r="AH803" s="128">
        <f t="shared" ref="AH803" si="15393">D803/D808</f>
        <v>1.822987877130617E-4</v>
      </c>
      <c r="AI803" s="129">
        <f t="shared" ref="AI803" si="15394">E803/E808</f>
        <v>4.2444624840542733E-2</v>
      </c>
      <c r="AJ803" s="126">
        <f t="shared" ref="AJ803" si="15395">F803/F808</f>
        <v>5.2002080083203334E-4</v>
      </c>
      <c r="AK803" s="127">
        <f t="shared" ref="AK803" si="15396">G803/G808</f>
        <v>2.8667163067758749E-2</v>
      </c>
      <c r="AL803" s="128">
        <f t="shared" ref="AL803" si="15397">H803/H808</f>
        <v>6.3070056277896372E-4</v>
      </c>
      <c r="AM803" s="129">
        <f t="shared" ref="AM803" si="15398">I803/I808</f>
        <v>2.8314798973481606E-2</v>
      </c>
      <c r="AN803" s="126">
        <f t="shared" ref="AN803" si="15399">J803/J808</f>
        <v>1.6213389121338913E-2</v>
      </c>
      <c r="AO803" s="127">
        <f t="shared" ref="AO803" si="15400">K803/K808</f>
        <v>1.2153950033760972E-2</v>
      </c>
      <c r="AP803" s="128">
        <f t="shared" ref="AP803" si="15401">L803/L808</f>
        <v>1.1535503716995642E-2</v>
      </c>
      <c r="AQ803" s="126">
        <f t="shared" ref="AQ803" si="15402">M803/M808</f>
        <v>6.6445182724252493E-3</v>
      </c>
      <c r="AR803" s="130">
        <f t="shared" ref="AR803" si="15403">N803/N808</f>
        <v>5.1008755234107344E-3</v>
      </c>
      <c r="AS803" s="131">
        <f t="shared" ref="AS803" si="15404">O803/O808</f>
        <v>9.932096888618628E-3</v>
      </c>
      <c r="AT803" s="126">
        <f t="shared" ref="AT803" si="15405">P803/P808</f>
        <v>8.6978131212723658E-3</v>
      </c>
      <c r="AU803" s="127">
        <f t="shared" ref="AU803" si="15406">Q803/Q808</f>
        <v>1.0922891789317782E-2</v>
      </c>
      <c r="AV803" s="128">
        <f t="shared" ref="AV803" si="15407">R803/R808</f>
        <v>4.6260601387818042E-3</v>
      </c>
      <c r="AW803" s="129">
        <f t="shared" ref="AW803" si="15408">S803/S808</f>
        <v>3.783016956022428E-3</v>
      </c>
      <c r="AX803" s="126">
        <f t="shared" ref="AX803" si="15409">T803/T808</f>
        <v>9.3320235756385074E-3</v>
      </c>
      <c r="AY803" s="127">
        <f t="shared" ref="AY803" si="15410">U803/U808</f>
        <v>2.5862068965517241E-3</v>
      </c>
      <c r="AZ803" s="128">
        <f t="shared" ref="AZ803" si="15411">V803/V808</f>
        <v>4.8368657110192592E-3</v>
      </c>
      <c r="BA803" s="129">
        <f t="shared" ref="BA803" si="15412">W803/W808</f>
        <v>1.7711005252229145E-3</v>
      </c>
      <c r="BB803" s="126">
        <f t="shared" ref="BB803" si="15413">X803/X808</f>
        <v>7.868991918332624E-3</v>
      </c>
      <c r="BC803" s="127">
        <f t="shared" ref="BC803" si="15414">Y803/Y808</f>
        <v>4.2194092827004216E-3</v>
      </c>
      <c r="BD803" s="128">
        <f t="shared" ref="BD803" si="15415">Z803/Z808</f>
        <v>8.1709616593337523E-4</v>
      </c>
      <c r="BE803" s="126">
        <f t="shared" ref="BE803" si="15416">AA803/AA808</f>
        <v>7.3894425707681233E-3</v>
      </c>
      <c r="BF803" s="132">
        <f t="shared" ref="BF803" si="15417">AB803/AB808</f>
        <v>2.7657338856749477E-3</v>
      </c>
      <c r="BG803" s="133">
        <f t="shared" ref="BG803" si="15418">AC803/AC808</f>
        <v>1.5072460263239038E-2</v>
      </c>
    </row>
    <row r="804" spans="1:59">
      <c r="A804" s="143" t="s">
        <v>38</v>
      </c>
      <c r="B804" s="200">
        <v>0</v>
      </c>
      <c r="C804" s="194">
        <v>0</v>
      </c>
      <c r="D804" s="195">
        <v>0</v>
      </c>
      <c r="E804" s="196">
        <v>0</v>
      </c>
      <c r="F804" s="193">
        <v>0</v>
      </c>
      <c r="G804" s="197">
        <v>0</v>
      </c>
      <c r="H804" s="195">
        <v>0</v>
      </c>
      <c r="I804" s="196">
        <v>0</v>
      </c>
      <c r="J804" s="193">
        <v>0</v>
      </c>
      <c r="K804" s="197">
        <v>0</v>
      </c>
      <c r="L804" s="195">
        <v>0</v>
      </c>
      <c r="M804" s="193">
        <v>0</v>
      </c>
      <c r="N804" s="198">
        <v>0</v>
      </c>
      <c r="O804" s="201">
        <v>0</v>
      </c>
      <c r="P804" s="193">
        <v>0</v>
      </c>
      <c r="Q804" s="197">
        <v>0</v>
      </c>
      <c r="R804" s="195">
        <v>0</v>
      </c>
      <c r="S804" s="196">
        <v>0</v>
      </c>
      <c r="T804" s="193">
        <v>0</v>
      </c>
      <c r="U804" s="197">
        <v>0</v>
      </c>
      <c r="V804" s="195">
        <v>0</v>
      </c>
      <c r="W804" s="196">
        <v>0</v>
      </c>
      <c r="X804" s="193">
        <v>0</v>
      </c>
      <c r="Y804" s="197">
        <v>0</v>
      </c>
      <c r="Z804" s="195">
        <v>0</v>
      </c>
      <c r="AA804" s="193">
        <v>0</v>
      </c>
      <c r="AB804" s="169">
        <f t="shared" si="14986"/>
        <v>0</v>
      </c>
      <c r="AC804" s="170">
        <f t="shared" si="14904"/>
        <v>0</v>
      </c>
      <c r="AE804" s="143" t="s">
        <v>38</v>
      </c>
      <c r="AF804" s="126">
        <f>B804/B808</f>
        <v>0</v>
      </c>
      <c r="AG804" s="127">
        <f t="shared" ref="AG804" si="15419">C804/C808</f>
        <v>0</v>
      </c>
      <c r="AH804" s="128">
        <f t="shared" ref="AH804" si="15420">D804/D808</f>
        <v>0</v>
      </c>
      <c r="AI804" s="129">
        <f t="shared" ref="AI804" si="15421">E804/E808</f>
        <v>0</v>
      </c>
      <c r="AJ804" s="126">
        <f t="shared" ref="AJ804" si="15422">F804/F808</f>
        <v>0</v>
      </c>
      <c r="AK804" s="127">
        <f t="shared" ref="AK804" si="15423">G804/G808</f>
        <v>0</v>
      </c>
      <c r="AL804" s="128">
        <f t="shared" ref="AL804" si="15424">H804/H808</f>
        <v>0</v>
      </c>
      <c r="AM804" s="129">
        <f t="shared" ref="AM804" si="15425">I804/I808</f>
        <v>0</v>
      </c>
      <c r="AN804" s="126">
        <f t="shared" ref="AN804" si="15426">J804/J808</f>
        <v>0</v>
      </c>
      <c r="AO804" s="127">
        <f t="shared" ref="AO804" si="15427">K804/K808</f>
        <v>0</v>
      </c>
      <c r="AP804" s="128">
        <f t="shared" ref="AP804" si="15428">L804/L808</f>
        <v>0</v>
      </c>
      <c r="AQ804" s="126">
        <f t="shared" ref="AQ804" si="15429">M804/M808</f>
        <v>0</v>
      </c>
      <c r="AR804" s="130">
        <f t="shared" ref="AR804" si="15430">N804/N808</f>
        <v>0</v>
      </c>
      <c r="AS804" s="131">
        <f t="shared" ref="AS804" si="15431">O804/O808</f>
        <v>0</v>
      </c>
      <c r="AT804" s="126">
        <f t="shared" ref="AT804" si="15432">P804/P808</f>
        <v>0</v>
      </c>
      <c r="AU804" s="127">
        <f t="shared" ref="AU804" si="15433">Q804/Q808</f>
        <v>0</v>
      </c>
      <c r="AV804" s="128">
        <f t="shared" ref="AV804" si="15434">R804/R808</f>
        <v>0</v>
      </c>
      <c r="AW804" s="129">
        <f t="shared" ref="AW804" si="15435">S804/S808</f>
        <v>0</v>
      </c>
      <c r="AX804" s="126">
        <f t="shared" ref="AX804" si="15436">T804/T808</f>
        <v>0</v>
      </c>
      <c r="AY804" s="127">
        <f t="shared" ref="AY804" si="15437">U804/U808</f>
        <v>0</v>
      </c>
      <c r="AZ804" s="128">
        <f t="shared" ref="AZ804" si="15438">V804/V808</f>
        <v>0</v>
      </c>
      <c r="BA804" s="129">
        <f t="shared" ref="BA804" si="15439">W804/W808</f>
        <v>0</v>
      </c>
      <c r="BB804" s="126">
        <f t="shared" ref="BB804" si="15440">X804/X808</f>
        <v>0</v>
      </c>
      <c r="BC804" s="127">
        <f t="shared" ref="BC804" si="15441">Y804/Y808</f>
        <v>0</v>
      </c>
      <c r="BD804" s="128">
        <f t="shared" ref="BD804" si="15442">Z804/Z808</f>
        <v>0</v>
      </c>
      <c r="BE804" s="126">
        <f t="shared" ref="BE804" si="15443">AA804/AA808</f>
        <v>0</v>
      </c>
      <c r="BF804" s="132">
        <f t="shared" ref="BF804" si="15444">AB804/AB808</f>
        <v>0</v>
      </c>
      <c r="BG804" s="133">
        <f t="shared" ref="BG804" si="15445">AC804/AC808</f>
        <v>0</v>
      </c>
    </row>
    <row r="805" spans="1:59">
      <c r="A805" s="134" t="s">
        <v>39</v>
      </c>
      <c r="B805" s="58"/>
      <c r="C805" s="59"/>
      <c r="D805" s="136"/>
      <c r="E805" s="137"/>
      <c r="F805" s="135"/>
      <c r="G805" s="138"/>
      <c r="H805" s="136"/>
      <c r="I805" s="137"/>
      <c r="J805" s="135"/>
      <c r="K805" s="138"/>
      <c r="L805" s="136"/>
      <c r="M805" s="135"/>
      <c r="N805" s="139"/>
      <c r="O805" s="140"/>
      <c r="P805" s="135"/>
      <c r="Q805" s="138"/>
      <c r="R805" s="136"/>
      <c r="S805" s="137"/>
      <c r="T805" s="135"/>
      <c r="U805" s="138"/>
      <c r="V805" s="136"/>
      <c r="W805" s="137"/>
      <c r="X805" s="135"/>
      <c r="Y805" s="138"/>
      <c r="Z805" s="141"/>
      <c r="AA805" s="142"/>
      <c r="AB805" s="169"/>
      <c r="AC805" s="170"/>
      <c r="AE805" s="134" t="s">
        <v>39</v>
      </c>
      <c r="AF805" s="126">
        <f>B805/B808</f>
        <v>0</v>
      </c>
      <c r="AG805" s="127">
        <f t="shared" ref="AG805" si="15446">C805/C808</f>
        <v>0</v>
      </c>
      <c r="AH805" s="128">
        <f t="shared" ref="AH805" si="15447">D805/D808</f>
        <v>0</v>
      </c>
      <c r="AI805" s="129">
        <f t="shared" ref="AI805" si="15448">E805/E808</f>
        <v>0</v>
      </c>
      <c r="AJ805" s="126">
        <f t="shared" ref="AJ805" si="15449">F805/F808</f>
        <v>0</v>
      </c>
      <c r="AK805" s="127">
        <f t="shared" ref="AK805" si="15450">G805/G808</f>
        <v>0</v>
      </c>
      <c r="AL805" s="128">
        <f t="shared" ref="AL805" si="15451">H805/H808</f>
        <v>0</v>
      </c>
      <c r="AM805" s="129">
        <f t="shared" ref="AM805" si="15452">I805/I808</f>
        <v>0</v>
      </c>
      <c r="AN805" s="126">
        <f t="shared" ref="AN805" si="15453">J805/J808</f>
        <v>0</v>
      </c>
      <c r="AO805" s="127">
        <f t="shared" ref="AO805" si="15454">K805/K808</f>
        <v>0</v>
      </c>
      <c r="AP805" s="128">
        <f t="shared" ref="AP805" si="15455">L805/L808</f>
        <v>0</v>
      </c>
      <c r="AQ805" s="126">
        <f t="shared" ref="AQ805" si="15456">M805/M808</f>
        <v>0</v>
      </c>
      <c r="AR805" s="130">
        <f t="shared" ref="AR805" si="15457">N805/N808</f>
        <v>0</v>
      </c>
      <c r="AS805" s="131">
        <f t="shared" ref="AS805" si="15458">O805/O808</f>
        <v>0</v>
      </c>
      <c r="AT805" s="126">
        <f t="shared" ref="AT805" si="15459">P805/P808</f>
        <v>0</v>
      </c>
      <c r="AU805" s="127">
        <f t="shared" ref="AU805" si="15460">Q805/Q808</f>
        <v>0</v>
      </c>
      <c r="AV805" s="128">
        <f t="shared" ref="AV805" si="15461">R805/R808</f>
        <v>0</v>
      </c>
      <c r="AW805" s="129">
        <f t="shared" ref="AW805" si="15462">S805/S808</f>
        <v>0</v>
      </c>
      <c r="AX805" s="126">
        <f t="shared" ref="AX805" si="15463">T805/T808</f>
        <v>0</v>
      </c>
      <c r="AY805" s="127">
        <f t="shared" ref="AY805" si="15464">U805/U808</f>
        <v>0</v>
      </c>
      <c r="AZ805" s="128">
        <f t="shared" ref="AZ805" si="15465">V805/V808</f>
        <v>0</v>
      </c>
      <c r="BA805" s="129">
        <f t="shared" ref="BA805" si="15466">W805/W808</f>
        <v>0</v>
      </c>
      <c r="BB805" s="126">
        <f t="shared" ref="BB805" si="15467">X805/X808</f>
        <v>0</v>
      </c>
      <c r="BC805" s="127">
        <f t="shared" ref="BC805" si="15468">Y805/Y808</f>
        <v>0</v>
      </c>
      <c r="BD805" s="128">
        <f t="shared" ref="BD805" si="15469">Z805/Z808</f>
        <v>0</v>
      </c>
      <c r="BE805" s="126">
        <f t="shared" ref="BE805" si="15470">AA805/AA808</f>
        <v>0</v>
      </c>
      <c r="BF805" s="132">
        <f t="shared" ref="BF805" si="15471">AB805/AB808</f>
        <v>0</v>
      </c>
      <c r="BG805" s="133">
        <f t="shared" ref="BG805" si="15472">AC805/AC808</f>
        <v>0</v>
      </c>
    </row>
    <row r="806" spans="1:59">
      <c r="A806" s="143" t="s">
        <v>40</v>
      </c>
      <c r="B806" s="56"/>
      <c r="C806" s="57"/>
      <c r="D806" s="149"/>
      <c r="E806" s="146"/>
      <c r="F806" s="147"/>
      <c r="G806" s="148"/>
      <c r="H806" s="149"/>
      <c r="I806" s="146"/>
      <c r="J806" s="147"/>
      <c r="K806" s="148"/>
      <c r="L806" s="149"/>
      <c r="M806" s="147"/>
      <c r="N806" s="151"/>
      <c r="O806" s="150"/>
      <c r="P806" s="147"/>
      <c r="Q806" s="148"/>
      <c r="R806" s="149"/>
      <c r="S806" s="146"/>
      <c r="T806" s="147"/>
      <c r="U806" s="148"/>
      <c r="V806" s="149"/>
      <c r="W806" s="146"/>
      <c r="X806" s="147"/>
      <c r="Y806" s="148"/>
      <c r="Z806" s="145"/>
      <c r="AA806" s="144"/>
      <c r="AB806" s="169"/>
      <c r="AC806" s="170"/>
      <c r="AE806" s="143" t="s">
        <v>40</v>
      </c>
      <c r="AF806" s="126">
        <f>B806/B808</f>
        <v>0</v>
      </c>
      <c r="AG806" s="127">
        <f t="shared" ref="AG806" si="15473">C806/C808</f>
        <v>0</v>
      </c>
      <c r="AH806" s="128">
        <f t="shared" ref="AH806" si="15474">D806/D808</f>
        <v>0</v>
      </c>
      <c r="AI806" s="129">
        <f t="shared" ref="AI806" si="15475">E806/E808</f>
        <v>0</v>
      </c>
      <c r="AJ806" s="126">
        <f t="shared" ref="AJ806" si="15476">F806/F808</f>
        <v>0</v>
      </c>
      <c r="AK806" s="127">
        <f t="shared" ref="AK806" si="15477">G806/G808</f>
        <v>0</v>
      </c>
      <c r="AL806" s="128">
        <f t="shared" ref="AL806" si="15478">H806/H808</f>
        <v>0</v>
      </c>
      <c r="AM806" s="129">
        <f t="shared" ref="AM806" si="15479">I806/I808</f>
        <v>0</v>
      </c>
      <c r="AN806" s="126">
        <f t="shared" ref="AN806" si="15480">J806/J808</f>
        <v>0</v>
      </c>
      <c r="AO806" s="127">
        <f t="shared" ref="AO806" si="15481">K806/K808</f>
        <v>0</v>
      </c>
      <c r="AP806" s="128">
        <f t="shared" ref="AP806" si="15482">L806/L808</f>
        <v>0</v>
      </c>
      <c r="AQ806" s="126">
        <f t="shared" ref="AQ806" si="15483">M806/M808</f>
        <v>0</v>
      </c>
      <c r="AR806" s="130">
        <f t="shared" ref="AR806" si="15484">N806/N808</f>
        <v>0</v>
      </c>
      <c r="AS806" s="131">
        <f t="shared" ref="AS806" si="15485">O806/O808</f>
        <v>0</v>
      </c>
      <c r="AT806" s="126">
        <f t="shared" ref="AT806" si="15486">P806/P808</f>
        <v>0</v>
      </c>
      <c r="AU806" s="127">
        <f t="shared" ref="AU806" si="15487">Q806/Q808</f>
        <v>0</v>
      </c>
      <c r="AV806" s="128">
        <f t="shared" ref="AV806" si="15488">R806/R808</f>
        <v>0</v>
      </c>
      <c r="AW806" s="129">
        <f t="shared" ref="AW806" si="15489">S806/S808</f>
        <v>0</v>
      </c>
      <c r="AX806" s="126">
        <f t="shared" ref="AX806" si="15490">T806/T808</f>
        <v>0</v>
      </c>
      <c r="AY806" s="127">
        <f t="shared" ref="AY806" si="15491">U806/U808</f>
        <v>0</v>
      </c>
      <c r="AZ806" s="128">
        <f t="shared" ref="AZ806" si="15492">V806/V808</f>
        <v>0</v>
      </c>
      <c r="BA806" s="129">
        <f t="shared" ref="BA806" si="15493">W806/W808</f>
        <v>0</v>
      </c>
      <c r="BB806" s="126">
        <f t="shared" ref="BB806" si="15494">X806/X808</f>
        <v>0</v>
      </c>
      <c r="BC806" s="127">
        <f t="shared" ref="BC806" si="15495">Y806/Y808</f>
        <v>0</v>
      </c>
      <c r="BD806" s="128">
        <f t="shared" ref="BD806" si="15496">Z806/Z808</f>
        <v>0</v>
      </c>
      <c r="BE806" s="126">
        <f t="shared" ref="BE806" si="15497">AA806/AA808</f>
        <v>0</v>
      </c>
      <c r="BF806" s="132">
        <f t="shared" ref="BF806" si="15498">AB806/AB808</f>
        <v>0</v>
      </c>
      <c r="BG806" s="133">
        <f t="shared" ref="BG806" si="15499">AC806/AC808</f>
        <v>0</v>
      </c>
    </row>
    <row r="807" spans="1:59" ht="14.1" thickBot="1">
      <c r="A807" s="134" t="s">
        <v>41</v>
      </c>
      <c r="B807" s="58"/>
      <c r="C807" s="59"/>
      <c r="D807" s="136"/>
      <c r="E807" s="137"/>
      <c r="F807" s="135"/>
      <c r="G807" s="138"/>
      <c r="H807" s="136"/>
      <c r="I807" s="137"/>
      <c r="J807" s="135"/>
      <c r="K807" s="138"/>
      <c r="L807" s="136"/>
      <c r="M807" s="135"/>
      <c r="N807" s="139"/>
      <c r="O807" s="140"/>
      <c r="P807" s="135"/>
      <c r="Q807" s="138"/>
      <c r="R807" s="136"/>
      <c r="S807" s="137"/>
      <c r="T807" s="135"/>
      <c r="U807" s="138"/>
      <c r="V807" s="136"/>
      <c r="W807" s="137"/>
      <c r="X807" s="135"/>
      <c r="Y807" s="138"/>
      <c r="Z807" s="141"/>
      <c r="AA807" s="142"/>
      <c r="AB807" s="169"/>
      <c r="AC807" s="170"/>
      <c r="AE807" s="134" t="s">
        <v>41</v>
      </c>
      <c r="AF807" s="126">
        <f>B807/B808</f>
        <v>0</v>
      </c>
      <c r="AG807" s="127">
        <f t="shared" ref="AG807" si="15500">C807/C808</f>
        <v>0</v>
      </c>
      <c r="AH807" s="128">
        <f t="shared" ref="AH807" si="15501">D807/D808</f>
        <v>0</v>
      </c>
      <c r="AI807" s="129">
        <f t="shared" ref="AI807" si="15502">E807/E808</f>
        <v>0</v>
      </c>
      <c r="AJ807" s="126">
        <f t="shared" ref="AJ807" si="15503">F807/F808</f>
        <v>0</v>
      </c>
      <c r="AK807" s="127">
        <f t="shared" ref="AK807" si="15504">G807/G808</f>
        <v>0</v>
      </c>
      <c r="AL807" s="128">
        <f t="shared" ref="AL807" si="15505">H807/H808</f>
        <v>0</v>
      </c>
      <c r="AM807" s="129">
        <f t="shared" ref="AM807" si="15506">I807/I808</f>
        <v>0</v>
      </c>
      <c r="AN807" s="126">
        <f t="shared" ref="AN807" si="15507">J807/J808</f>
        <v>0</v>
      </c>
      <c r="AO807" s="127">
        <f t="shared" ref="AO807" si="15508">K807/K808</f>
        <v>0</v>
      </c>
      <c r="AP807" s="128">
        <f t="shared" ref="AP807" si="15509">L807/L808</f>
        <v>0</v>
      </c>
      <c r="AQ807" s="126">
        <f t="shared" ref="AQ807" si="15510">M807/M808</f>
        <v>0</v>
      </c>
      <c r="AR807" s="130">
        <f t="shared" ref="AR807" si="15511">N807/N808</f>
        <v>0</v>
      </c>
      <c r="AS807" s="131">
        <f t="shared" ref="AS807" si="15512">O807/O808</f>
        <v>0</v>
      </c>
      <c r="AT807" s="126">
        <f t="shared" ref="AT807" si="15513">P807/P808</f>
        <v>0</v>
      </c>
      <c r="AU807" s="127">
        <f t="shared" ref="AU807" si="15514">Q807/Q808</f>
        <v>0</v>
      </c>
      <c r="AV807" s="128">
        <f t="shared" ref="AV807" si="15515">R807/R808</f>
        <v>0</v>
      </c>
      <c r="AW807" s="129">
        <f t="shared" ref="AW807" si="15516">S807/S808</f>
        <v>0</v>
      </c>
      <c r="AX807" s="126">
        <f t="shared" ref="AX807" si="15517">T807/T808</f>
        <v>0</v>
      </c>
      <c r="AY807" s="127">
        <f t="shared" ref="AY807" si="15518">U807/U808</f>
        <v>0</v>
      </c>
      <c r="AZ807" s="128">
        <f t="shared" ref="AZ807" si="15519">V807/V808</f>
        <v>0</v>
      </c>
      <c r="BA807" s="129">
        <f t="shared" ref="BA807" si="15520">W807/W808</f>
        <v>0</v>
      </c>
      <c r="BB807" s="126">
        <f t="shared" ref="BB807" si="15521">X807/X808</f>
        <v>0</v>
      </c>
      <c r="BC807" s="127">
        <f t="shared" ref="BC807" si="15522">Y807/Y808</f>
        <v>0</v>
      </c>
      <c r="BD807" s="128">
        <f t="shared" ref="BD807" si="15523">Z807/Z808</f>
        <v>0</v>
      </c>
      <c r="BE807" s="126">
        <f t="shared" ref="BE807" si="15524">AA807/AA808</f>
        <v>0</v>
      </c>
      <c r="BF807" s="132">
        <f t="shared" ref="BF807" si="15525">AB807/AB808</f>
        <v>0</v>
      </c>
      <c r="BG807" s="133">
        <f t="shared" ref="BG807" si="15526">AC807/AC808</f>
        <v>0</v>
      </c>
    </row>
    <row r="808" spans="1:59" ht="15" thickTop="1" thickBot="1">
      <c r="A808" s="241" t="s">
        <v>42</v>
      </c>
      <c r="B808" s="18">
        <f t="shared" ref="B808:AA808" si="15527">SUM(B785:B807)</f>
        <v>36869</v>
      </c>
      <c r="C808" s="19">
        <f t="shared" si="15527"/>
        <v>18048</v>
      </c>
      <c r="D808" s="18">
        <f t="shared" si="15527"/>
        <v>10971</v>
      </c>
      <c r="E808" s="19">
        <f t="shared" si="15527"/>
        <v>8623</v>
      </c>
      <c r="F808" s="18">
        <f t="shared" si="15527"/>
        <v>3846</v>
      </c>
      <c r="G808" s="19">
        <f t="shared" si="15527"/>
        <v>2686</v>
      </c>
      <c r="H808" s="18">
        <f t="shared" si="15527"/>
        <v>20612</v>
      </c>
      <c r="I808" s="19">
        <f t="shared" si="15527"/>
        <v>23380</v>
      </c>
      <c r="J808" s="18">
        <f t="shared" si="15527"/>
        <v>1912</v>
      </c>
      <c r="K808" s="19">
        <f t="shared" si="15527"/>
        <v>2962</v>
      </c>
      <c r="L808" s="18">
        <f t="shared" si="15527"/>
        <v>3901</v>
      </c>
      <c r="M808" s="19">
        <f t="shared" si="15527"/>
        <v>10535</v>
      </c>
      <c r="N808" s="18">
        <f t="shared" si="15527"/>
        <v>13135</v>
      </c>
      <c r="O808" s="19">
        <f t="shared" si="15527"/>
        <v>19734</v>
      </c>
      <c r="P808" s="18">
        <f t="shared" si="15527"/>
        <v>8048</v>
      </c>
      <c r="Q808" s="19">
        <f t="shared" si="15527"/>
        <v>10803</v>
      </c>
      <c r="R808" s="18">
        <f t="shared" si="15527"/>
        <v>11673</v>
      </c>
      <c r="S808" s="19">
        <f t="shared" si="15527"/>
        <v>14803</v>
      </c>
      <c r="T808" s="18">
        <f t="shared" si="15527"/>
        <v>2036</v>
      </c>
      <c r="U808" s="19">
        <f t="shared" si="15527"/>
        <v>3480</v>
      </c>
      <c r="V808" s="18">
        <f t="shared" si="15527"/>
        <v>11371</v>
      </c>
      <c r="W808" s="19">
        <f t="shared" si="15527"/>
        <v>16374</v>
      </c>
      <c r="X808" s="18">
        <f t="shared" si="15527"/>
        <v>9404</v>
      </c>
      <c r="Y808" s="19">
        <f t="shared" si="15527"/>
        <v>7584</v>
      </c>
      <c r="Z808" s="18">
        <f t="shared" si="15527"/>
        <v>31820</v>
      </c>
      <c r="AA808" s="19">
        <f t="shared" si="15527"/>
        <v>26389</v>
      </c>
      <c r="AB808" s="171">
        <f t="shared" ref="AB808:AC808" si="15528">SUM(AB784:AB807)</f>
        <v>165598</v>
      </c>
      <c r="AC808" s="172">
        <f t="shared" si="15528"/>
        <v>165401</v>
      </c>
      <c r="AE808" s="241" t="s">
        <v>42</v>
      </c>
      <c r="AF808" s="152">
        <f>SUM(AF784:AF807)</f>
        <v>1</v>
      </c>
      <c r="AG808" s="153">
        <f t="shared" ref="AG808:BG808" si="15529">SUM(AG784:AG807)</f>
        <v>1</v>
      </c>
      <c r="AH808" s="152">
        <f t="shared" si="15529"/>
        <v>1</v>
      </c>
      <c r="AI808" s="153">
        <f t="shared" si="15529"/>
        <v>1</v>
      </c>
      <c r="AJ808" s="152">
        <f t="shared" si="15529"/>
        <v>1</v>
      </c>
      <c r="AK808" s="153">
        <f t="shared" si="15529"/>
        <v>0.99999999999999989</v>
      </c>
      <c r="AL808" s="152">
        <f t="shared" si="15529"/>
        <v>1</v>
      </c>
      <c r="AM808" s="153">
        <f t="shared" si="15529"/>
        <v>1</v>
      </c>
      <c r="AN808" s="152">
        <f t="shared" si="15529"/>
        <v>1</v>
      </c>
      <c r="AO808" s="153">
        <f t="shared" si="15529"/>
        <v>0.99999999999999989</v>
      </c>
      <c r="AP808" s="152">
        <f t="shared" si="15529"/>
        <v>0.99999999999999989</v>
      </c>
      <c r="AQ808" s="153">
        <f t="shared" si="15529"/>
        <v>1</v>
      </c>
      <c r="AR808" s="152">
        <f t="shared" si="15529"/>
        <v>0.99999999999999978</v>
      </c>
      <c r="AS808" s="153">
        <f t="shared" si="15529"/>
        <v>0.99999999999999989</v>
      </c>
      <c r="AT808" s="152">
        <f t="shared" si="15529"/>
        <v>1</v>
      </c>
      <c r="AU808" s="153">
        <f t="shared" si="15529"/>
        <v>1</v>
      </c>
      <c r="AV808" s="152">
        <f t="shared" si="15529"/>
        <v>1</v>
      </c>
      <c r="AW808" s="153">
        <f t="shared" si="15529"/>
        <v>1</v>
      </c>
      <c r="AX808" s="152">
        <f t="shared" si="15529"/>
        <v>1</v>
      </c>
      <c r="AY808" s="153">
        <f t="shared" si="15529"/>
        <v>0.99999999999999989</v>
      </c>
      <c r="AZ808" s="152">
        <f t="shared" si="15529"/>
        <v>1</v>
      </c>
      <c r="BA808" s="153">
        <f t="shared" si="15529"/>
        <v>1</v>
      </c>
      <c r="BB808" s="152">
        <f t="shared" si="15529"/>
        <v>1</v>
      </c>
      <c r="BC808" s="153">
        <f t="shared" si="15529"/>
        <v>1</v>
      </c>
      <c r="BD808" s="152">
        <f t="shared" si="15529"/>
        <v>1.0000000000000002</v>
      </c>
      <c r="BE808" s="153">
        <f t="shared" si="15529"/>
        <v>1</v>
      </c>
      <c r="BF808" s="152">
        <f t="shared" si="15529"/>
        <v>1</v>
      </c>
      <c r="BG808" s="153">
        <f t="shared" si="15529"/>
        <v>1</v>
      </c>
    </row>
    <row r="809" spans="1:59" ht="14.1" thickTop="1">
      <c r="A809" s="184"/>
    </row>
    <row r="810" spans="1:59">
      <c r="A810" s="231"/>
    </row>
    <row r="811" spans="1:59">
      <c r="A811" s="252">
        <f>+A780+1</f>
        <v>43704</v>
      </c>
      <c r="B811" s="252"/>
      <c r="C811" s="252"/>
      <c r="D811" s="252"/>
      <c r="AE811" s="249">
        <f>+AE749+2</f>
        <v>43704</v>
      </c>
      <c r="AF811" s="249"/>
      <c r="AG811" s="249"/>
      <c r="AH811" s="249"/>
    </row>
    <row r="812" spans="1:59" ht="14.1" thickBot="1"/>
    <row r="813" spans="1:59" ht="15" thickTop="1" thickBot="1">
      <c r="A813" s="247" t="s">
        <v>1</v>
      </c>
      <c r="B813" s="243" t="s">
        <v>2</v>
      </c>
      <c r="C813" s="244"/>
      <c r="D813" s="243" t="s">
        <v>3</v>
      </c>
      <c r="E813" s="244"/>
      <c r="F813" s="243" t="s">
        <v>4</v>
      </c>
      <c r="G813" s="244"/>
      <c r="H813" s="243" t="s">
        <v>5</v>
      </c>
      <c r="I813" s="244"/>
      <c r="J813" s="243" t="s">
        <v>6</v>
      </c>
      <c r="K813" s="244"/>
      <c r="L813" s="243" t="s">
        <v>7</v>
      </c>
      <c r="M813" s="244"/>
      <c r="N813" s="243" t="s">
        <v>8</v>
      </c>
      <c r="O813" s="244"/>
      <c r="P813" s="243" t="s">
        <v>9</v>
      </c>
      <c r="Q813" s="244"/>
      <c r="R813" s="243" t="s">
        <v>10</v>
      </c>
      <c r="S813" s="244"/>
      <c r="T813" s="243" t="s">
        <v>11</v>
      </c>
      <c r="U813" s="244"/>
      <c r="V813" s="243" t="s">
        <v>12</v>
      </c>
      <c r="W813" s="244"/>
      <c r="X813" s="243" t="s">
        <v>13</v>
      </c>
      <c r="Y813" s="244"/>
      <c r="Z813" s="245" t="s">
        <v>14</v>
      </c>
      <c r="AA813" s="246"/>
      <c r="AB813" s="250" t="s">
        <v>15</v>
      </c>
      <c r="AC813" s="251"/>
      <c r="AE813" s="247" t="s">
        <v>1</v>
      </c>
      <c r="AF813" s="243" t="s">
        <v>2</v>
      </c>
      <c r="AG813" s="244"/>
      <c r="AH813" s="243" t="s">
        <v>3</v>
      </c>
      <c r="AI813" s="244"/>
      <c r="AJ813" s="243" t="s">
        <v>4</v>
      </c>
      <c r="AK813" s="244"/>
      <c r="AL813" s="243" t="s">
        <v>5</v>
      </c>
      <c r="AM813" s="244"/>
      <c r="AN813" s="243" t="s">
        <v>6</v>
      </c>
      <c r="AO813" s="244"/>
      <c r="AP813" s="243" t="s">
        <v>7</v>
      </c>
      <c r="AQ813" s="244"/>
      <c r="AR813" s="243" t="s">
        <v>8</v>
      </c>
      <c r="AS813" s="244"/>
      <c r="AT813" s="243" t="s">
        <v>9</v>
      </c>
      <c r="AU813" s="244"/>
      <c r="AV813" s="243" t="s">
        <v>10</v>
      </c>
      <c r="AW813" s="244"/>
      <c r="AX813" s="243" t="s">
        <v>11</v>
      </c>
      <c r="AY813" s="244"/>
      <c r="AZ813" s="243" t="s">
        <v>12</v>
      </c>
      <c r="BA813" s="244"/>
      <c r="BB813" s="243" t="s">
        <v>13</v>
      </c>
      <c r="BC813" s="244"/>
      <c r="BD813" s="245" t="s">
        <v>14</v>
      </c>
      <c r="BE813" s="246"/>
      <c r="BF813" s="243" t="s">
        <v>15</v>
      </c>
      <c r="BG813" s="244"/>
    </row>
    <row r="814" spans="1:59" ht="15" thickTop="1" thickBot="1">
      <c r="A814" s="248"/>
      <c r="B814" s="113" t="s">
        <v>16</v>
      </c>
      <c r="C814" s="114" t="s">
        <v>17</v>
      </c>
      <c r="D814" s="115" t="s">
        <v>16</v>
      </c>
      <c r="E814" s="116" t="s">
        <v>17</v>
      </c>
      <c r="F814" s="113" t="s">
        <v>16</v>
      </c>
      <c r="G814" s="114" t="s">
        <v>17</v>
      </c>
      <c r="H814" s="115" t="s">
        <v>16</v>
      </c>
      <c r="I814" s="116" t="s">
        <v>17</v>
      </c>
      <c r="J814" s="113" t="s">
        <v>16</v>
      </c>
      <c r="K814" s="114" t="s">
        <v>17</v>
      </c>
      <c r="L814" s="115" t="s">
        <v>16</v>
      </c>
      <c r="M814" s="113" t="s">
        <v>17</v>
      </c>
      <c r="N814" s="117" t="s">
        <v>16</v>
      </c>
      <c r="O814" s="118" t="s">
        <v>17</v>
      </c>
      <c r="P814" s="113" t="s">
        <v>16</v>
      </c>
      <c r="Q814" s="114" t="s">
        <v>17</v>
      </c>
      <c r="R814" s="115" t="s">
        <v>16</v>
      </c>
      <c r="S814" s="116" t="s">
        <v>17</v>
      </c>
      <c r="T814" s="113" t="s">
        <v>16</v>
      </c>
      <c r="U814" s="114" t="s">
        <v>17</v>
      </c>
      <c r="V814" s="115" t="s">
        <v>16</v>
      </c>
      <c r="W814" s="116" t="s">
        <v>17</v>
      </c>
      <c r="X814" s="113" t="s">
        <v>16</v>
      </c>
      <c r="Y814" s="114" t="s">
        <v>17</v>
      </c>
      <c r="Z814" s="26" t="s">
        <v>16</v>
      </c>
      <c r="AA814" s="119" t="s">
        <v>17</v>
      </c>
      <c r="AB814" s="173" t="s">
        <v>16</v>
      </c>
      <c r="AC814" s="174" t="s">
        <v>17</v>
      </c>
      <c r="AE814" s="248"/>
      <c r="AF814" s="113" t="s">
        <v>16</v>
      </c>
      <c r="AG814" s="114" t="s">
        <v>17</v>
      </c>
      <c r="AH814" s="115" t="s">
        <v>16</v>
      </c>
      <c r="AI814" s="116" t="s">
        <v>17</v>
      </c>
      <c r="AJ814" s="113" t="s">
        <v>16</v>
      </c>
      <c r="AK814" s="114" t="s">
        <v>17</v>
      </c>
      <c r="AL814" s="115" t="s">
        <v>16</v>
      </c>
      <c r="AM814" s="116" t="s">
        <v>17</v>
      </c>
      <c r="AN814" s="113" t="s">
        <v>16</v>
      </c>
      <c r="AO814" s="114" t="s">
        <v>17</v>
      </c>
      <c r="AP814" s="115" t="s">
        <v>16</v>
      </c>
      <c r="AQ814" s="113" t="s">
        <v>17</v>
      </c>
      <c r="AR814" s="117" t="s">
        <v>16</v>
      </c>
      <c r="AS814" s="118" t="s">
        <v>17</v>
      </c>
      <c r="AT814" s="113" t="s">
        <v>16</v>
      </c>
      <c r="AU814" s="114" t="s">
        <v>17</v>
      </c>
      <c r="AV814" s="115" t="s">
        <v>16</v>
      </c>
      <c r="AW814" s="116" t="s">
        <v>17</v>
      </c>
      <c r="AX814" s="113" t="s">
        <v>16</v>
      </c>
      <c r="AY814" s="114" t="s">
        <v>17</v>
      </c>
      <c r="AZ814" s="115" t="s">
        <v>16</v>
      </c>
      <c r="BA814" s="116" t="s">
        <v>17</v>
      </c>
      <c r="BB814" s="113" t="s">
        <v>16</v>
      </c>
      <c r="BC814" s="114" t="s">
        <v>17</v>
      </c>
      <c r="BD814" s="26" t="s">
        <v>16</v>
      </c>
      <c r="BE814" s="119" t="s">
        <v>17</v>
      </c>
      <c r="BF814" s="117" t="s">
        <v>16</v>
      </c>
      <c r="BG814" s="118" t="s">
        <v>17</v>
      </c>
    </row>
    <row r="815" spans="1:59" ht="14.1" thickTop="1">
      <c r="A815" s="122" t="s">
        <v>18</v>
      </c>
      <c r="B815" s="123"/>
      <c r="C815" s="183"/>
      <c r="D815" s="124"/>
      <c r="E815" s="177"/>
      <c r="F815" s="123"/>
      <c r="G815" s="125"/>
      <c r="H815" s="124"/>
      <c r="I815" s="177"/>
      <c r="J815" s="123"/>
      <c r="K815" s="125"/>
      <c r="L815" s="124"/>
      <c r="M815" s="123"/>
      <c r="N815" s="176"/>
      <c r="O815" s="178"/>
      <c r="P815" s="123"/>
      <c r="Q815" s="125"/>
      <c r="R815" s="124"/>
      <c r="S815" s="177"/>
      <c r="T815" s="123"/>
      <c r="U815" s="125"/>
      <c r="V815" s="124"/>
      <c r="W815" s="177"/>
      <c r="X815" s="123"/>
      <c r="Y815" s="125"/>
      <c r="Z815" s="181"/>
      <c r="AA815" s="182"/>
      <c r="AB815" s="167">
        <f>B815+D815+F815+H815+J815+L815+N815+P815+R815+T815+V815+X815+Z815</f>
        <v>0</v>
      </c>
      <c r="AC815" s="168">
        <f>C815+E815+G815+I815+K815+M815+O815+Q815+S815+U815+W815+Y815+AA815</f>
        <v>0</v>
      </c>
      <c r="AE815" s="122" t="s">
        <v>18</v>
      </c>
      <c r="AF815" s="126">
        <f>B815/B839</f>
        <v>0</v>
      </c>
      <c r="AG815" s="127">
        <f t="shared" ref="AG815" si="15530">C815/C839</f>
        <v>0</v>
      </c>
      <c r="AH815" s="128">
        <f t="shared" ref="AH815" si="15531">D815/D839</f>
        <v>0</v>
      </c>
      <c r="AI815" s="129">
        <f t="shared" ref="AI815" si="15532">E815/E839</f>
        <v>0</v>
      </c>
      <c r="AJ815" s="126">
        <f t="shared" ref="AJ815" si="15533">F815/F839</f>
        <v>0</v>
      </c>
      <c r="AK815" s="127">
        <f t="shared" ref="AK815" si="15534">G815/G839</f>
        <v>0</v>
      </c>
      <c r="AL815" s="128">
        <f t="shared" ref="AL815" si="15535">H815/H839</f>
        <v>0</v>
      </c>
      <c r="AM815" s="129">
        <f t="shared" ref="AM815" si="15536">I815/I839</f>
        <v>0</v>
      </c>
      <c r="AN815" s="126">
        <f t="shared" ref="AN815" si="15537">J815/J839</f>
        <v>0</v>
      </c>
      <c r="AO815" s="127">
        <f t="shared" ref="AO815" si="15538">K815/K839</f>
        <v>0</v>
      </c>
      <c r="AP815" s="128">
        <f t="shared" ref="AP815" si="15539">L815/L839</f>
        <v>0</v>
      </c>
      <c r="AQ815" s="126">
        <f t="shared" ref="AQ815" si="15540">M815/M839</f>
        <v>0</v>
      </c>
      <c r="AR815" s="130">
        <f t="shared" ref="AR815" si="15541">N815/N839</f>
        <v>0</v>
      </c>
      <c r="AS815" s="131">
        <f t="shared" ref="AS815" si="15542">O815/O839</f>
        <v>0</v>
      </c>
      <c r="AT815" s="126">
        <f t="shared" ref="AT815" si="15543">P815/P839</f>
        <v>0</v>
      </c>
      <c r="AU815" s="127">
        <f t="shared" ref="AU815" si="15544">Q815/Q839</f>
        <v>0</v>
      </c>
      <c r="AV815" s="128">
        <f t="shared" ref="AV815" si="15545">R815/R839</f>
        <v>0</v>
      </c>
      <c r="AW815" s="129">
        <f t="shared" ref="AW815" si="15546">S815/S839</f>
        <v>0</v>
      </c>
      <c r="AX815" s="126">
        <f t="shared" ref="AX815" si="15547">T815/T839</f>
        <v>0</v>
      </c>
      <c r="AY815" s="127">
        <f t="shared" ref="AY815" si="15548">U815/U839</f>
        <v>0</v>
      </c>
      <c r="AZ815" s="128">
        <f t="shared" ref="AZ815" si="15549">V815/V839</f>
        <v>0</v>
      </c>
      <c r="BA815" s="129">
        <f t="shared" ref="BA815" si="15550">W815/W839</f>
        <v>0</v>
      </c>
      <c r="BB815" s="126">
        <f t="shared" ref="BB815" si="15551">X815/X839</f>
        <v>0</v>
      </c>
      <c r="BC815" s="127">
        <f t="shared" ref="BC815" si="15552">Y815/Y839</f>
        <v>0</v>
      </c>
      <c r="BD815" s="128">
        <f t="shared" ref="BD815" si="15553">Z815/Z839</f>
        <v>0</v>
      </c>
      <c r="BE815" s="126">
        <f t="shared" ref="BE815" si="15554">AA815/AA839</f>
        <v>0</v>
      </c>
      <c r="BF815" s="132">
        <f t="shared" ref="BF815" si="15555">AB815/AB839</f>
        <v>0</v>
      </c>
      <c r="BG815" s="133">
        <f t="shared" ref="BG815" si="15556">AC815/AC839</f>
        <v>0</v>
      </c>
    </row>
    <row r="816" spans="1:59">
      <c r="A816" s="134" t="s">
        <v>19</v>
      </c>
      <c r="B816" s="186">
        <v>885</v>
      </c>
      <c r="C816" s="187">
        <v>0</v>
      </c>
      <c r="D816" s="188">
        <v>195</v>
      </c>
      <c r="E816" s="189">
        <v>0</v>
      </c>
      <c r="F816" s="186">
        <v>91</v>
      </c>
      <c r="G816" s="190">
        <v>0</v>
      </c>
      <c r="H816" s="188">
        <v>312</v>
      </c>
      <c r="I816" s="189">
        <v>8</v>
      </c>
      <c r="J816" s="186">
        <v>9</v>
      </c>
      <c r="K816" s="190">
        <v>4</v>
      </c>
      <c r="L816" s="188">
        <v>9</v>
      </c>
      <c r="M816" s="186">
        <v>0</v>
      </c>
      <c r="N816" s="191">
        <v>33</v>
      </c>
      <c r="O816" s="192">
        <v>0</v>
      </c>
      <c r="P816" s="186">
        <v>2</v>
      </c>
      <c r="Q816" s="190">
        <v>0</v>
      </c>
      <c r="R816" s="188">
        <v>0</v>
      </c>
      <c r="S816" s="189">
        <v>0</v>
      </c>
      <c r="T816" s="186">
        <v>0</v>
      </c>
      <c r="U816" s="190">
        <v>0</v>
      </c>
      <c r="V816" s="188">
        <v>0</v>
      </c>
      <c r="W816" s="189">
        <v>0</v>
      </c>
      <c r="X816" s="186">
        <v>0</v>
      </c>
      <c r="Y816" s="190">
        <v>0</v>
      </c>
      <c r="Z816" s="188">
        <v>0</v>
      </c>
      <c r="AA816" s="186">
        <v>0</v>
      </c>
      <c r="AB816" s="169">
        <f t="shared" ref="AB816:AB817" si="15557">B816+D816+F816+H816+J816+L816+N816+P816+R816+T816+V816+X816+Z816</f>
        <v>1536</v>
      </c>
      <c r="AC816" s="170">
        <f t="shared" ref="AC816:AC835" si="15558">C816+E816+G816+I816+K816+M816+O816+Q816+S816+U816+W816+Y816+AA816</f>
        <v>12</v>
      </c>
      <c r="AE816" s="134" t="s">
        <v>19</v>
      </c>
      <c r="AF816" s="126">
        <f>B816/B839</f>
        <v>1.5584003944425858E-2</v>
      </c>
      <c r="AG816" s="127">
        <f t="shared" ref="AG816" si="15559">C816/C839</f>
        <v>0</v>
      </c>
      <c r="AH816" s="128">
        <f t="shared" ref="AH816" si="15560">D816/D839</f>
        <v>9.0786349457609751E-3</v>
      </c>
      <c r="AI816" s="129">
        <f t="shared" ref="AI816" si="15561">E816/E839</f>
        <v>0</v>
      </c>
      <c r="AJ816" s="126">
        <f t="shared" ref="AJ816" si="15562">F816/F839</f>
        <v>7.7658303464755076E-3</v>
      </c>
      <c r="AK816" s="127">
        <f t="shared" ref="AK816" si="15563">G816/G839</f>
        <v>0</v>
      </c>
      <c r="AL816" s="128">
        <f t="shared" ref="AL816" si="15564">H816/H839</f>
        <v>1.4006734006734007E-2</v>
      </c>
      <c r="AM816" s="129">
        <f t="shared" ref="AM816" si="15565">I816/I839</f>
        <v>2.1723782110465433E-4</v>
      </c>
      <c r="AN816" s="126">
        <f t="shared" ref="AN816" si="15566">J816/J839</f>
        <v>1.3305736250739208E-3</v>
      </c>
      <c r="AO816" s="127">
        <f t="shared" ref="AO816" si="15567">K816/K839</f>
        <v>5.1347881899871633E-4</v>
      </c>
      <c r="AP816" s="128">
        <f t="shared" ref="AP816" si="15568">L816/L839</f>
        <v>7.8588892769821869E-4</v>
      </c>
      <c r="AQ816" s="126">
        <f t="shared" ref="AQ816" si="15569">M816/M839</f>
        <v>0</v>
      </c>
      <c r="AR816" s="130">
        <f t="shared" ref="AR816" si="15570">N816/N839</f>
        <v>1.3383623311838423E-3</v>
      </c>
      <c r="AS816" s="131">
        <f t="shared" ref="AS816" si="15571">O816/O839</f>
        <v>0</v>
      </c>
      <c r="AT816" s="126">
        <f t="shared" ref="AT816" si="15572">P816/P839</f>
        <v>1.3138014845956775E-4</v>
      </c>
      <c r="AU816" s="127">
        <f t="shared" ref="AU816" si="15573">Q816/Q839</f>
        <v>0</v>
      </c>
      <c r="AV816" s="128">
        <f t="shared" ref="AV816" si="15574">R816/R839</f>
        <v>0</v>
      </c>
      <c r="AW816" s="129">
        <f t="shared" ref="AW816" si="15575">S816/S839</f>
        <v>0</v>
      </c>
      <c r="AX816" s="126">
        <f t="shared" ref="AX816" si="15576">T816/T839</f>
        <v>0</v>
      </c>
      <c r="AY816" s="127">
        <f t="shared" ref="AY816" si="15577">U816/U839</f>
        <v>0</v>
      </c>
      <c r="AZ816" s="128">
        <f t="shared" ref="AZ816" si="15578">V816/V839</f>
        <v>0</v>
      </c>
      <c r="BA816" s="129">
        <f t="shared" ref="BA816" si="15579">W816/W839</f>
        <v>0</v>
      </c>
      <c r="BB816" s="126">
        <f t="shared" ref="BB816" si="15580">X816/X839</f>
        <v>0</v>
      </c>
      <c r="BC816" s="127">
        <f t="shared" ref="BC816" si="15581">Y816/Y839</f>
        <v>0</v>
      </c>
      <c r="BD816" s="128">
        <f t="shared" ref="BD816" si="15582">Z816/Z839</f>
        <v>0</v>
      </c>
      <c r="BE816" s="126">
        <f t="shared" ref="BE816" si="15583">AA816/AA839</f>
        <v>0</v>
      </c>
      <c r="BF816" s="132">
        <f t="shared" ref="BF816" si="15584">AB816/AB839</f>
        <v>5.1703418955900615E-3</v>
      </c>
      <c r="BG816" s="133">
        <f t="shared" ref="BG816" si="15585">AC816/AC839</f>
        <v>4.0467398452122009E-5</v>
      </c>
    </row>
    <row r="817" spans="1:59">
      <c r="A817" s="143" t="s">
        <v>20</v>
      </c>
      <c r="B817" s="193">
        <v>3735</v>
      </c>
      <c r="C817" s="194">
        <v>2</v>
      </c>
      <c r="D817" s="195">
        <v>1507</v>
      </c>
      <c r="E817" s="196">
        <v>6</v>
      </c>
      <c r="F817" s="193">
        <v>437</v>
      </c>
      <c r="G817" s="197">
        <v>4</v>
      </c>
      <c r="H817" s="195">
        <v>1443</v>
      </c>
      <c r="I817" s="196">
        <v>105</v>
      </c>
      <c r="J817" s="193">
        <v>89</v>
      </c>
      <c r="K817" s="197">
        <v>70</v>
      </c>
      <c r="L817" s="195">
        <v>65</v>
      </c>
      <c r="M817" s="193">
        <v>376</v>
      </c>
      <c r="N817" s="198">
        <v>559</v>
      </c>
      <c r="O817" s="199">
        <v>651</v>
      </c>
      <c r="P817" s="193">
        <v>304</v>
      </c>
      <c r="Q817" s="197">
        <v>295</v>
      </c>
      <c r="R817" s="195">
        <v>401</v>
      </c>
      <c r="S817" s="196">
        <v>563</v>
      </c>
      <c r="T817" s="193">
        <v>72</v>
      </c>
      <c r="U817" s="197">
        <v>291</v>
      </c>
      <c r="V817" s="195">
        <v>246</v>
      </c>
      <c r="W817" s="196">
        <v>562</v>
      </c>
      <c r="X817" s="193">
        <v>438</v>
      </c>
      <c r="Y817" s="197">
        <v>444</v>
      </c>
      <c r="Z817" s="195">
        <v>1338</v>
      </c>
      <c r="AA817" s="193">
        <v>736</v>
      </c>
      <c r="AB817" s="169">
        <f t="shared" si="15557"/>
        <v>10634</v>
      </c>
      <c r="AC817" s="170">
        <f t="shared" si="15558"/>
        <v>4105</v>
      </c>
      <c r="AE817" s="143" t="s">
        <v>20</v>
      </c>
      <c r="AF817" s="126">
        <f>B817/B839</f>
        <v>6.5769779358678615E-2</v>
      </c>
      <c r="AG817" s="127">
        <f t="shared" ref="AG817" si="15586">C817/C839</f>
        <v>6.3279124216920836E-5</v>
      </c>
      <c r="AH817" s="128">
        <f t="shared" ref="AH817" si="15587">D817/D839</f>
        <v>7.0161553144932262E-2</v>
      </c>
      <c r="AI817" s="129">
        <f t="shared" ref="AI817" si="15588">E817/E839</f>
        <v>3.297065611605671E-4</v>
      </c>
      <c r="AJ817" s="126">
        <f t="shared" ref="AJ817" si="15589">F817/F839</f>
        <v>3.7293053422085679E-2</v>
      </c>
      <c r="AK817" s="127">
        <f t="shared" ref="AK817" si="15590">G817/G839</f>
        <v>5.2022369618936147E-4</v>
      </c>
      <c r="AL817" s="128">
        <f t="shared" ref="AL817" si="15591">H817/H839</f>
        <v>6.4781144781144787E-2</v>
      </c>
      <c r="AM817" s="129">
        <f t="shared" ref="AM817" si="15592">I817/I839</f>
        <v>2.8512464019985881E-3</v>
      </c>
      <c r="AN817" s="126">
        <f t="shared" ref="AN817" si="15593">J817/J839</f>
        <v>1.3157894736842105E-2</v>
      </c>
      <c r="AO817" s="127">
        <f t="shared" ref="AO817" si="15594">K817/K839</f>
        <v>8.9858793324775355E-3</v>
      </c>
      <c r="AP817" s="128">
        <f t="shared" ref="AP817" si="15595">L817/L839</f>
        <v>5.6758644778204682E-3</v>
      </c>
      <c r="AQ817" s="126">
        <f t="shared" ref="AQ817" si="15596">M817/M839</f>
        <v>1.7430809883640073E-2</v>
      </c>
      <c r="AR817" s="130">
        <f t="shared" ref="AR817" si="15597">N817/N839</f>
        <v>2.2671046761568722E-2</v>
      </c>
      <c r="AS817" s="131">
        <f t="shared" ref="AS817" si="15598">O817/O839</f>
        <v>1.8952516812716529E-2</v>
      </c>
      <c r="AT817" s="126">
        <f t="shared" ref="AT817" si="15599">P817/P839</f>
        <v>1.9969782565854299E-2</v>
      </c>
      <c r="AU817" s="127">
        <f t="shared" ref="AU817" si="15600">Q817/Q839</f>
        <v>1.5464457957643112E-2</v>
      </c>
      <c r="AV817" s="128">
        <f t="shared" ref="AV817" si="15601">R817/R839</f>
        <v>2.1374127178721815E-2</v>
      </c>
      <c r="AW817" s="129">
        <f t="shared" ref="AW817" si="15602">S817/S839</f>
        <v>2.5218365061590146E-2</v>
      </c>
      <c r="AX817" s="126">
        <f t="shared" ref="AX817" si="15603">T817/T839</f>
        <v>8.5046066619418846E-3</v>
      </c>
      <c r="AY817" s="127">
        <f t="shared" ref="AY817" si="15604">U817/U839</f>
        <v>2.6423317897030781E-2</v>
      </c>
      <c r="AZ817" s="128">
        <f t="shared" ref="AZ817" si="15605">V817/V839</f>
        <v>1.0546171653948383E-2</v>
      </c>
      <c r="BA817" s="129">
        <f t="shared" ref="BA817" si="15606">W817/W839</f>
        <v>2.0383736534764788E-2</v>
      </c>
      <c r="BB817" s="126">
        <f t="shared" ref="BB817" si="15607">X817/X839</f>
        <v>1.890538674033149E-2</v>
      </c>
      <c r="BC817" s="127">
        <f t="shared" ref="BC817" si="15608">Y817/Y839</f>
        <v>2.9826682789197905E-2</v>
      </c>
      <c r="BD817" s="128">
        <f t="shared" ref="BD817" si="15609">Z817/Z839</f>
        <v>2.5244806701760346E-2</v>
      </c>
      <c r="BE817" s="126">
        <f t="shared" ref="BE817" si="15610">AA817/AA839</f>
        <v>1.6867193766471868E-2</v>
      </c>
      <c r="BF817" s="132">
        <f t="shared" ref="BF817" si="15611">AB817/AB839</f>
        <v>3.579519252454734E-2</v>
      </c>
      <c r="BG817" s="133">
        <f t="shared" ref="BG817" si="15612">AC817/AC839</f>
        <v>1.3843222553830071E-2</v>
      </c>
    </row>
    <row r="818" spans="1:59">
      <c r="A818" s="134" t="s">
        <v>21</v>
      </c>
      <c r="B818" s="186">
        <v>4751</v>
      </c>
      <c r="C818" s="187">
        <v>392</v>
      </c>
      <c r="D818" s="188">
        <v>1466</v>
      </c>
      <c r="E818" s="189">
        <v>549</v>
      </c>
      <c r="F818" s="186">
        <v>659</v>
      </c>
      <c r="G818" s="190">
        <v>246</v>
      </c>
      <c r="H818" s="188">
        <v>531</v>
      </c>
      <c r="I818" s="189">
        <v>942</v>
      </c>
      <c r="J818" s="186">
        <v>287</v>
      </c>
      <c r="K818" s="190">
        <v>374</v>
      </c>
      <c r="L818" s="188">
        <v>334</v>
      </c>
      <c r="M818" s="186">
        <v>878</v>
      </c>
      <c r="N818" s="191">
        <v>1279</v>
      </c>
      <c r="O818" s="192">
        <v>1538</v>
      </c>
      <c r="P818" s="186">
        <v>1019</v>
      </c>
      <c r="Q818" s="190">
        <v>731</v>
      </c>
      <c r="R818" s="188">
        <v>1092</v>
      </c>
      <c r="S818" s="189">
        <v>1034</v>
      </c>
      <c r="T818" s="186">
        <v>228</v>
      </c>
      <c r="U818" s="190">
        <v>963</v>
      </c>
      <c r="V818" s="188">
        <v>688</v>
      </c>
      <c r="W818" s="189">
        <v>1867</v>
      </c>
      <c r="X818" s="186">
        <v>1179</v>
      </c>
      <c r="Y818" s="190">
        <v>1190</v>
      </c>
      <c r="Z818" s="188">
        <v>3847</v>
      </c>
      <c r="AA818" s="186">
        <v>1663</v>
      </c>
      <c r="AB818" s="169">
        <f>B818+D818+F818+H818+J818+L818+N818+P818+R818+T818+V818+X818+Z818</f>
        <v>17360</v>
      </c>
      <c r="AC818" s="170">
        <f t="shared" si="15558"/>
        <v>12367</v>
      </c>
      <c r="AE818" s="134" t="s">
        <v>21</v>
      </c>
      <c r="AF818" s="126">
        <f>B818/B839</f>
        <v>8.3660568067759608E-2</v>
      </c>
      <c r="AG818" s="127">
        <f t="shared" ref="AG818" si="15613">C818/C839</f>
        <v>1.2402708346516484E-2</v>
      </c>
      <c r="AH818" s="128">
        <f t="shared" ref="AH818" si="15614">D818/D839</f>
        <v>6.8252711951208161E-2</v>
      </c>
      <c r="AI818" s="129">
        <f t="shared" ref="AI818" si="15615">E818/E839</f>
        <v>3.0168150346191889E-2</v>
      </c>
      <c r="AJ818" s="126">
        <f t="shared" ref="AJ818" si="15616">F818/F839</f>
        <v>5.6238265915685273E-2</v>
      </c>
      <c r="AK818" s="127">
        <f t="shared" ref="AK818" si="15617">G818/G839</f>
        <v>3.1993757315645729E-2</v>
      </c>
      <c r="AL818" s="128">
        <f t="shared" ref="AL818" si="15618">H818/H839</f>
        <v>2.3838383838383839E-2</v>
      </c>
      <c r="AM818" s="129">
        <f t="shared" ref="AM818" si="15619">I818/I839</f>
        <v>2.5579753435073047E-2</v>
      </c>
      <c r="AN818" s="126">
        <f t="shared" ref="AN818" si="15620">J818/J839</f>
        <v>4.2430514488468359E-2</v>
      </c>
      <c r="AO818" s="127">
        <f t="shared" ref="AO818" si="15621">K818/K839</f>
        <v>4.8010269576379973E-2</v>
      </c>
      <c r="AP818" s="128">
        <f t="shared" ref="AP818" si="15622">L818/L839</f>
        <v>2.9165211316800558E-2</v>
      </c>
      <c r="AQ818" s="126">
        <f t="shared" ref="AQ818" si="15623">M818/M839</f>
        <v>4.0702795419776554E-2</v>
      </c>
      <c r="AR818" s="130">
        <f t="shared" ref="AR818" si="15624">N818/N839</f>
        <v>5.1871679441943465E-2</v>
      </c>
      <c r="AS818" s="131">
        <f t="shared" ref="AS818" si="15625">O818/O839</f>
        <v>4.4775684881655946E-2</v>
      </c>
      <c r="AT818" s="126">
        <f t="shared" ref="AT818" si="15626">P818/P839</f>
        <v>6.6938185640149778E-2</v>
      </c>
      <c r="AU818" s="127">
        <f t="shared" ref="AU818" si="15627">Q818/Q839</f>
        <v>3.8320402600125814E-2</v>
      </c>
      <c r="AV818" s="128">
        <f t="shared" ref="AV818" si="15628">R818/R839</f>
        <v>5.8205852566494326E-2</v>
      </c>
      <c r="AW818" s="129">
        <f t="shared" ref="AW818" si="15629">S818/S839</f>
        <v>4.6315789473684213E-2</v>
      </c>
      <c r="AX818" s="126">
        <f t="shared" ref="AX818" si="15630">T818/T839</f>
        <v>2.6931254429482635E-2</v>
      </c>
      <c r="AY818" s="127">
        <f t="shared" ref="AY818" si="15631">U818/U839</f>
        <v>8.7442113865431756E-2</v>
      </c>
      <c r="AZ818" s="128">
        <f t="shared" ref="AZ818" si="15632">V818/V839</f>
        <v>2.9494984137871903E-2</v>
      </c>
      <c r="BA818" s="129">
        <f t="shared" ref="BA818" si="15633">W818/W839</f>
        <v>6.7716078488266662E-2</v>
      </c>
      <c r="BB818" s="126">
        <f t="shared" ref="BB818" si="15634">X818/X839</f>
        <v>5.0889157458563539E-2</v>
      </c>
      <c r="BC818" s="127">
        <f t="shared" ref="BC818" si="15635">Y818/Y839</f>
        <v>7.9940884052129513E-2</v>
      </c>
      <c r="BD818" s="128">
        <f t="shared" ref="BD818" si="15636">Z818/Z839</f>
        <v>7.2583536159695095E-2</v>
      </c>
      <c r="BE818" s="126">
        <f t="shared" ref="BE818" si="15637">AA818/AA839</f>
        <v>3.8111607654405869E-2</v>
      </c>
      <c r="BF818" s="132">
        <f t="shared" ref="BF818" si="15638">AB818/AB839</f>
        <v>5.8435634965783509E-2</v>
      </c>
      <c r="BG818" s="133">
        <f t="shared" ref="BG818" si="15639">AC818/AC839</f>
        <v>4.1705026388116073E-2</v>
      </c>
    </row>
    <row r="819" spans="1:59">
      <c r="A819" s="143" t="s">
        <v>22</v>
      </c>
      <c r="B819" s="193">
        <v>6036</v>
      </c>
      <c r="C819" s="194">
        <v>1061</v>
      </c>
      <c r="D819" s="195">
        <v>1367</v>
      </c>
      <c r="E819" s="196">
        <v>1125</v>
      </c>
      <c r="F819" s="193">
        <v>822</v>
      </c>
      <c r="G819" s="197">
        <v>619</v>
      </c>
      <c r="H819" s="195">
        <v>649</v>
      </c>
      <c r="I819" s="196">
        <v>1401</v>
      </c>
      <c r="J819" s="193">
        <v>461</v>
      </c>
      <c r="K819" s="197">
        <v>683</v>
      </c>
      <c r="L819" s="195">
        <v>500</v>
      </c>
      <c r="M819" s="193">
        <v>1313</v>
      </c>
      <c r="N819" s="198">
        <v>1641</v>
      </c>
      <c r="O819" s="199">
        <v>2054</v>
      </c>
      <c r="P819" s="193">
        <v>1330</v>
      </c>
      <c r="Q819" s="197">
        <v>1072</v>
      </c>
      <c r="R819" s="195">
        <v>1693</v>
      </c>
      <c r="S819" s="196">
        <v>1171</v>
      </c>
      <c r="T819" s="193">
        <v>286</v>
      </c>
      <c r="U819" s="197">
        <v>1198</v>
      </c>
      <c r="V819" s="195">
        <v>933</v>
      </c>
      <c r="W819" s="196">
        <v>1885</v>
      </c>
      <c r="X819" s="193">
        <v>1139</v>
      </c>
      <c r="Y819" s="197">
        <v>1305</v>
      </c>
      <c r="Z819" s="195">
        <v>2511</v>
      </c>
      <c r="AA819" s="193">
        <v>2021</v>
      </c>
      <c r="AB819" s="169">
        <f t="shared" ref="AB819:AB835" si="15640">B819+D819+F819+H819+J819+L819+N819+P819+R819+T819+V819+X819+Z819</f>
        <v>19368</v>
      </c>
      <c r="AC819" s="170">
        <f t="shared" si="15558"/>
        <v>16908</v>
      </c>
      <c r="AE819" s="143" t="s">
        <v>22</v>
      </c>
      <c r="AF819" s="126">
        <f>B819/B839</f>
        <v>0.10628818961418585</v>
      </c>
      <c r="AG819" s="127">
        <f t="shared" ref="AG819" si="15641">C819/C839</f>
        <v>3.3569575397076508E-2</v>
      </c>
      <c r="AH819" s="128">
        <f t="shared" ref="AH819" si="15642">D819/D839</f>
        <v>6.3643558824898736E-2</v>
      </c>
      <c r="AI819" s="129">
        <f t="shared" ref="AI819" si="15643">E819/E839</f>
        <v>6.1819980217606332E-2</v>
      </c>
      <c r="AJ819" s="126">
        <f t="shared" ref="AJ819" si="15644">F819/F839</f>
        <v>7.0148489503328207E-2</v>
      </c>
      <c r="AK819" s="127">
        <f t="shared" ref="AK819" si="15645">G819/G839</f>
        <v>8.0504616985303687E-2</v>
      </c>
      <c r="AL819" s="128">
        <f t="shared" ref="AL819" si="15646">H819/H839</f>
        <v>2.9135802469135802E-2</v>
      </c>
      <c r="AM819" s="129">
        <f t="shared" ref="AM819" si="15647">I819/I839</f>
        <v>3.8043773420952588E-2</v>
      </c>
      <c r="AN819" s="126">
        <f t="shared" ref="AN819" si="15648">J819/J839</f>
        <v>6.815493790656417E-2</v>
      </c>
      <c r="AO819" s="127">
        <f t="shared" ref="AO819" si="15649">K819/K839</f>
        <v>8.7676508344030804E-2</v>
      </c>
      <c r="AP819" s="128">
        <f t="shared" ref="AP819" si="15650">L819/L839</f>
        <v>4.3660495983234369E-2</v>
      </c>
      <c r="AQ819" s="126">
        <f t="shared" ref="AQ819" si="15651">M819/M839</f>
        <v>6.0868758981966531E-2</v>
      </c>
      <c r="AR819" s="130">
        <f t="shared" ref="AR819" si="15652">N819/N839</f>
        <v>6.6553108650687434E-2</v>
      </c>
      <c r="AS819" s="131">
        <f t="shared" ref="AS819" si="15653">O819/O839</f>
        <v>5.9797956272380562E-2</v>
      </c>
      <c r="AT819" s="126">
        <f t="shared" ref="AT819" si="15654">P819/P839</f>
        <v>8.7367798725612567E-2</v>
      </c>
      <c r="AU819" s="127">
        <f t="shared" ref="AU819" si="15655">Q819/Q839</f>
        <v>5.6196267561333613E-2</v>
      </c>
      <c r="AV819" s="128">
        <f t="shared" ref="AV819" si="15656">R819/R839</f>
        <v>9.0240392303182135E-2</v>
      </c>
      <c r="AW819" s="129">
        <f t="shared" ref="AW819" si="15657">S819/S839</f>
        <v>5.2452407614781635E-2</v>
      </c>
      <c r="AX819" s="126">
        <f t="shared" ref="AX819" si="15658">T819/T839</f>
        <v>3.3782187573824708E-2</v>
      </c>
      <c r="AY819" s="127">
        <f t="shared" ref="AY819" si="15659">U819/U839</f>
        <v>0.10878053209842913</v>
      </c>
      <c r="AZ819" s="128">
        <f t="shared" ref="AZ819" si="15660">V819/V839</f>
        <v>3.999828517534082E-2</v>
      </c>
      <c r="BA819" s="129">
        <f t="shared" ref="BA819" si="15661">W819/W839</f>
        <v>6.8368938377280475E-2</v>
      </c>
      <c r="BB819" s="126">
        <f t="shared" ref="BB819" si="15662">X819/X839</f>
        <v>4.9162638121546962E-2</v>
      </c>
      <c r="BC819" s="127">
        <f t="shared" ref="BC819" si="15663">Y819/Y839</f>
        <v>8.7666263603385738E-2</v>
      </c>
      <c r="BD819" s="128">
        <f t="shared" ref="BD819" si="15664">Z819/Z839</f>
        <v>4.737646459500764E-2</v>
      </c>
      <c r="BE819" s="126">
        <f t="shared" ref="BE819" si="15665">AA819/AA839</f>
        <v>4.6316030709293E-2</v>
      </c>
      <c r="BF819" s="132">
        <f t="shared" ref="BF819" si="15666">AB819/AB839</f>
        <v>6.5194779839705938E-2</v>
      </c>
      <c r="BG819" s="133">
        <f t="shared" ref="BG819" si="15667">AC819/AC839</f>
        <v>5.7018564419039908E-2</v>
      </c>
    </row>
    <row r="820" spans="1:59">
      <c r="A820" s="134" t="s">
        <v>23</v>
      </c>
      <c r="B820" s="186">
        <v>5075</v>
      </c>
      <c r="C820" s="187">
        <v>1002</v>
      </c>
      <c r="D820" s="188">
        <v>1327</v>
      </c>
      <c r="E820" s="189">
        <v>1126</v>
      </c>
      <c r="F820" s="186">
        <v>776</v>
      </c>
      <c r="G820" s="190">
        <v>603</v>
      </c>
      <c r="H820" s="188">
        <v>1162</v>
      </c>
      <c r="I820" s="189">
        <v>1496</v>
      </c>
      <c r="J820" s="186">
        <v>441</v>
      </c>
      <c r="K820" s="190">
        <v>935</v>
      </c>
      <c r="L820" s="188">
        <v>501</v>
      </c>
      <c r="M820" s="186">
        <v>2648</v>
      </c>
      <c r="N820" s="191">
        <v>1351</v>
      </c>
      <c r="O820" s="192">
        <v>3088</v>
      </c>
      <c r="P820" s="186">
        <v>1238</v>
      </c>
      <c r="Q820" s="190">
        <v>1381</v>
      </c>
      <c r="R820" s="188">
        <v>1458</v>
      </c>
      <c r="S820" s="189">
        <v>1504</v>
      </c>
      <c r="T820" s="186">
        <v>289</v>
      </c>
      <c r="U820" s="190">
        <v>1665</v>
      </c>
      <c r="V820" s="188">
        <v>699</v>
      </c>
      <c r="W820" s="189">
        <v>2756</v>
      </c>
      <c r="X820" s="186">
        <v>1272</v>
      </c>
      <c r="Y820" s="190">
        <v>1717</v>
      </c>
      <c r="Z820" s="188">
        <v>4758</v>
      </c>
      <c r="AA820" s="186">
        <v>2142</v>
      </c>
      <c r="AB820" s="169">
        <f t="shared" si="15640"/>
        <v>20347</v>
      </c>
      <c r="AC820" s="170">
        <f t="shared" si="15558"/>
        <v>22063</v>
      </c>
      <c r="AE820" s="134" t="s">
        <v>23</v>
      </c>
      <c r="AF820" s="126">
        <f>B820/B839</f>
        <v>8.9365898325379917E-2</v>
      </c>
      <c r="AG820" s="127">
        <f t="shared" ref="AG820" si="15668">C820/C839</f>
        <v>3.1702841232677338E-2</v>
      </c>
      <c r="AH820" s="128">
        <f t="shared" ref="AH820" si="15669">D820/D839</f>
        <v>6.1781274733460588E-2</v>
      </c>
      <c r="AI820" s="129">
        <f t="shared" ref="AI820" si="15670">E820/E839</f>
        <v>6.1874931311133093E-2</v>
      </c>
      <c r="AJ820" s="126">
        <f t="shared" ref="AJ820" si="15671">F820/F839</f>
        <v>6.6222904932582358E-2</v>
      </c>
      <c r="AK820" s="127">
        <f t="shared" ref="AK820" si="15672">G820/G839</f>
        <v>7.8423722200546234E-2</v>
      </c>
      <c r="AL820" s="128">
        <f t="shared" ref="AL820" si="15673">H820/H839</f>
        <v>5.2166105499438835E-2</v>
      </c>
      <c r="AM820" s="129">
        <f t="shared" ref="AM820" si="15674">I820/I839</f>
        <v>4.0623472546570359E-2</v>
      </c>
      <c r="AN820" s="126">
        <f t="shared" ref="AN820" si="15675">J820/J839</f>
        <v>6.5198107628622118E-2</v>
      </c>
      <c r="AO820" s="127">
        <f t="shared" ref="AO820" si="15676">K820/K839</f>
        <v>0.12002567394094994</v>
      </c>
      <c r="AP820" s="128">
        <f t="shared" ref="AP820" si="15677">L820/L839</f>
        <v>4.3747816975200839E-2</v>
      </c>
      <c r="AQ820" s="126">
        <f t="shared" ref="AQ820" si="15678">M820/M839</f>
        <v>0.1227574057762737</v>
      </c>
      <c r="AR820" s="130">
        <f t="shared" ref="AR820" si="15679">N820/N839</f>
        <v>5.479174270998094E-2</v>
      </c>
      <c r="AS820" s="131">
        <f t="shared" ref="AS820" si="15680">O820/O839</f>
        <v>8.9900724911933391E-2</v>
      </c>
      <c r="AT820" s="126">
        <f t="shared" ref="AT820" si="15681">P820/P839</f>
        <v>8.1324311896472448E-2</v>
      </c>
      <c r="AU820" s="127">
        <f t="shared" ref="AU820" si="15682">Q820/Q839</f>
        <v>7.2394631998322495E-2</v>
      </c>
      <c r="AV820" s="128">
        <f t="shared" ref="AV820" si="15683">R820/R839</f>
        <v>7.7714407547572084E-2</v>
      </c>
      <c r="AW820" s="129">
        <f t="shared" ref="AW820" si="15684">S820/S839</f>
        <v>6.7368421052631577E-2</v>
      </c>
      <c r="AX820" s="126">
        <f t="shared" ref="AX820" si="15685">T820/T839</f>
        <v>3.4136546184738957E-2</v>
      </c>
      <c r="AY820" s="127">
        <f t="shared" ref="AY820" si="15686">U820/U839</f>
        <v>0.15118496322527922</v>
      </c>
      <c r="AZ820" s="128">
        <f t="shared" ref="AZ820" si="15687">V820/V839</f>
        <v>2.9966560919146016E-2</v>
      </c>
      <c r="BA820" s="129">
        <f t="shared" ref="BA820" si="15688">W820/W839</f>
        <v>9.9960103006782486E-2</v>
      </c>
      <c r="BB820" s="126">
        <f t="shared" ref="BB820" si="15689">X820/X839</f>
        <v>5.490331491712707E-2</v>
      </c>
      <c r="BC820" s="127">
        <f t="shared" ref="BC820" si="15690">Y820/Y839</f>
        <v>0.11534327556092973</v>
      </c>
      <c r="BD820" s="128">
        <f t="shared" ref="BD820" si="15691">Z820/Z839</f>
        <v>8.9771891096394413E-2</v>
      </c>
      <c r="BE820" s="126">
        <f t="shared" ref="BE820" si="15692">AA820/AA839</f>
        <v>4.908903403231351E-2</v>
      </c>
      <c r="BF820" s="132">
        <f t="shared" ref="BF820" si="15693">AB820/AB839</f>
        <v>6.8490199576543606E-2</v>
      </c>
      <c r="BG820" s="133">
        <f t="shared" ref="BG820" si="15694">AC820/AC839</f>
        <v>7.4402684337430663E-2</v>
      </c>
    </row>
    <row r="821" spans="1:59">
      <c r="A821" s="143" t="s">
        <v>24</v>
      </c>
      <c r="B821" s="193">
        <v>5071</v>
      </c>
      <c r="C821" s="194">
        <v>1139</v>
      </c>
      <c r="D821" s="195">
        <v>1251</v>
      </c>
      <c r="E821" s="196">
        <v>1104</v>
      </c>
      <c r="F821" s="193">
        <v>597</v>
      </c>
      <c r="G821" s="197">
        <v>618</v>
      </c>
      <c r="H821" s="195">
        <v>713</v>
      </c>
      <c r="I821" s="196">
        <v>1768</v>
      </c>
      <c r="J821" s="193">
        <v>436</v>
      </c>
      <c r="K821" s="197">
        <v>926</v>
      </c>
      <c r="L821" s="195">
        <v>597</v>
      </c>
      <c r="M821" s="193">
        <v>2223</v>
      </c>
      <c r="N821" s="198">
        <v>1435</v>
      </c>
      <c r="O821" s="199">
        <v>2816</v>
      </c>
      <c r="P821" s="193">
        <v>938</v>
      </c>
      <c r="Q821" s="197">
        <v>1421</v>
      </c>
      <c r="R821" s="195">
        <v>1466</v>
      </c>
      <c r="S821" s="196">
        <v>1335</v>
      </c>
      <c r="T821" s="193">
        <v>274</v>
      </c>
      <c r="U821" s="197">
        <v>1058</v>
      </c>
      <c r="V821" s="195">
        <v>708</v>
      </c>
      <c r="W821" s="196">
        <v>2321</v>
      </c>
      <c r="X821" s="193">
        <v>1174</v>
      </c>
      <c r="Y821" s="197">
        <v>1143</v>
      </c>
      <c r="Z821" s="195">
        <v>4615</v>
      </c>
      <c r="AA821" s="193">
        <v>1901</v>
      </c>
      <c r="AB821" s="169">
        <f t="shared" si="15640"/>
        <v>19275</v>
      </c>
      <c r="AC821" s="170">
        <f t="shared" si="15558"/>
        <v>19773</v>
      </c>
      <c r="AE821" s="143" t="s">
        <v>24</v>
      </c>
      <c r="AF821" s="126">
        <f>B821/B839</f>
        <v>8.9295462149359905E-2</v>
      </c>
      <c r="AG821" s="127">
        <f t="shared" ref="AG821" si="15695">C821/C839</f>
        <v>3.6037461241536416E-2</v>
      </c>
      <c r="AH821" s="128">
        <f t="shared" ref="AH821" si="15696">D821/D839</f>
        <v>5.8242934959728106E-2</v>
      </c>
      <c r="AI821" s="129">
        <f t="shared" ref="AI821" si="15697">E821/E839</f>
        <v>6.0666007253544346E-2</v>
      </c>
      <c r="AJ821" s="126">
        <f t="shared" ref="AJ821" si="15698">F821/F839</f>
        <v>5.0947260624679983E-2</v>
      </c>
      <c r="AK821" s="127">
        <f t="shared" ref="AK821" si="15699">G821/G839</f>
        <v>8.0374561061256344E-2</v>
      </c>
      <c r="AL821" s="128">
        <f t="shared" ref="AL821" si="15700">H821/H839</f>
        <v>3.2008978675645346E-2</v>
      </c>
      <c r="AM821" s="129">
        <f t="shared" ref="AM821" si="15701">I821/I839</f>
        <v>4.8009558464128604E-2</v>
      </c>
      <c r="AN821" s="126">
        <f t="shared" ref="AN821" si="15702">J821/J839</f>
        <v>6.4458900059136612E-2</v>
      </c>
      <c r="AO821" s="127">
        <f t="shared" ref="AO821" si="15703">K821/K839</f>
        <v>0.11887034659820282</v>
      </c>
      <c r="AP821" s="128">
        <f t="shared" ref="AP821" si="15704">L821/L839</f>
        <v>5.2130632203981835E-2</v>
      </c>
      <c r="AQ821" s="126">
        <f t="shared" ref="AQ821" si="15705">M821/M839</f>
        <v>0.10305502758332948</v>
      </c>
      <c r="AR821" s="130">
        <f t="shared" ref="AR821" si="15706">N821/N839</f>
        <v>5.819848318935799E-2</v>
      </c>
      <c r="AS821" s="131">
        <f t="shared" ref="AS821" si="15707">O821/O839</f>
        <v>8.1982008209845997E-2</v>
      </c>
      <c r="AT821" s="126">
        <f t="shared" ref="AT821" si="15708">P821/P839</f>
        <v>6.1617289627537278E-2</v>
      </c>
      <c r="AU821" s="127">
        <f t="shared" ref="AU821" si="15709">Q821/Q839</f>
        <v>7.4491507653596148E-2</v>
      </c>
      <c r="AV821" s="128">
        <f t="shared" ref="AV821" si="15710">R821/R839</f>
        <v>7.8140824049890728E-2</v>
      </c>
      <c r="AW821" s="129">
        <f t="shared" ref="AW821" si="15711">S821/S839</f>
        <v>5.9798432250839868E-2</v>
      </c>
      <c r="AX821" s="126">
        <f t="shared" ref="AX821" si="15712">T821/T839</f>
        <v>3.2364753130167727E-2</v>
      </c>
      <c r="AY821" s="127">
        <f t="shared" ref="AY821" si="15713">U821/U839</f>
        <v>9.6068282938345587E-2</v>
      </c>
      <c r="AZ821" s="128">
        <f t="shared" ref="AZ821" si="15714">V821/V839</f>
        <v>3.0352396467461202E-2</v>
      </c>
      <c r="BA821" s="129">
        <f t="shared" ref="BA821" si="15715">W821/W839</f>
        <v>8.4182655688948532E-2</v>
      </c>
      <c r="BB821" s="126">
        <f t="shared" ref="BB821" si="15716">X821/X839</f>
        <v>5.0673342541436461E-2</v>
      </c>
      <c r="BC821" s="127">
        <f t="shared" ref="BC821" si="15717">Y821/Y839</f>
        <v>7.6783555018137842E-2</v>
      </c>
      <c r="BD821" s="128">
        <f t="shared" ref="BD821" si="15718">Z821/Z839</f>
        <v>8.7073828795683095E-2</v>
      </c>
      <c r="BE821" s="126">
        <f t="shared" ref="BE821" si="15719">AA821/AA839</f>
        <v>4.356594476910737E-2</v>
      </c>
      <c r="BF821" s="132">
        <f t="shared" ref="BF821" si="15720">AB821/AB839</f>
        <v>6.4881731795246381E-2</v>
      </c>
      <c r="BG821" s="133">
        <f t="shared" ref="BG821" si="15721">AC821/AC839</f>
        <v>6.6680155799484039E-2</v>
      </c>
    </row>
    <row r="822" spans="1:59">
      <c r="A822" s="134" t="s">
        <v>25</v>
      </c>
      <c r="B822" s="186">
        <v>3724</v>
      </c>
      <c r="C822" s="187">
        <v>1112</v>
      </c>
      <c r="D822" s="188">
        <v>1668</v>
      </c>
      <c r="E822" s="189">
        <v>889</v>
      </c>
      <c r="F822" s="186">
        <v>994</v>
      </c>
      <c r="G822" s="190">
        <v>595</v>
      </c>
      <c r="H822" s="188">
        <v>1174</v>
      </c>
      <c r="I822" s="189">
        <v>1823</v>
      </c>
      <c r="J822" s="186">
        <v>385</v>
      </c>
      <c r="K822" s="190">
        <v>1085</v>
      </c>
      <c r="L822" s="188">
        <v>428</v>
      </c>
      <c r="M822" s="186">
        <v>2027</v>
      </c>
      <c r="N822" s="191">
        <v>1260</v>
      </c>
      <c r="O822" s="192">
        <v>2693</v>
      </c>
      <c r="P822" s="186">
        <v>829</v>
      </c>
      <c r="Q822" s="190">
        <v>1039</v>
      </c>
      <c r="R822" s="188">
        <v>1164</v>
      </c>
      <c r="S822" s="189">
        <v>1284</v>
      </c>
      <c r="T822" s="186">
        <v>343</v>
      </c>
      <c r="U822" s="190">
        <v>836</v>
      </c>
      <c r="V822" s="188">
        <v>719</v>
      </c>
      <c r="W822" s="189">
        <v>2341</v>
      </c>
      <c r="X822" s="186">
        <v>1017</v>
      </c>
      <c r="Y822" s="190">
        <v>1072</v>
      </c>
      <c r="Z822" s="188">
        <v>3474</v>
      </c>
      <c r="AA822" s="186">
        <v>1765</v>
      </c>
      <c r="AB822" s="169">
        <f t="shared" si="15640"/>
        <v>17179</v>
      </c>
      <c r="AC822" s="170">
        <f t="shared" si="15558"/>
        <v>18561</v>
      </c>
      <c r="AE822" s="134" t="s">
        <v>25</v>
      </c>
      <c r="AF822" s="126">
        <f>B822/B839</f>
        <v>6.5576079874623605E-2</v>
      </c>
      <c r="AG822" s="127">
        <f t="shared" ref="AG822" si="15722">C822/C839</f>
        <v>3.5183193064607987E-2</v>
      </c>
      <c r="AH822" s="128">
        <f t="shared" ref="AH822" si="15723">D822/D839</f>
        <v>7.7657246612970812E-2</v>
      </c>
      <c r="AI822" s="129">
        <f t="shared" ref="AI822" si="15724">E822/E839</f>
        <v>4.8851522145290691E-2</v>
      </c>
      <c r="AJ822" s="126">
        <f t="shared" ref="AJ822" si="15725">F822/F839</f>
        <v>8.4826762246117085E-2</v>
      </c>
      <c r="AK822" s="127">
        <f t="shared" ref="AK822" si="15726">G822/G839</f>
        <v>7.7383274808167507E-2</v>
      </c>
      <c r="AL822" s="128">
        <f t="shared" ref="AL822" si="15727">H822/H839</f>
        <v>5.2704826038159375E-2</v>
      </c>
      <c r="AM822" s="129">
        <f t="shared" ref="AM822" si="15728">I822/I839</f>
        <v>4.9503068484223103E-2</v>
      </c>
      <c r="AN822" s="126">
        <f t="shared" ref="AN822" si="15729">J822/J839</f>
        <v>5.6918982850384388E-2</v>
      </c>
      <c r="AO822" s="127">
        <f t="shared" ref="AO822" si="15730">K822/K839</f>
        <v>0.13928112965340181</v>
      </c>
      <c r="AP822" s="128">
        <f t="shared" ref="AP822" si="15731">L822/L839</f>
        <v>3.7373384561648619E-2</v>
      </c>
      <c r="AQ822" s="126">
        <f t="shared" ref="AQ822" si="15732">M822/M839</f>
        <v>9.3968754346112834E-2</v>
      </c>
      <c r="AR822" s="130">
        <f t="shared" ref="AR822" si="15733">N822/N839</f>
        <v>5.1101107190655796E-2</v>
      </c>
      <c r="AS822" s="131">
        <f t="shared" ref="AS822" si="15734">O822/O839</f>
        <v>7.8401117936475584E-2</v>
      </c>
      <c r="AT822" s="126">
        <f t="shared" ref="AT822" si="15735">P822/P839</f>
        <v>5.4457071536490834E-2</v>
      </c>
      <c r="AU822" s="127">
        <f t="shared" ref="AU822" si="15736">Q822/Q839</f>
        <v>5.4466345145732856E-2</v>
      </c>
      <c r="AV822" s="128">
        <f t="shared" ref="AV822" si="15737">R822/R839</f>
        <v>6.204360108736208E-2</v>
      </c>
      <c r="AW822" s="129">
        <f t="shared" ref="AW822" si="15738">S822/S839</f>
        <v>5.7513997760358343E-2</v>
      </c>
      <c r="AX822" s="126">
        <f t="shared" ref="AX822" si="15739">T822/T839</f>
        <v>4.0515001181195373E-2</v>
      </c>
      <c r="AY822" s="127">
        <f t="shared" ref="AY822" si="15740">U822/U839</f>
        <v>7.5910287841641694E-2</v>
      </c>
      <c r="AZ822" s="128">
        <f t="shared" ref="AZ822" si="15741">V822/V839</f>
        <v>3.0823973248735318E-2</v>
      </c>
      <c r="BA822" s="129">
        <f t="shared" ref="BA822" si="15742">W822/W839</f>
        <v>8.4908055565630552E-2</v>
      </c>
      <c r="BB822" s="126">
        <f t="shared" ref="BB822" si="15743">X822/X839</f>
        <v>4.389675414364641E-2</v>
      </c>
      <c r="BC822" s="127">
        <f t="shared" ref="BC822" si="15744">Y822/Y839</f>
        <v>7.2013972860405756E-2</v>
      </c>
      <c r="BD822" s="128">
        <f t="shared" ref="BD822" si="15745">Z822/Z839</f>
        <v>6.5545933095601971E-2</v>
      </c>
      <c r="BE822" s="126">
        <f t="shared" ref="BE822" si="15746">AA822/AA839</f>
        <v>4.0449180703563653E-2</v>
      </c>
      <c r="BF822" s="132">
        <f t="shared" ref="BF822" si="15747">AB822/AB839</f>
        <v>5.7826369416889109E-2</v>
      </c>
      <c r="BG822" s="133">
        <f t="shared" ref="BG822" si="15748">AC822/AC839</f>
        <v>6.2592948555819719E-2</v>
      </c>
    </row>
    <row r="823" spans="1:59">
      <c r="A823" s="143" t="s">
        <v>26</v>
      </c>
      <c r="B823" s="200">
        <v>4482</v>
      </c>
      <c r="C823" s="194">
        <v>1255</v>
      </c>
      <c r="D823" s="195">
        <v>1732</v>
      </c>
      <c r="E823" s="196">
        <v>818</v>
      </c>
      <c r="F823" s="193">
        <v>1123</v>
      </c>
      <c r="G823" s="197">
        <v>467</v>
      </c>
      <c r="H823" s="195">
        <v>1565</v>
      </c>
      <c r="I823" s="196">
        <v>2097</v>
      </c>
      <c r="J823" s="193">
        <v>353</v>
      </c>
      <c r="K823" s="197">
        <v>629</v>
      </c>
      <c r="L823" s="195">
        <v>490</v>
      </c>
      <c r="M823" s="193">
        <v>1724</v>
      </c>
      <c r="N823" s="198">
        <v>1276</v>
      </c>
      <c r="O823" s="201">
        <v>2788</v>
      </c>
      <c r="P823" s="193">
        <v>746</v>
      </c>
      <c r="Q823" s="197">
        <v>1258</v>
      </c>
      <c r="R823" s="195">
        <v>1045</v>
      </c>
      <c r="S823" s="196">
        <v>1412</v>
      </c>
      <c r="T823" s="193">
        <v>407</v>
      </c>
      <c r="U823" s="197">
        <v>731</v>
      </c>
      <c r="V823" s="195">
        <v>801</v>
      </c>
      <c r="W823" s="202">
        <v>2202</v>
      </c>
      <c r="X823" s="193">
        <v>1112</v>
      </c>
      <c r="Y823" s="197">
        <v>967</v>
      </c>
      <c r="Z823" s="195">
        <v>3324</v>
      </c>
      <c r="AA823" s="193">
        <v>2029</v>
      </c>
      <c r="AB823" s="169">
        <f t="shared" si="15640"/>
        <v>18456</v>
      </c>
      <c r="AC823" s="170">
        <f t="shared" si="15558"/>
        <v>18377</v>
      </c>
      <c r="AE823" s="143" t="s">
        <v>26</v>
      </c>
      <c r="AF823" s="126">
        <f>B823/B839</f>
        <v>7.8923735230414335E-2</v>
      </c>
      <c r="AG823" s="127">
        <f t="shared" ref="AG823" si="15749">C823/C839</f>
        <v>3.9707650446117827E-2</v>
      </c>
      <c r="AH823" s="128">
        <f t="shared" ref="AH823" si="15750">D823/D839</f>
        <v>8.0636901159271843E-2</v>
      </c>
      <c r="AI823" s="129">
        <f t="shared" ref="AI823" si="15751">E823/E839</f>
        <v>4.494999450489065E-2</v>
      </c>
      <c r="AJ823" s="126">
        <f t="shared" ref="AJ823" si="15752">F823/F839</f>
        <v>9.5835466803208744E-2</v>
      </c>
      <c r="AK823" s="127">
        <f t="shared" ref="AK823" si="15753">G823/G839</f>
        <v>6.0736116530107943E-2</v>
      </c>
      <c r="AL823" s="128">
        <f t="shared" ref="AL823" si="15754">H823/H839</f>
        <v>7.0258136924803594E-2</v>
      </c>
      <c r="AM823" s="129">
        <f t="shared" ref="AM823" si="15755">I823/I839</f>
        <v>5.6943463857057515E-2</v>
      </c>
      <c r="AN823" s="126">
        <f t="shared" ref="AN823" si="15756">J823/J839</f>
        <v>5.2188054405677115E-2</v>
      </c>
      <c r="AO823" s="127">
        <f t="shared" ref="AO823" si="15757">K823/K839</f>
        <v>8.074454428754814E-2</v>
      </c>
      <c r="AP823" s="128">
        <f t="shared" ref="AP823" si="15758">L823/L839</f>
        <v>4.2787286063569685E-2</v>
      </c>
      <c r="AQ823" s="126">
        <f t="shared" ref="AQ823" si="15759">M823/M839</f>
        <v>7.992211765796671E-2</v>
      </c>
      <c r="AR823" s="130">
        <f t="shared" ref="AR823" si="15760">N823/N839</f>
        <v>5.1750010139108571E-2</v>
      </c>
      <c r="AS823" s="131">
        <f t="shared" ref="AS823" si="15761">O823/O839</f>
        <v>8.1166846196395817E-2</v>
      </c>
      <c r="AT823" s="126">
        <f t="shared" ref="AT823" si="15762">P823/P839</f>
        <v>4.9004795375418776E-2</v>
      </c>
      <c r="AU823" s="127">
        <f t="shared" ref="AU823" si="15763">Q823/Q839</f>
        <v>6.5946739358356044E-2</v>
      </c>
      <c r="AV823" s="128">
        <f t="shared" ref="AV823" si="15764">R823/R839</f>
        <v>5.5700655615372317E-2</v>
      </c>
      <c r="AW823" s="129">
        <f t="shared" ref="AW823" si="15765">S823/S839</f>
        <v>6.3247480403135492E-2</v>
      </c>
      <c r="AX823" s="126">
        <f t="shared" ref="AX823" si="15766">T823/T839</f>
        <v>4.8074651547365933E-2</v>
      </c>
      <c r="AY823" s="127">
        <f t="shared" ref="AY823" si="15767">U823/U839</f>
        <v>6.6376100971579047E-2</v>
      </c>
      <c r="AZ823" s="128">
        <f t="shared" ref="AZ823" si="15768">V823/V839</f>
        <v>3.4339363800051446E-2</v>
      </c>
      <c r="BA823" s="129">
        <f t="shared" ref="BA823" si="15769">W823/W839</f>
        <v>7.9866526422690515E-2</v>
      </c>
      <c r="BB823" s="126">
        <f t="shared" ref="BB823" si="15770">X823/X839</f>
        <v>4.7997237569060776E-2</v>
      </c>
      <c r="BC823" s="127">
        <f t="shared" ref="BC823" si="15771">Y823/Y839</f>
        <v>6.4960365444041379E-2</v>
      </c>
      <c r="BD823" s="128">
        <f t="shared" ref="BD823" si="15772">Z823/Z839</f>
        <v>6.271579781513556E-2</v>
      </c>
      <c r="BE823" s="126">
        <f t="shared" ref="BE823" si="15773">AA823/AA839</f>
        <v>4.6499369771972041E-2</v>
      </c>
      <c r="BF823" s="132">
        <f t="shared" ref="BF823" si="15774">AB823/AB839</f>
        <v>6.2124889339199338E-2</v>
      </c>
      <c r="BG823" s="133">
        <f t="shared" ref="BG823" si="15775">AC823/AC839</f>
        <v>6.1972448446220511E-2</v>
      </c>
    </row>
    <row r="824" spans="1:59">
      <c r="A824" s="134" t="s">
        <v>27</v>
      </c>
      <c r="B824" s="203">
        <v>3354</v>
      </c>
      <c r="C824" s="187">
        <v>868</v>
      </c>
      <c r="D824" s="188">
        <v>1160</v>
      </c>
      <c r="E824" s="189">
        <v>536</v>
      </c>
      <c r="F824" s="186">
        <v>897</v>
      </c>
      <c r="G824" s="190">
        <v>285</v>
      </c>
      <c r="H824" s="188">
        <v>1051</v>
      </c>
      <c r="I824" s="189">
        <v>1465</v>
      </c>
      <c r="J824" s="186">
        <v>325</v>
      </c>
      <c r="K824" s="187">
        <v>475</v>
      </c>
      <c r="L824" s="188">
        <v>548</v>
      </c>
      <c r="M824" s="186">
        <v>1770</v>
      </c>
      <c r="N824" s="191">
        <v>1350</v>
      </c>
      <c r="O824" s="204">
        <v>2279</v>
      </c>
      <c r="P824" s="186">
        <v>737</v>
      </c>
      <c r="Q824" s="187">
        <v>821</v>
      </c>
      <c r="R824" s="188">
        <v>1164</v>
      </c>
      <c r="S824" s="189">
        <v>1250</v>
      </c>
      <c r="T824" s="195">
        <v>441</v>
      </c>
      <c r="U824" s="186">
        <v>659</v>
      </c>
      <c r="V824" s="188">
        <v>925</v>
      </c>
      <c r="W824" s="205">
        <v>1886</v>
      </c>
      <c r="X824" s="186">
        <v>1211</v>
      </c>
      <c r="Y824" s="190">
        <v>737</v>
      </c>
      <c r="Z824" s="188">
        <v>3035</v>
      </c>
      <c r="AA824" s="186">
        <v>2757</v>
      </c>
      <c r="AB824" s="169">
        <f t="shared" si="15640"/>
        <v>16198</v>
      </c>
      <c r="AC824" s="170">
        <f t="shared" si="15558"/>
        <v>15788</v>
      </c>
      <c r="AE824" s="134" t="s">
        <v>27</v>
      </c>
      <c r="AF824" s="126">
        <f>B824/B839</f>
        <v>5.9060733592773251E-2</v>
      </c>
      <c r="AG824" s="127">
        <f t="shared" ref="AG824" si="15776">C824/C839</f>
        <v>2.7463139910143642E-2</v>
      </c>
      <c r="AH824" s="128">
        <f t="shared" ref="AH824" si="15777">D824/D839</f>
        <v>5.4006238651706319E-2</v>
      </c>
      <c r="AI824" s="129">
        <f t="shared" ref="AI824" si="15778">E824/E839</f>
        <v>2.9453786130343995E-2</v>
      </c>
      <c r="AJ824" s="126">
        <f t="shared" ref="AJ824" si="15779">F824/F839</f>
        <v>7.6548899129544296E-2</v>
      </c>
      <c r="AK824" s="127">
        <f t="shared" ref="AK824" si="15780">G824/G839</f>
        <v>3.7065938353491999E-2</v>
      </c>
      <c r="AL824" s="128">
        <f t="shared" ref="AL824" si="15781">H824/H839</f>
        <v>4.718294051627385E-2</v>
      </c>
      <c r="AM824" s="129">
        <f t="shared" ref="AM824" si="15782">I824/I839</f>
        <v>3.9781675989789822E-2</v>
      </c>
      <c r="AN824" s="126">
        <f t="shared" ref="AN824" si="15783">J824/J839</f>
        <v>4.8048492016558253E-2</v>
      </c>
      <c r="AO824" s="127">
        <f t="shared" ref="AO824" si="15784">K824/K839</f>
        <v>6.097560975609756E-2</v>
      </c>
      <c r="AP824" s="128">
        <f t="shared" ref="AP824" si="15785">L824/L839</f>
        <v>4.7851903597624867E-2</v>
      </c>
      <c r="AQ824" s="126">
        <f t="shared" ref="AQ824" si="15786">M824/M839</f>
        <v>8.2054610356497151E-2</v>
      </c>
      <c r="AR824" s="130">
        <f t="shared" ref="AR824" si="15787">N824/N839</f>
        <v>5.4751186275702642E-2</v>
      </c>
      <c r="AS824" s="131">
        <f t="shared" ref="AS824" si="15788">O824/O839</f>
        <v>6.6348365309033736E-2</v>
      </c>
      <c r="AT824" s="126">
        <f t="shared" ref="AT824" si="15789">P824/P839</f>
        <v>4.8413584707350722E-2</v>
      </c>
      <c r="AU824" s="127">
        <f t="shared" ref="AU824" si="15790">Q824/Q839</f>
        <v>4.3038372824491508E-2</v>
      </c>
      <c r="AV824" s="128">
        <f t="shared" ref="AV824" si="15791">R824/R839</f>
        <v>6.204360108736208E-2</v>
      </c>
      <c r="AW824" s="129">
        <f t="shared" ref="AW824" si="15792">S824/S839</f>
        <v>5.5991041433370664E-2</v>
      </c>
      <c r="AX824" s="126">
        <f t="shared" ref="AX824" si="15793">T824/T839</f>
        <v>5.2090715804394047E-2</v>
      </c>
      <c r="AY824" s="127">
        <f t="shared" ref="AY824" si="15794">U824/U839</f>
        <v>5.9838372832107509E-2</v>
      </c>
      <c r="AZ824" s="128">
        <f t="shared" ref="AZ824" si="15795">V824/V839</f>
        <v>3.9655320243505099E-2</v>
      </c>
      <c r="BA824" s="129">
        <f t="shared" ref="BA824" si="15796">W824/W839</f>
        <v>6.8405208371114579E-2</v>
      </c>
      <c r="BB824" s="126">
        <f t="shared" ref="BB824" si="15797">X824/X839</f>
        <v>5.2270372928176795E-2</v>
      </c>
      <c r="BC824" s="127">
        <f t="shared" ref="BC824" si="15798">Y824/Y839</f>
        <v>4.9509606341528956E-2</v>
      </c>
      <c r="BD824" s="128">
        <f t="shared" ref="BD824" si="15799">Z824/Z839</f>
        <v>5.7263070508103621E-2</v>
      </c>
      <c r="BE824" s="126">
        <f t="shared" ref="BE824" si="15800">AA824/AA839</f>
        <v>6.3183224475764868E-2</v>
      </c>
      <c r="BF824" s="132">
        <f t="shared" ref="BF824" si="15801">AB824/AB839</f>
        <v>5.4524217464041548E-2</v>
      </c>
      <c r="BG824" s="133">
        <f t="shared" ref="BG824" si="15802">AC824/AC839</f>
        <v>5.3241607230175188E-2</v>
      </c>
    </row>
    <row r="825" spans="1:59">
      <c r="A825" s="143" t="s">
        <v>28</v>
      </c>
      <c r="B825" s="200">
        <v>2774</v>
      </c>
      <c r="C825" s="194">
        <v>1701</v>
      </c>
      <c r="D825" s="195">
        <v>1199</v>
      </c>
      <c r="E825" s="196">
        <v>1194</v>
      </c>
      <c r="F825" s="193">
        <v>598</v>
      </c>
      <c r="G825" s="197">
        <v>701</v>
      </c>
      <c r="H825" s="195">
        <v>1176</v>
      </c>
      <c r="I825" s="196">
        <v>2362</v>
      </c>
      <c r="J825" s="193">
        <v>371</v>
      </c>
      <c r="K825" s="194">
        <v>489</v>
      </c>
      <c r="L825" s="195">
        <v>584</v>
      </c>
      <c r="M825" s="193">
        <v>1403</v>
      </c>
      <c r="N825" s="198">
        <v>1375</v>
      </c>
      <c r="O825" s="201">
        <v>1722</v>
      </c>
      <c r="P825" s="193">
        <v>758</v>
      </c>
      <c r="Q825" s="194">
        <v>775</v>
      </c>
      <c r="R825" s="195">
        <v>1080</v>
      </c>
      <c r="S825" s="196">
        <v>973</v>
      </c>
      <c r="T825" s="193">
        <v>412</v>
      </c>
      <c r="U825" s="197">
        <v>383</v>
      </c>
      <c r="V825" s="195">
        <v>989</v>
      </c>
      <c r="W825" s="202">
        <v>1384</v>
      </c>
      <c r="X825" s="193">
        <v>1026</v>
      </c>
      <c r="Y825" s="197">
        <v>718</v>
      </c>
      <c r="Z825" s="195">
        <v>3024</v>
      </c>
      <c r="AA825" s="193">
        <v>2392</v>
      </c>
      <c r="AB825" s="169">
        <f t="shared" si="15640"/>
        <v>15366</v>
      </c>
      <c r="AC825" s="170">
        <f t="shared" si="15558"/>
        <v>16197</v>
      </c>
      <c r="AE825" s="143" t="s">
        <v>28</v>
      </c>
      <c r="AF825" s="126">
        <f>B825/B839</f>
        <v>4.8847488069872685E-2</v>
      </c>
      <c r="AG825" s="127">
        <f t="shared" ref="AG825" si="15803">C825/C839</f>
        <v>5.3818895146491172E-2</v>
      </c>
      <c r="AH825" s="128">
        <f t="shared" ref="AH825" si="15804">D825/D839</f>
        <v>5.5821965640858513E-2</v>
      </c>
      <c r="AI825" s="129">
        <f t="shared" ref="AI825" si="15805">E825/E839</f>
        <v>6.5611605670952852E-2</v>
      </c>
      <c r="AJ825" s="126">
        <f t="shared" ref="AJ825" si="15806">F825/F839</f>
        <v>5.1032599419696192E-2</v>
      </c>
      <c r="AK825" s="127">
        <f t="shared" ref="AK825" si="15807">G825/G839</f>
        <v>9.1169202757185597E-2</v>
      </c>
      <c r="AL825" s="128">
        <f t="shared" ref="AL825" si="15808">H825/H839</f>
        <v>5.2794612794612797E-2</v>
      </c>
      <c r="AM825" s="129">
        <f t="shared" ref="AM825" si="15809">I825/I839</f>
        <v>6.4139466681149185E-2</v>
      </c>
      <c r="AN825" s="126">
        <f t="shared" ref="AN825" si="15810">J825/J839</f>
        <v>5.4849201655824957E-2</v>
      </c>
      <c r="AO825" s="127">
        <f t="shared" ref="AO825" si="15811">K825/K839</f>
        <v>6.2772785622593072E-2</v>
      </c>
      <c r="AP825" s="128">
        <f t="shared" ref="AP825" si="15812">L825/L839</f>
        <v>5.0995459308417743E-2</v>
      </c>
      <c r="AQ825" s="126">
        <f t="shared" ref="AQ825" si="15813">M825/M839</f>
        <v>6.5041027305178245E-2</v>
      </c>
      <c r="AR825" s="130">
        <f t="shared" ref="AR825" si="15814">N825/N839</f>
        <v>5.5765097132660098E-2</v>
      </c>
      <c r="AS825" s="131">
        <f t="shared" ref="AS825" si="15815">O825/O839</f>
        <v>5.0132463827185655E-2</v>
      </c>
      <c r="AT825" s="126">
        <f t="shared" ref="AT825" si="15816">P825/P839</f>
        <v>4.9793076266176184E-2</v>
      </c>
      <c r="AU825" s="127">
        <f t="shared" ref="AU825" si="15817">Q825/Q839</f>
        <v>4.0626965820926821E-2</v>
      </c>
      <c r="AV825" s="128">
        <f t="shared" ref="AV825" si="15818">R825/R839</f>
        <v>5.7566227813016367E-2</v>
      </c>
      <c r="AW825" s="129">
        <f t="shared" ref="AW825" si="15819">S825/S839</f>
        <v>4.3583426651735722E-2</v>
      </c>
      <c r="AX825" s="126">
        <f t="shared" ref="AX825" si="15820">T825/T839</f>
        <v>4.8665249232223012E-2</v>
      </c>
      <c r="AY825" s="127">
        <f t="shared" ref="AY825" si="15821">U825/U839</f>
        <v>3.4777081630799962E-2</v>
      </c>
      <c r="AZ825" s="128">
        <f t="shared" ref="AZ825" si="15822">V825/V839</f>
        <v>4.2399039698190859E-2</v>
      </c>
      <c r="BA825" s="129">
        <f t="shared" ref="BA825" si="15823">W825/W839</f>
        <v>5.0197671466395852E-2</v>
      </c>
      <c r="BB825" s="126">
        <f t="shared" ref="BB825" si="15824">X825/X839</f>
        <v>4.4285220994475141E-2</v>
      </c>
      <c r="BC825" s="127">
        <f t="shared" ref="BC825" si="15825">Y825/Y839</f>
        <v>4.8233239285234451E-2</v>
      </c>
      <c r="BD825" s="128">
        <f t="shared" ref="BD825" si="15826">Z825/Z839</f>
        <v>5.7055527254202751E-2</v>
      </c>
      <c r="BE825" s="126">
        <f t="shared" ref="BE825" si="15827">AA825/AA839</f>
        <v>5.4818379741033575E-2</v>
      </c>
      <c r="BF825" s="132">
        <f t="shared" ref="BF825" si="15828">AB825/AB839</f>
        <v>5.1723615603930267E-2</v>
      </c>
      <c r="BG825" s="133">
        <f t="shared" ref="BG825" si="15829">AC825/AC839</f>
        <v>5.4620871060751683E-2</v>
      </c>
    </row>
    <row r="826" spans="1:59">
      <c r="A826" s="134" t="s">
        <v>29</v>
      </c>
      <c r="B826" s="203">
        <v>2511</v>
      </c>
      <c r="C826" s="187">
        <v>1585</v>
      </c>
      <c r="D826" s="188">
        <v>1169</v>
      </c>
      <c r="E826" s="189">
        <v>818</v>
      </c>
      <c r="F826" s="186">
        <v>586</v>
      </c>
      <c r="G826" s="190">
        <v>337</v>
      </c>
      <c r="H826" s="188">
        <v>1818</v>
      </c>
      <c r="I826" s="189">
        <v>1788</v>
      </c>
      <c r="J826" s="186">
        <v>429</v>
      </c>
      <c r="K826" s="187">
        <v>406</v>
      </c>
      <c r="L826" s="188">
        <v>626</v>
      </c>
      <c r="M826" s="186">
        <v>1264</v>
      </c>
      <c r="N826" s="191">
        <v>1452</v>
      </c>
      <c r="O826" s="204">
        <v>2040</v>
      </c>
      <c r="P826" s="186">
        <v>789</v>
      </c>
      <c r="Q826" s="187">
        <v>1367</v>
      </c>
      <c r="R826" s="188">
        <v>1011</v>
      </c>
      <c r="S826" s="189">
        <v>1660</v>
      </c>
      <c r="T826" s="186">
        <v>525</v>
      </c>
      <c r="U826" s="190">
        <v>728</v>
      </c>
      <c r="V826" s="188">
        <v>1284</v>
      </c>
      <c r="W826" s="205">
        <v>1958</v>
      </c>
      <c r="X826" s="186">
        <v>1131</v>
      </c>
      <c r="Y826" s="190">
        <v>784</v>
      </c>
      <c r="Z826" s="188">
        <v>2646</v>
      </c>
      <c r="AA826" s="186">
        <v>2468</v>
      </c>
      <c r="AB826" s="169">
        <f t="shared" si="15640"/>
        <v>15977</v>
      </c>
      <c r="AC826" s="170">
        <f t="shared" si="15558"/>
        <v>17203</v>
      </c>
      <c r="AE826" s="134" t="s">
        <v>29</v>
      </c>
      <c r="AF826" s="126">
        <f>B826/B839</f>
        <v>4.4216309496557429E-2</v>
      </c>
      <c r="AG826" s="127">
        <f t="shared" ref="AG826" si="15830">C826/C839</f>
        <v>5.0148705941909767E-2</v>
      </c>
      <c r="AH826" s="128">
        <f t="shared" ref="AH826" si="15831">D826/D839</f>
        <v>5.4425252572279904E-2</v>
      </c>
      <c r="AI826" s="129">
        <f t="shared" ref="AI826" si="15832">E826/E839</f>
        <v>4.494999450489065E-2</v>
      </c>
      <c r="AJ826" s="126">
        <f t="shared" ref="AJ826" si="15833">F826/F839</f>
        <v>5.0008533879501618E-2</v>
      </c>
      <c r="AK826" s="127">
        <f t="shared" ref="AK826" si="15834">G826/G839</f>
        <v>4.3828846403953702E-2</v>
      </c>
      <c r="AL826" s="128">
        <f t="shared" ref="AL826" si="15835">H826/H839</f>
        <v>8.1616161616161614E-2</v>
      </c>
      <c r="AM826" s="129">
        <f t="shared" ref="AM826" si="15836">I826/I839</f>
        <v>4.855265301689024E-2</v>
      </c>
      <c r="AN826" s="126">
        <f t="shared" ref="AN826" si="15837">J826/J839</f>
        <v>6.3424009461856889E-2</v>
      </c>
      <c r="AO826" s="127">
        <f t="shared" ref="AO826" si="15838">K826/K839</f>
        <v>5.2118100128369704E-2</v>
      </c>
      <c r="AP826" s="128">
        <f t="shared" ref="AP826" si="15839">L826/L839</f>
        <v>5.4662940971009433E-2</v>
      </c>
      <c r="AQ826" s="126">
        <f t="shared" ref="AQ826" si="15840">M826/M839</f>
        <v>5.8597190672662371E-2</v>
      </c>
      <c r="AR826" s="130">
        <f t="shared" ref="AR826" si="15841">N826/N839</f>
        <v>5.8887942572089062E-2</v>
      </c>
      <c r="AS826" s="131">
        <f t="shared" ref="AS826" si="15842">O826/O839</f>
        <v>5.9390375265655479E-2</v>
      </c>
      <c r="AT826" s="126">
        <f t="shared" ref="AT826" si="15843">P826/P839</f>
        <v>5.1829468567299482E-2</v>
      </c>
      <c r="AU826" s="127">
        <f t="shared" ref="AU826" si="15844">Q826/Q839</f>
        <v>7.1660725518976731E-2</v>
      </c>
      <c r="AV826" s="128">
        <f t="shared" ref="AV826" si="15845">R826/R839</f>
        <v>5.3888385480518095E-2</v>
      </c>
      <c r="AW826" s="129">
        <f t="shared" ref="AW826" si="15846">S826/S839</f>
        <v>7.4356103023516237E-2</v>
      </c>
      <c r="AX826" s="126">
        <f t="shared" ref="AX826" si="15847">T826/T839</f>
        <v>6.201275690999291E-2</v>
      </c>
      <c r="AY826" s="127">
        <f t="shared" ref="AY826" si="15848">U826/U839</f>
        <v>6.61036956324344E-2</v>
      </c>
      <c r="AZ826" s="128">
        <f t="shared" ref="AZ826" si="15849">V826/V839</f>
        <v>5.5045871559633031E-2</v>
      </c>
      <c r="BA826" s="129">
        <f t="shared" ref="BA826" si="15850">W826/W839</f>
        <v>7.1016647927169857E-2</v>
      </c>
      <c r="BB826" s="126">
        <f t="shared" ref="BB826" si="15851">X826/X839</f>
        <v>4.8817334254143648E-2</v>
      </c>
      <c r="BC826" s="127">
        <f t="shared" ref="BC826" si="15852">Y826/Y839</f>
        <v>5.2666935375520627E-2</v>
      </c>
      <c r="BD826" s="128">
        <f t="shared" ref="BD826" si="15853">Z826/Z839</f>
        <v>4.9923586347427405E-2</v>
      </c>
      <c r="BE826" s="126">
        <f t="shared" ref="BE826" si="15854">AA826/AA839</f>
        <v>5.6560100836484474E-2</v>
      </c>
      <c r="BF826" s="132">
        <f t="shared" ref="BF826" si="15855">AB826/AB839</f>
        <v>5.3780307594949492E-2</v>
      </c>
      <c r="BG826" s="133">
        <f t="shared" ref="BG826" si="15856">AC826/AC839</f>
        <v>5.8013387964321241E-2</v>
      </c>
    </row>
    <row r="827" spans="1:59">
      <c r="A827" s="143" t="s">
        <v>30</v>
      </c>
      <c r="B827" s="200">
        <v>2077</v>
      </c>
      <c r="C827" s="194">
        <v>2101</v>
      </c>
      <c r="D827" s="195">
        <v>1045</v>
      </c>
      <c r="E827" s="196">
        <v>1069</v>
      </c>
      <c r="F827" s="193">
        <v>594</v>
      </c>
      <c r="G827" s="197">
        <v>517</v>
      </c>
      <c r="H827" s="195">
        <v>1688</v>
      </c>
      <c r="I827" s="196">
        <v>2890</v>
      </c>
      <c r="J827" s="193">
        <v>450</v>
      </c>
      <c r="K827" s="194">
        <v>323</v>
      </c>
      <c r="L827" s="195">
        <v>823</v>
      </c>
      <c r="M827" s="193">
        <v>1044</v>
      </c>
      <c r="N827" s="198">
        <v>1560</v>
      </c>
      <c r="O827" s="201">
        <v>1889</v>
      </c>
      <c r="P827" s="193">
        <v>812</v>
      </c>
      <c r="Q827" s="194">
        <v>1005</v>
      </c>
      <c r="R827" s="195">
        <v>1023</v>
      </c>
      <c r="S827" s="196">
        <v>1250</v>
      </c>
      <c r="T827" s="193">
        <v>692</v>
      </c>
      <c r="U827" s="197">
        <v>382</v>
      </c>
      <c r="V827" s="195">
        <v>1790</v>
      </c>
      <c r="W827" s="202">
        <v>1177</v>
      </c>
      <c r="X827" s="193">
        <v>1316</v>
      </c>
      <c r="Y827" s="197">
        <v>547</v>
      </c>
      <c r="Z827" s="195">
        <v>2916</v>
      </c>
      <c r="AA827" s="193">
        <v>2889</v>
      </c>
      <c r="AB827" s="169">
        <f t="shared" si="15640"/>
        <v>16786</v>
      </c>
      <c r="AC827" s="170">
        <f t="shared" si="15558"/>
        <v>17083</v>
      </c>
      <c r="AE827" s="143" t="s">
        <v>30</v>
      </c>
      <c r="AF827" s="126">
        <f>B827/B839</f>
        <v>3.6573984398387015E-2</v>
      </c>
      <c r="AG827" s="127">
        <f t="shared" ref="AG827" si="15857">C827/C839</f>
        <v>6.6474719989875336E-2</v>
      </c>
      <c r="AH827" s="128">
        <f t="shared" ref="AH827" si="15858">D827/D839</f>
        <v>4.8652171888821642E-2</v>
      </c>
      <c r="AI827" s="129">
        <f t="shared" ref="AI827" si="15859">E827/E839</f>
        <v>5.8742718980107703E-2</v>
      </c>
      <c r="AJ827" s="126">
        <f t="shared" ref="AJ827" si="15860">F827/F839</f>
        <v>5.0691244239631339E-2</v>
      </c>
      <c r="AK827" s="127">
        <f t="shared" ref="AK827" si="15861">G827/G839</f>
        <v>6.7238912732474967E-2</v>
      </c>
      <c r="AL827" s="128">
        <f t="shared" ref="AL827" si="15862">H827/H839</f>
        <v>7.5780022446689119E-2</v>
      </c>
      <c r="AM827" s="129">
        <f t="shared" ref="AM827" si="15863">I827/I839</f>
        <v>7.8477162874056372E-2</v>
      </c>
      <c r="AN827" s="126">
        <f t="shared" ref="AN827" si="15864">J827/J839</f>
        <v>6.6528681253696043E-2</v>
      </c>
      <c r="AO827" s="127">
        <f t="shared" ref="AO827" si="15865">K827/K839</f>
        <v>4.1463414634146344E-2</v>
      </c>
      <c r="AP827" s="128">
        <f t="shared" ref="AP827" si="15866">L827/L839</f>
        <v>7.186517638840377E-2</v>
      </c>
      <c r="AQ827" s="126">
        <f t="shared" ref="AQ827" si="15867">M827/M839</f>
        <v>4.8398312549255945E-2</v>
      </c>
      <c r="AR827" s="130">
        <f t="shared" ref="AR827" si="15868">N827/N839</f>
        <v>6.3268037474145278E-2</v>
      </c>
      <c r="AS827" s="131">
        <f t="shared" ref="AS827" si="15869">O827/O839</f>
        <v>5.49943229788349E-2</v>
      </c>
      <c r="AT827" s="126">
        <f t="shared" ref="AT827" si="15870">P827/P839</f>
        <v>5.3340340274584508E-2</v>
      </c>
      <c r="AU827" s="127">
        <f t="shared" ref="AU827" si="15871">Q827/Q839</f>
        <v>5.2684000838750265E-2</v>
      </c>
      <c r="AV827" s="128">
        <f t="shared" ref="AV827" si="15872">R827/R839</f>
        <v>5.4528010233996053E-2</v>
      </c>
      <c r="AW827" s="129">
        <f t="shared" ref="AW827" si="15873">S827/S839</f>
        <v>5.5991041433370664E-2</v>
      </c>
      <c r="AX827" s="126">
        <f t="shared" ref="AX827" si="15874">T827/T839</f>
        <v>8.173871958421923E-2</v>
      </c>
      <c r="AY827" s="127">
        <f t="shared" ref="AY827" si="15875">U827/U839</f>
        <v>3.4686279851085078E-2</v>
      </c>
      <c r="AZ827" s="128">
        <f t="shared" ref="AZ827" si="15876">V827/V839</f>
        <v>7.6738403498242305E-2</v>
      </c>
      <c r="BA827" s="129">
        <f t="shared" ref="BA827" si="15877">W827/W839</f>
        <v>4.2689782742736937E-2</v>
      </c>
      <c r="BB827" s="126">
        <f t="shared" ref="BB827" si="15878">X827/X839</f>
        <v>5.6802486187845301E-2</v>
      </c>
      <c r="BC827" s="127">
        <f t="shared" ref="BC827" si="15879">Y827/Y839</f>
        <v>3.6745935778583906E-2</v>
      </c>
      <c r="BD827" s="128">
        <f t="shared" ref="BD827" si="15880">Z827/Z839</f>
        <v>5.5017829852266942E-2</v>
      </c>
      <c r="BE827" s="126">
        <f t="shared" ref="BE827" si="15881">AA827/AA839</f>
        <v>6.6208319009969055E-2</v>
      </c>
      <c r="BF827" s="132">
        <f t="shared" ref="BF827" si="15882">AB827/AB839</f>
        <v>5.6503488970947119E-2</v>
      </c>
      <c r="BG827" s="133">
        <f t="shared" ref="BG827" si="15883">AC827/AC839</f>
        <v>5.7608713979800025E-2</v>
      </c>
    </row>
    <row r="828" spans="1:59">
      <c r="A828" s="134" t="s">
        <v>31</v>
      </c>
      <c r="B828" s="203">
        <v>2167</v>
      </c>
      <c r="C828" s="187">
        <v>2042</v>
      </c>
      <c r="D828" s="188">
        <v>1239</v>
      </c>
      <c r="E828" s="189">
        <v>1156</v>
      </c>
      <c r="F828" s="186">
        <v>874</v>
      </c>
      <c r="G828" s="190">
        <v>393</v>
      </c>
      <c r="H828" s="188">
        <v>1720</v>
      </c>
      <c r="I828" s="189">
        <v>2715</v>
      </c>
      <c r="J828" s="186">
        <v>603</v>
      </c>
      <c r="K828" s="187">
        <v>266</v>
      </c>
      <c r="L828" s="188">
        <v>1018</v>
      </c>
      <c r="M828" s="186">
        <v>1028</v>
      </c>
      <c r="N828" s="191">
        <v>1909</v>
      </c>
      <c r="O828" s="204">
        <v>1640</v>
      </c>
      <c r="P828" s="186">
        <v>928</v>
      </c>
      <c r="Q828" s="187">
        <v>1076</v>
      </c>
      <c r="R828" s="188">
        <v>1095</v>
      </c>
      <c r="S828" s="189">
        <v>1560</v>
      </c>
      <c r="T828" s="186">
        <v>847</v>
      </c>
      <c r="U828" s="190">
        <v>358</v>
      </c>
      <c r="V828" s="188">
        <v>2090</v>
      </c>
      <c r="W828" s="205">
        <v>1288</v>
      </c>
      <c r="X828" s="186">
        <v>2018</v>
      </c>
      <c r="Y828" s="190">
        <v>611</v>
      </c>
      <c r="Z828" s="188">
        <v>3479</v>
      </c>
      <c r="AA828" s="186">
        <v>3319</v>
      </c>
      <c r="AB828" s="169">
        <f t="shared" si="15640"/>
        <v>19987</v>
      </c>
      <c r="AC828" s="170">
        <f t="shared" si="15558"/>
        <v>17452</v>
      </c>
      <c r="AE828" s="134" t="s">
        <v>31</v>
      </c>
      <c r="AF828" s="126">
        <f>B828/B839</f>
        <v>3.81587983588371E-2</v>
      </c>
      <c r="AG828" s="127">
        <f t="shared" ref="AG828" si="15884">C828/C839</f>
        <v>6.460798582547618E-2</v>
      </c>
      <c r="AH828" s="128">
        <f t="shared" ref="AH828" si="15885">D828/D839</f>
        <v>5.7684249732296661E-2</v>
      </c>
      <c r="AI828" s="129">
        <f t="shared" ref="AI828" si="15886">E828/E839</f>
        <v>6.3523464116935921E-2</v>
      </c>
      <c r="AJ828" s="126">
        <f t="shared" ref="AJ828" si="15887">F828/F839</f>
        <v>7.4586106844171357E-2</v>
      </c>
      <c r="AK828" s="127">
        <f t="shared" ref="AK828" si="15888">G828/G839</f>
        <v>5.111197815060476E-2</v>
      </c>
      <c r="AL828" s="128">
        <f t="shared" ref="AL828" si="15889">H828/H839</f>
        <v>7.7216610549943887E-2</v>
      </c>
      <c r="AM828" s="129">
        <f t="shared" ref="AM828" si="15890">I828/I839</f>
        <v>7.3725085537392057E-2</v>
      </c>
      <c r="AN828" s="126">
        <f t="shared" ref="AN828" si="15891">J828/J839</f>
        <v>8.9148432879952694E-2</v>
      </c>
      <c r="AO828" s="127">
        <f t="shared" ref="AO828" si="15892">K828/K839</f>
        <v>3.4146341463414637E-2</v>
      </c>
      <c r="AP828" s="128">
        <f t="shared" ref="AP828" si="15893">L828/L839</f>
        <v>8.889276982186517E-2</v>
      </c>
      <c r="AQ828" s="126">
        <f t="shared" ref="AQ828" si="15894">M828/M839</f>
        <v>4.7656575958462753E-2</v>
      </c>
      <c r="AR828" s="130">
        <f t="shared" ref="AR828" si="15895">N828/N839</f>
        <v>7.742223303727136E-2</v>
      </c>
      <c r="AS828" s="131">
        <f t="shared" ref="AS828" si="15896">O828/O839</f>
        <v>4.774520364493872E-2</v>
      </c>
      <c r="AT828" s="126">
        <f t="shared" ref="AT828" si="15897">P828/P839</f>
        <v>6.0960388885239442E-2</v>
      </c>
      <c r="AU828" s="127">
        <f t="shared" ref="AU828" si="15898">Q828/Q839</f>
        <v>5.6405955126860974E-2</v>
      </c>
      <c r="AV828" s="128">
        <f t="shared" ref="AV828" si="15899">R828/R839</f>
        <v>5.8365758754863814E-2</v>
      </c>
      <c r="AW828" s="129">
        <f t="shared" ref="AW828" si="15900">S828/S839</f>
        <v>6.9876819708846585E-2</v>
      </c>
      <c r="AX828" s="126">
        <f t="shared" ref="AX828" si="15901">T828/T839</f>
        <v>0.10004724781478856</v>
      </c>
      <c r="AY828" s="127">
        <f t="shared" ref="AY828" si="15902">U828/U839</f>
        <v>3.2507037137927901E-2</v>
      </c>
      <c r="AZ828" s="128">
        <f t="shared" ref="AZ828" si="15903">V828/V839</f>
        <v>8.9599588442081796E-2</v>
      </c>
      <c r="BA828" s="129">
        <f t="shared" ref="BA828" si="15904">W828/W839</f>
        <v>4.6715752058322152E-2</v>
      </c>
      <c r="BB828" s="126">
        <f t="shared" ref="BB828" si="15905">X828/X839</f>
        <v>8.7102900552486193E-2</v>
      </c>
      <c r="BC828" s="127">
        <f t="shared" ref="BC828" si="15906">Y828/Y839</f>
        <v>4.1045277441891709E-2</v>
      </c>
      <c r="BD828" s="128">
        <f t="shared" ref="BD828" si="15907">Z828/Z839</f>
        <v>6.5640270938284187E-2</v>
      </c>
      <c r="BE828" s="126">
        <f t="shared" ref="BE828" si="15908">AA828/AA839</f>
        <v>7.6062793628967576E-2</v>
      </c>
      <c r="BF828" s="132">
        <f t="shared" ref="BF828" si="15909">AB828/AB839</f>
        <v>6.7278400694764692E-2</v>
      </c>
      <c r="BG828" s="133">
        <f t="shared" ref="BG828" si="15910">AC828/AC839</f>
        <v>5.8853086482202777E-2</v>
      </c>
    </row>
    <row r="829" spans="1:59">
      <c r="A829" s="143" t="s">
        <v>32</v>
      </c>
      <c r="B829" s="200">
        <v>2561</v>
      </c>
      <c r="C829" s="194">
        <v>4058</v>
      </c>
      <c r="D829" s="195">
        <v>1580</v>
      </c>
      <c r="E829" s="196">
        <v>1812</v>
      </c>
      <c r="F829" s="193">
        <v>969</v>
      </c>
      <c r="G829" s="197">
        <v>527</v>
      </c>
      <c r="H829" s="195">
        <v>1942</v>
      </c>
      <c r="I829" s="196">
        <v>3619</v>
      </c>
      <c r="J829" s="193">
        <v>754</v>
      </c>
      <c r="K829" s="194">
        <v>288</v>
      </c>
      <c r="L829" s="195">
        <v>1403</v>
      </c>
      <c r="M829" s="193">
        <v>946</v>
      </c>
      <c r="N829" s="198">
        <v>2105</v>
      </c>
      <c r="O829" s="201">
        <v>1926</v>
      </c>
      <c r="P829" s="193">
        <v>1230</v>
      </c>
      <c r="Q829" s="194">
        <v>1269</v>
      </c>
      <c r="R829" s="195">
        <v>1299</v>
      </c>
      <c r="S829" s="196">
        <v>1724</v>
      </c>
      <c r="T829" s="193">
        <v>1084</v>
      </c>
      <c r="U829" s="197">
        <v>348</v>
      </c>
      <c r="V829" s="195">
        <v>2368</v>
      </c>
      <c r="W829" s="202">
        <v>1103</v>
      </c>
      <c r="X829" s="193">
        <v>2507</v>
      </c>
      <c r="Y829" s="197">
        <v>628</v>
      </c>
      <c r="Z829" s="195">
        <v>3852</v>
      </c>
      <c r="AA829" s="193">
        <v>3437</v>
      </c>
      <c r="AB829" s="169">
        <f t="shared" si="15640"/>
        <v>23654</v>
      </c>
      <c r="AC829" s="170">
        <f t="shared" si="15558"/>
        <v>21685</v>
      </c>
      <c r="AE829" s="143" t="s">
        <v>32</v>
      </c>
      <c r="AF829" s="126">
        <f>B829/B839</f>
        <v>4.5096761696807479E-2</v>
      </c>
      <c r="AG829" s="127">
        <f t="shared" ref="AG829" si="15911">C829/C839</f>
        <v>0.12839334303613237</v>
      </c>
      <c r="AH829" s="128">
        <f t="shared" ref="AH829" si="15912">D829/D839</f>
        <v>7.3560221611806878E-2</v>
      </c>
      <c r="AI829" s="129">
        <f t="shared" ref="AI829" si="15913">E829/E839</f>
        <v>9.9571381470491258E-2</v>
      </c>
      <c r="AJ829" s="126">
        <f t="shared" ref="AJ829" si="15914">F829/F839</f>
        <v>8.2693292370711727E-2</v>
      </c>
      <c r="AK829" s="127">
        <f t="shared" ref="AK829" si="15915">G829/G839</f>
        <v>6.8539471972948365E-2</v>
      </c>
      <c r="AL829" s="128">
        <f t="shared" ref="AL829" si="15916">H829/H839</f>
        <v>8.7182940516273844E-2</v>
      </c>
      <c r="AM829" s="129">
        <f t="shared" ref="AM829" si="15917">I829/I839</f>
        <v>9.8272959322217995E-2</v>
      </c>
      <c r="AN829" s="126">
        <f t="shared" ref="AN829" si="15918">J829/J839</f>
        <v>0.11147250147841514</v>
      </c>
      <c r="AO829" s="127">
        <f t="shared" ref="AO829" si="15919">K829/K839</f>
        <v>3.6970474967907577E-2</v>
      </c>
      <c r="AP829" s="128">
        <f t="shared" ref="AP829" si="15920">L829/L839</f>
        <v>0.12251135172895564</v>
      </c>
      <c r="AQ829" s="126">
        <f t="shared" ref="AQ829" si="15921">M829/M839</f>
        <v>4.3855175930647632E-2</v>
      </c>
      <c r="AR829" s="130">
        <f t="shared" ref="AR829" si="15922">N829/N839</f>
        <v>8.5371294155817817E-2</v>
      </c>
      <c r="AS829" s="131">
        <f t="shared" ref="AS829" si="15923">O829/O839</f>
        <v>5.6071501353751198E-2</v>
      </c>
      <c r="AT829" s="126">
        <f t="shared" ref="AT829" si="15924">P829/P839</f>
        <v>8.0798791302634176E-2</v>
      </c>
      <c r="AU829" s="127">
        <f t="shared" ref="AU829" si="15925">Q829/Q839</f>
        <v>6.65233801635563E-2</v>
      </c>
      <c r="AV829" s="128">
        <f t="shared" ref="AV829" si="15926">R829/R839</f>
        <v>6.9239379563989123E-2</v>
      </c>
      <c r="AW829" s="129">
        <f t="shared" ref="AW829" si="15927">S829/S839</f>
        <v>7.7222844344904812E-2</v>
      </c>
      <c r="AX829" s="126">
        <f t="shared" ref="AX829" si="15928">T829/T839</f>
        <v>0.12804157807701394</v>
      </c>
      <c r="AY829" s="127">
        <f t="shared" ref="AY829" si="15929">U829/U839</f>
        <v>3.1599019340779078E-2</v>
      </c>
      <c r="AZ829" s="128">
        <f t="shared" ref="AZ829" si="15930">V829/V839</f>
        <v>0.10151761982337305</v>
      </c>
      <c r="BA829" s="129">
        <f t="shared" ref="BA829" si="15931">W829/W839</f>
        <v>4.0005803199013458E-2</v>
      </c>
      <c r="BB829" s="126">
        <f t="shared" ref="BB829" si="15932">X829/X839</f>
        <v>0.10820959944751381</v>
      </c>
      <c r="BC829" s="127">
        <f t="shared" ref="BC829" si="15933">Y829/Y839</f>
        <v>4.2187290071207847E-2</v>
      </c>
      <c r="BD829" s="128">
        <f t="shared" ref="BD829" si="15934">Z829/Z839</f>
        <v>7.267787400237731E-2</v>
      </c>
      <c r="BE829" s="126">
        <f t="shared" ref="BE829" si="15935">AA829/AA839</f>
        <v>7.8767044803483441E-2</v>
      </c>
      <c r="BF829" s="132">
        <f t="shared" ref="BF829" si="15936">AB829/AB839</f>
        <v>7.9621918748884982E-2</v>
      </c>
      <c r="BG829" s="133">
        <f t="shared" ref="BG829" si="15937">AC829/AC839</f>
        <v>7.3127961286188814E-2</v>
      </c>
    </row>
    <row r="830" spans="1:59">
      <c r="A830" s="134" t="s">
        <v>33</v>
      </c>
      <c r="B830" s="203">
        <v>2737</v>
      </c>
      <c r="C830" s="187">
        <v>3494</v>
      </c>
      <c r="D830" s="188">
        <v>1519</v>
      </c>
      <c r="E830" s="189">
        <v>1556</v>
      </c>
      <c r="F830" s="186">
        <v>727</v>
      </c>
      <c r="G830" s="190">
        <v>441</v>
      </c>
      <c r="H830" s="188">
        <v>2082</v>
      </c>
      <c r="I830" s="189">
        <v>3446</v>
      </c>
      <c r="J830" s="186">
        <v>642</v>
      </c>
      <c r="K830" s="187">
        <v>242</v>
      </c>
      <c r="L830" s="188">
        <v>1458</v>
      </c>
      <c r="M830" s="186">
        <v>883</v>
      </c>
      <c r="N830" s="191">
        <v>2196</v>
      </c>
      <c r="O830" s="204">
        <v>1993</v>
      </c>
      <c r="P830" s="186">
        <v>1172</v>
      </c>
      <c r="Q830" s="187">
        <v>1426</v>
      </c>
      <c r="R830" s="188">
        <v>1345</v>
      </c>
      <c r="S830" s="189">
        <v>1797</v>
      </c>
      <c r="T830" s="186">
        <v>918</v>
      </c>
      <c r="U830" s="190">
        <v>402</v>
      </c>
      <c r="V830" s="188">
        <v>2513</v>
      </c>
      <c r="W830" s="205">
        <v>1366</v>
      </c>
      <c r="X830" s="186">
        <v>2544</v>
      </c>
      <c r="Y830" s="190">
        <v>744</v>
      </c>
      <c r="Z830" s="188">
        <v>3534</v>
      </c>
      <c r="AA830" s="186">
        <v>4985</v>
      </c>
      <c r="AB830" s="169">
        <f t="shared" si="15640"/>
        <v>23387</v>
      </c>
      <c r="AC830" s="170">
        <f t="shared" si="15558"/>
        <v>22775</v>
      </c>
      <c r="AE830" s="134" t="s">
        <v>33</v>
      </c>
      <c r="AF830" s="126">
        <f>B830/B839</f>
        <v>4.8195953441687651E-2</v>
      </c>
      <c r="AG830" s="127">
        <f t="shared" ref="AG830" si="15938">C830/C839</f>
        <v>0.1105486300069607</v>
      </c>
      <c r="AH830" s="128">
        <f t="shared" ref="AH830" si="15939">D830/D839</f>
        <v>7.07202383723637E-2</v>
      </c>
      <c r="AI830" s="129">
        <f t="shared" ref="AI830" si="15940">E830/E839</f>
        <v>8.5503901527640397E-2</v>
      </c>
      <c r="AJ830" s="126">
        <f t="shared" ref="AJ830" si="15941">F830/F839</f>
        <v>6.2041303976787851E-2</v>
      </c>
      <c r="AK830" s="127">
        <f t="shared" ref="AK830" si="15942">G830/G839</f>
        <v>5.7354662504877099E-2</v>
      </c>
      <c r="AL830" s="128">
        <f t="shared" ref="AL830" si="15943">H830/H839</f>
        <v>9.3468013468013464E-2</v>
      </c>
      <c r="AM830" s="129">
        <f t="shared" ref="AM830" si="15944">I830/I839</f>
        <v>9.3575191440829847E-2</v>
      </c>
      <c r="AN830" s="126">
        <f t="shared" ref="AN830" si="15945">J830/J839</f>
        <v>9.4914251921939682E-2</v>
      </c>
      <c r="AO830" s="127">
        <f t="shared" ref="AO830" si="15946">K830/K839</f>
        <v>3.1065468549422336E-2</v>
      </c>
      <c r="AP830" s="128">
        <f t="shared" ref="AP830" si="15947">L830/L839</f>
        <v>0.12731400628711143</v>
      </c>
      <c r="AQ830" s="126">
        <f t="shared" ref="AQ830" si="15948">M830/M839</f>
        <v>4.0934588104399428E-2</v>
      </c>
      <c r="AR830" s="130">
        <f t="shared" ref="AR830" si="15949">N830/N839</f>
        <v>8.9061929675142967E-2</v>
      </c>
      <c r="AS830" s="131">
        <f t="shared" ref="AS830" si="15950">O830/O839</f>
        <v>5.8022067600221258E-2</v>
      </c>
      <c r="AT830" s="126">
        <f t="shared" ref="AT830" si="15951">P830/P839</f>
        <v>7.698876699730671E-2</v>
      </c>
      <c r="AU830" s="127">
        <f t="shared" ref="AU830" si="15952">Q830/Q839</f>
        <v>7.4753617110505349E-2</v>
      </c>
      <c r="AV830" s="128">
        <f t="shared" ref="AV830" si="15953">R830/R839</f>
        <v>7.1691274452321305E-2</v>
      </c>
      <c r="AW830" s="129">
        <f t="shared" ref="AW830" si="15954">S830/S839</f>
        <v>8.0492721164613659E-2</v>
      </c>
      <c r="AX830" s="126">
        <f t="shared" ref="AX830" si="15955">T830/T839</f>
        <v>0.10843373493975904</v>
      </c>
      <c r="AY830" s="127">
        <f t="shared" ref="AY830" si="15956">U830/U839</f>
        <v>3.6502315445382731E-2</v>
      </c>
      <c r="AZ830" s="128">
        <f t="shared" ref="AZ830" si="15957">V830/V839</f>
        <v>0.10773385921289548</v>
      </c>
      <c r="BA830" s="129">
        <f t="shared" ref="BA830" si="15958">W830/W839</f>
        <v>4.9544811577382032E-2</v>
      </c>
      <c r="BB830" s="126">
        <f t="shared" ref="BB830" si="15959">X830/X839</f>
        <v>0.10980662983425414</v>
      </c>
      <c r="BC830" s="127">
        <f t="shared" ref="BC830" si="15960">Y830/Y839</f>
        <v>4.9979846835953246E-2</v>
      </c>
      <c r="BD830" s="128">
        <f t="shared" ref="BD830" si="15961">Z830/Z839</f>
        <v>6.667798720778853E-2</v>
      </c>
      <c r="BE830" s="126">
        <f t="shared" ref="BE830" si="15962">AA830/AA839</f>
        <v>0.11424315343187808</v>
      </c>
      <c r="BF830" s="132">
        <f t="shared" ref="BF830" si="15963">AB830/AB839</f>
        <v>7.8723167911565611E-2</v>
      </c>
      <c r="BG830" s="133">
        <f t="shared" ref="BG830" si="15964">AC830/AC839</f>
        <v>7.6803749978923225E-2</v>
      </c>
    </row>
    <row r="831" spans="1:59">
      <c r="A831" s="143" t="s">
        <v>34</v>
      </c>
      <c r="B831" s="200">
        <v>2462</v>
      </c>
      <c r="C831" s="194">
        <v>4237</v>
      </c>
      <c r="D831" s="195">
        <v>1089</v>
      </c>
      <c r="E831" s="196">
        <v>1534</v>
      </c>
      <c r="F831" s="193">
        <v>530</v>
      </c>
      <c r="G831" s="197">
        <v>433</v>
      </c>
      <c r="H831" s="195">
        <v>1624</v>
      </c>
      <c r="I831" s="196">
        <v>2994</v>
      </c>
      <c r="J831" s="193">
        <v>387</v>
      </c>
      <c r="K831" s="194">
        <v>188</v>
      </c>
      <c r="L831" s="195">
        <v>1057</v>
      </c>
      <c r="M831" s="193">
        <v>902</v>
      </c>
      <c r="N831" s="198">
        <v>1658</v>
      </c>
      <c r="O831" s="201">
        <v>1961</v>
      </c>
      <c r="P831" s="193">
        <v>1019</v>
      </c>
      <c r="Q831" s="194">
        <v>1681</v>
      </c>
      <c r="R831" s="195">
        <v>1002</v>
      </c>
      <c r="S831" s="196">
        <v>1622</v>
      </c>
      <c r="T831" s="193">
        <v>715</v>
      </c>
      <c r="U831" s="197">
        <v>396</v>
      </c>
      <c r="V831" s="195">
        <v>2370</v>
      </c>
      <c r="W831" s="202">
        <v>1483</v>
      </c>
      <c r="X831" s="193">
        <v>1799</v>
      </c>
      <c r="Y831" s="197">
        <v>826</v>
      </c>
      <c r="Z831" s="195">
        <v>2908</v>
      </c>
      <c r="AA831" s="193">
        <v>3996</v>
      </c>
      <c r="AB831" s="169">
        <f t="shared" si="15640"/>
        <v>18620</v>
      </c>
      <c r="AC831" s="170">
        <f t="shared" si="15558"/>
        <v>22253</v>
      </c>
      <c r="AE831" s="143" t="s">
        <v>34</v>
      </c>
      <c r="AF831" s="126">
        <f>B831/B839</f>
        <v>4.3353466340312383E-2</v>
      </c>
      <c r="AG831" s="127">
        <f t="shared" ref="AG831" si="15965">C831/C839</f>
        <v>0.13405682465354679</v>
      </c>
      <c r="AH831" s="128">
        <f t="shared" ref="AH831" si="15966">D831/D839</f>
        <v>5.0700684389403602E-2</v>
      </c>
      <c r="AI831" s="129">
        <f t="shared" ref="AI831" si="15967">E831/E839</f>
        <v>8.4294977470051657E-2</v>
      </c>
      <c r="AJ831" s="126">
        <f t="shared" ref="AJ831" si="15968">F831/F839</f>
        <v>4.5229561358593615E-2</v>
      </c>
      <c r="AK831" s="127">
        <f t="shared" ref="AK831" si="15969">G831/G839</f>
        <v>5.6314215112498373E-2</v>
      </c>
      <c r="AL831" s="128">
        <f t="shared" ref="AL831" si="15970">H831/H839</f>
        <v>7.2906846240179568E-2</v>
      </c>
      <c r="AM831" s="129">
        <f t="shared" ref="AM831" si="15971">I831/I839</f>
        <v>8.1301254548416885E-2</v>
      </c>
      <c r="AN831" s="126">
        <f t="shared" ref="AN831" si="15972">J831/J839</f>
        <v>5.721466587817859E-2</v>
      </c>
      <c r="AO831" s="127">
        <f t="shared" ref="AO831" si="15973">K831/K839</f>
        <v>2.4133504492939665E-2</v>
      </c>
      <c r="AP831" s="128">
        <f t="shared" ref="AP831" si="15974">L831/L839</f>
        <v>9.2298288508557452E-2</v>
      </c>
      <c r="AQ831" s="126">
        <f t="shared" ref="AQ831" si="15975">M831/M839</f>
        <v>4.1815400305966345E-2</v>
      </c>
      <c r="AR831" s="130">
        <f t="shared" ref="AR831" si="15976">N831/N839</f>
        <v>6.7242568033418507E-2</v>
      </c>
      <c r="AS831" s="131">
        <f t="shared" ref="AS831" si="15977">O831/O839</f>
        <v>5.7090453870563919E-2</v>
      </c>
      <c r="AT831" s="126">
        <f t="shared" ref="AT831" si="15978">P831/P839</f>
        <v>6.6938185640149778E-2</v>
      </c>
      <c r="AU831" s="127">
        <f t="shared" ref="AU831" si="15979">Q831/Q839</f>
        <v>8.8121199412874815E-2</v>
      </c>
      <c r="AV831" s="128">
        <f t="shared" ref="AV831" si="15980">R831/R839</f>
        <v>5.3408666915409624E-2</v>
      </c>
      <c r="AW831" s="129">
        <f t="shared" ref="AW831" si="15981">S831/S839</f>
        <v>7.2653975363941775E-2</v>
      </c>
      <c r="AX831" s="126">
        <f t="shared" ref="AX831" si="15982">T831/T839</f>
        <v>8.4455468934561781E-2</v>
      </c>
      <c r="AY831" s="127">
        <f t="shared" ref="AY831" si="15983">U831/U839</f>
        <v>3.5957504767093432E-2</v>
      </c>
      <c r="AZ831" s="128">
        <f t="shared" ref="AZ831" si="15984">V831/V839</f>
        <v>0.10160336105633198</v>
      </c>
      <c r="BA831" s="129">
        <f t="shared" ref="BA831" si="15985">W831/W839</f>
        <v>5.3788400855971856E-2</v>
      </c>
      <c r="BB831" s="126">
        <f t="shared" ref="BB831" si="15986">X831/X839</f>
        <v>7.7650207182320435E-2</v>
      </c>
      <c r="BC831" s="127">
        <f t="shared" ref="BC831" si="15987">Y831/Y839</f>
        <v>5.5488378342066373E-2</v>
      </c>
      <c r="BD831" s="128">
        <f t="shared" ref="BD831" si="15988">Z831/Z839</f>
        <v>5.4866889303975395E-2</v>
      </c>
      <c r="BE831" s="126">
        <f t="shared" ref="BE831" si="15989">AA831/AA839</f>
        <v>9.1577861808181504E-2</v>
      </c>
      <c r="BF831" s="132">
        <f t="shared" ref="BF831" si="15990">AB831/AB839</f>
        <v>6.2676931052009735E-2</v>
      </c>
      <c r="BG831" s="133">
        <f t="shared" ref="BG831" si="15991">AC831/AC839</f>
        <v>7.5043418146255925E-2</v>
      </c>
    </row>
    <row r="832" spans="1:59">
      <c r="A832" s="134" t="s">
        <v>35</v>
      </c>
      <c r="B832" s="203">
        <v>2010</v>
      </c>
      <c r="C832" s="187">
        <v>2501</v>
      </c>
      <c r="D832" s="188">
        <v>792</v>
      </c>
      <c r="E832" s="189">
        <v>1465</v>
      </c>
      <c r="F832" s="186">
        <v>357</v>
      </c>
      <c r="G832" s="190">
        <v>369</v>
      </c>
      <c r="H832" s="188">
        <v>1221</v>
      </c>
      <c r="I832" s="189">
        <v>3162</v>
      </c>
      <c r="J832" s="186">
        <v>219</v>
      </c>
      <c r="K832" s="187">
        <v>191</v>
      </c>
      <c r="L832" s="188">
        <v>665</v>
      </c>
      <c r="M832" s="186">
        <v>686</v>
      </c>
      <c r="N832" s="191">
        <v>1346</v>
      </c>
      <c r="O832" s="204">
        <v>1820</v>
      </c>
      <c r="P832" s="186">
        <v>743</v>
      </c>
      <c r="Q832" s="187">
        <v>1423</v>
      </c>
      <c r="R832" s="188">
        <v>778</v>
      </c>
      <c r="S832" s="189">
        <v>1257</v>
      </c>
      <c r="T832" s="186">
        <v>514</v>
      </c>
      <c r="U832" s="190">
        <v>339</v>
      </c>
      <c r="V832" s="188">
        <v>2193</v>
      </c>
      <c r="W832" s="205">
        <v>1118</v>
      </c>
      <c r="X832" s="186">
        <v>1322</v>
      </c>
      <c r="Y832" s="190">
        <v>798</v>
      </c>
      <c r="Z832" s="188">
        <v>2270</v>
      </c>
      <c r="AA832" s="186">
        <v>3050</v>
      </c>
      <c r="AB832" s="169">
        <f t="shared" si="15640"/>
        <v>14430</v>
      </c>
      <c r="AC832" s="170">
        <f t="shared" si="15558"/>
        <v>18179</v>
      </c>
      <c r="AE832" s="134" t="s">
        <v>35</v>
      </c>
      <c r="AF832" s="126">
        <f>B832/B839</f>
        <v>3.5394178450051945E-2</v>
      </c>
      <c r="AG832" s="127">
        <f t="shared" ref="AG832" si="15992">C832/C839</f>
        <v>7.9130544833259514E-2</v>
      </c>
      <c r="AH832" s="128">
        <f t="shared" ref="AH832" si="15993">D832/D839</f>
        <v>3.6873225010475345E-2</v>
      </c>
      <c r="AI832" s="129">
        <f t="shared" ref="AI832" si="15994">E832/E839</f>
        <v>8.0503352016705138E-2</v>
      </c>
      <c r="AJ832" s="126">
        <f t="shared" ref="AJ832" si="15995">F832/F839</f>
        <v>3.046594982078853E-2</v>
      </c>
      <c r="AK832" s="127">
        <f t="shared" ref="AK832" si="15996">G832/G839</f>
        <v>4.7990635973468594E-2</v>
      </c>
      <c r="AL832" s="128">
        <f t="shared" ref="AL832" si="15997">H832/H839</f>
        <v>5.4814814814814816E-2</v>
      </c>
      <c r="AM832" s="129">
        <f t="shared" ref="AM832" si="15998">I832/I839</f>
        <v>8.5863248791614624E-2</v>
      </c>
      <c r="AN832" s="126">
        <f t="shared" ref="AN832" si="15999">J832/J839</f>
        <v>3.2377291543465407E-2</v>
      </c>
      <c r="AO832" s="127">
        <f t="shared" ref="AO832" si="16000">K832/K839</f>
        <v>2.4518613607188704E-2</v>
      </c>
      <c r="AP832" s="128">
        <f t="shared" ref="AP832" si="16001">L832/L839</f>
        <v>5.8068459657701708E-2</v>
      </c>
      <c r="AQ832" s="126">
        <f t="shared" ref="AQ832" si="16002">M832/M839</f>
        <v>3.1801956330258216E-2</v>
      </c>
      <c r="AR832" s="130">
        <f t="shared" ref="AR832" si="16003">N832/N839</f>
        <v>5.458896053858945E-2</v>
      </c>
      <c r="AS832" s="131">
        <f t="shared" ref="AS832" si="16004">O832/O839</f>
        <v>5.2985530874261257E-2</v>
      </c>
      <c r="AT832" s="126">
        <f t="shared" ref="AT832" si="16005">P832/P839</f>
        <v>4.8807725152729423E-2</v>
      </c>
      <c r="AU832" s="127">
        <f t="shared" ref="AU832" si="16006">Q832/Q839</f>
        <v>7.4596351436359828E-2</v>
      </c>
      <c r="AV832" s="128">
        <f t="shared" ref="AV832" si="16007">R832/R839</f>
        <v>4.1469004850487712E-2</v>
      </c>
      <c r="AW832" s="129">
        <f t="shared" ref="AW832" si="16008">S832/S839</f>
        <v>5.6304591265397538E-2</v>
      </c>
      <c r="AX832" s="126">
        <f t="shared" ref="AX832" si="16009">T832/T839</f>
        <v>6.0713442003307347E-2</v>
      </c>
      <c r="AY832" s="127">
        <f t="shared" ref="AY832" si="16010">U832/U839</f>
        <v>3.0781803323345139E-2</v>
      </c>
      <c r="AZ832" s="128">
        <f t="shared" ref="AZ832" si="16011">V832/V839</f>
        <v>9.4015261939466688E-2</v>
      </c>
      <c r="BA832" s="129">
        <f t="shared" ref="BA832" si="16012">W832/W839</f>
        <v>4.0549853106524973E-2</v>
      </c>
      <c r="BB832" s="126">
        <f t="shared" ref="BB832" si="16013">X832/X839</f>
        <v>5.7061464088397788E-2</v>
      </c>
      <c r="BC832" s="127">
        <f t="shared" ref="BC832" si="16014">Y832/Y839</f>
        <v>5.3607416364369206E-2</v>
      </c>
      <c r="BD832" s="128">
        <f t="shared" ref="BD832" si="16015">Z832/Z839</f>
        <v>4.2829380577724951E-2</v>
      </c>
      <c r="BE832" s="126">
        <f t="shared" ref="BE832" si="16016">AA832/AA839</f>
        <v>6.9898017646384786E-2</v>
      </c>
      <c r="BF832" s="132">
        <f t="shared" ref="BF832" si="16017">AB832/AB839</f>
        <v>4.8572938511305071E-2</v>
      </c>
      <c r="BG832" s="133">
        <f t="shared" ref="BG832" si="16018">AC832/AC839</f>
        <v>6.1304736371760503E-2</v>
      </c>
    </row>
    <row r="833" spans="1:59">
      <c r="A833" s="143" t="s">
        <v>36</v>
      </c>
      <c r="B833" s="200">
        <v>377</v>
      </c>
      <c r="C833" s="194">
        <v>1811</v>
      </c>
      <c r="D833" s="195">
        <v>167</v>
      </c>
      <c r="E833" s="196">
        <v>920</v>
      </c>
      <c r="F833" s="193">
        <v>85</v>
      </c>
      <c r="G833" s="197">
        <v>360</v>
      </c>
      <c r="H833" s="195">
        <v>394</v>
      </c>
      <c r="I833" s="196">
        <v>1956</v>
      </c>
      <c r="J833" s="193">
        <v>108</v>
      </c>
      <c r="K833" s="194">
        <v>160</v>
      </c>
      <c r="L833" s="195">
        <v>295</v>
      </c>
      <c r="M833" s="193">
        <v>368</v>
      </c>
      <c r="N833" s="198">
        <v>783</v>
      </c>
      <c r="O833" s="201">
        <v>1209</v>
      </c>
      <c r="P833" s="193">
        <v>505</v>
      </c>
      <c r="Q833" s="194">
        <v>924</v>
      </c>
      <c r="R833" s="195">
        <v>572</v>
      </c>
      <c r="S833" s="196">
        <v>855</v>
      </c>
      <c r="T833" s="193">
        <v>379</v>
      </c>
      <c r="U833" s="197">
        <v>264</v>
      </c>
      <c r="V833" s="195">
        <v>1913</v>
      </c>
      <c r="W833" s="202">
        <v>824</v>
      </c>
      <c r="X833" s="193">
        <v>837</v>
      </c>
      <c r="Y833" s="197">
        <v>620</v>
      </c>
      <c r="Z833" s="195">
        <v>1420</v>
      </c>
      <c r="AA833" s="193">
        <v>1818</v>
      </c>
      <c r="AB833" s="169">
        <f t="shared" si="15640"/>
        <v>7835</v>
      </c>
      <c r="AC833" s="170">
        <f t="shared" si="15558"/>
        <v>12089</v>
      </c>
      <c r="AE833" s="143" t="s">
        <v>36</v>
      </c>
      <c r="AF833" s="126">
        <f>B833/B839</f>
        <v>6.6386095898853656E-3</v>
      </c>
      <c r="AG833" s="127">
        <f t="shared" ref="AG833" si="16019">C833/C839</f>
        <v>5.7299246978421821E-2</v>
      </c>
      <c r="AH833" s="128">
        <f t="shared" ref="AH833" si="16020">D833/D839</f>
        <v>7.7750360817542717E-3</v>
      </c>
      <c r="AI833" s="129">
        <f t="shared" ref="AI833" si="16021">E833/E839</f>
        <v>5.0555006044620286E-2</v>
      </c>
      <c r="AJ833" s="126">
        <f t="shared" ref="AJ833" si="16022">F833/F839</f>
        <v>7.2537975763782214E-3</v>
      </c>
      <c r="AK833" s="127">
        <f t="shared" ref="AK833" si="16023">G833/G839</f>
        <v>4.6820132657042525E-2</v>
      </c>
      <c r="AL833" s="128">
        <f t="shared" ref="AL833" si="16024">H833/H839</f>
        <v>1.7687991021324356E-2</v>
      </c>
      <c r="AM833" s="129">
        <f t="shared" ref="AM833" si="16025">I833/I839</f>
        <v>5.311464726008798E-2</v>
      </c>
      <c r="AN833" s="126">
        <f t="shared" ref="AN833" si="16026">J833/J839</f>
        <v>1.5966883500887048E-2</v>
      </c>
      <c r="AO833" s="127">
        <f t="shared" ref="AO833" si="16027">K833/K839</f>
        <v>2.0539152759948651E-2</v>
      </c>
      <c r="AP833" s="128">
        <f t="shared" ref="AP833" si="16028">L833/L839</f>
        <v>2.5759692630108279E-2</v>
      </c>
      <c r="AQ833" s="126">
        <f t="shared" ref="AQ833" si="16029">M833/M839</f>
        <v>1.7059941588243473E-2</v>
      </c>
      <c r="AR833" s="130">
        <f t="shared" ref="AR833" si="16030">N833/N839</f>
        <v>3.1755688039907533E-2</v>
      </c>
      <c r="AS833" s="131">
        <f t="shared" ref="AS833" si="16031">O833/O839</f>
        <v>3.5197531223616407E-2</v>
      </c>
      <c r="AT833" s="126">
        <f t="shared" ref="AT833" si="16032">P833/P839</f>
        <v>3.3173487486040862E-2</v>
      </c>
      <c r="AU833" s="127">
        <f t="shared" ref="AU833" si="16033">Q833/Q839</f>
        <v>4.8437827636821133E-2</v>
      </c>
      <c r="AV833" s="128">
        <f t="shared" ref="AV833" si="16034">R833/R839</f>
        <v>3.0488779915782742E-2</v>
      </c>
      <c r="AW833" s="129">
        <f t="shared" ref="AW833" si="16035">S833/S839</f>
        <v>3.8297872340425532E-2</v>
      </c>
      <c r="AX833" s="126">
        <f t="shared" ref="AX833" si="16036">T833/T839</f>
        <v>4.476730451216631E-2</v>
      </c>
      <c r="AY833" s="127">
        <f t="shared" ref="AY833" si="16037">U833/U839</f>
        <v>2.3971669844728958E-2</v>
      </c>
      <c r="AZ833" s="128">
        <f t="shared" ref="AZ833" si="16038">V833/V839</f>
        <v>8.2011489325216499E-2</v>
      </c>
      <c r="BA833" s="129">
        <f t="shared" ref="BA833" si="16039">W833/W839</f>
        <v>2.9886474919299265E-2</v>
      </c>
      <c r="BB833" s="126">
        <f t="shared" ref="BB833" si="16040">X833/X839</f>
        <v>3.612741712707182E-2</v>
      </c>
      <c r="BC833" s="127">
        <f t="shared" ref="BC833" si="16041">Y833/Y839</f>
        <v>4.1649872363294371E-2</v>
      </c>
      <c r="BD833" s="128">
        <f t="shared" ref="BD833" si="16042">Z833/Z839</f>
        <v>2.6791947321748645E-2</v>
      </c>
      <c r="BE833" s="126">
        <f t="shared" ref="BE833" si="16043">AA833/AA839</f>
        <v>4.1663801993812304E-2</v>
      </c>
      <c r="BF833" s="132">
        <f t="shared" ref="BF833" si="16044">AB833/AB839</f>
        <v>2.6373456218716233E-2</v>
      </c>
      <c r="BG833" s="133">
        <f t="shared" ref="BG833" si="16045">AC833/AC839</f>
        <v>4.0767531657308578E-2</v>
      </c>
    </row>
    <row r="834" spans="1:59">
      <c r="A834" s="134" t="s">
        <v>37</v>
      </c>
      <c r="B834" s="203">
        <v>0</v>
      </c>
      <c r="C834" s="187">
        <v>1244</v>
      </c>
      <c r="D834" s="188">
        <v>7</v>
      </c>
      <c r="E834" s="189">
        <v>521</v>
      </c>
      <c r="F834" s="186">
        <v>2</v>
      </c>
      <c r="G834" s="190">
        <v>174</v>
      </c>
      <c r="H834" s="188">
        <v>10</v>
      </c>
      <c r="I834" s="189">
        <v>789</v>
      </c>
      <c r="J834" s="186">
        <v>15</v>
      </c>
      <c r="K834" s="187">
        <v>56</v>
      </c>
      <c r="L834" s="188">
        <v>51</v>
      </c>
      <c r="M834" s="186">
        <v>88</v>
      </c>
      <c r="N834" s="191">
        <v>89</v>
      </c>
      <c r="O834" s="204">
        <v>242</v>
      </c>
      <c r="P834" s="186">
        <v>124</v>
      </c>
      <c r="Q834" s="187">
        <v>112</v>
      </c>
      <c r="R834" s="188">
        <v>73</v>
      </c>
      <c r="S834" s="189">
        <v>74</v>
      </c>
      <c r="T834" s="186">
        <v>40</v>
      </c>
      <c r="U834" s="190">
        <v>12</v>
      </c>
      <c r="V834" s="188">
        <v>97</v>
      </c>
      <c r="W834" s="205">
        <v>50</v>
      </c>
      <c r="X834" s="186">
        <v>126</v>
      </c>
      <c r="Y834" s="190">
        <v>35</v>
      </c>
      <c r="Z834" s="188">
        <v>50</v>
      </c>
      <c r="AA834" s="186">
        <v>267</v>
      </c>
      <c r="AB834" s="169">
        <f t="shared" si="15640"/>
        <v>684</v>
      </c>
      <c r="AC834" s="170">
        <f t="shared" si="15558"/>
        <v>3664</v>
      </c>
      <c r="AE834" s="134" t="s">
        <v>37</v>
      </c>
      <c r="AF834" s="126">
        <f>B834/B839</f>
        <v>0</v>
      </c>
      <c r="AG834" s="127">
        <f t="shared" ref="AG834" si="16046">C834/C839</f>
        <v>3.9359615262924759E-2</v>
      </c>
      <c r="AH834" s="128">
        <f t="shared" ref="AH834" si="16047">D834/D839</f>
        <v>3.2589971600167607E-4</v>
      </c>
      <c r="AI834" s="129">
        <f t="shared" ref="AI834" si="16048">E834/E839</f>
        <v>2.8629519727442578E-2</v>
      </c>
      <c r="AJ834" s="126">
        <f t="shared" ref="AJ834" si="16049">F834/F839</f>
        <v>1.7067759003242875E-4</v>
      </c>
      <c r="AK834" s="127">
        <f t="shared" ref="AK834" si="16050">G834/G839</f>
        <v>2.2629730784237221E-2</v>
      </c>
      <c r="AL834" s="128">
        <f t="shared" ref="AL834" si="16051">H834/H839</f>
        <v>4.4893378226711561E-4</v>
      </c>
      <c r="AM834" s="129">
        <f t="shared" ref="AM834" si="16052">I834/I839</f>
        <v>2.1425080106446531E-2</v>
      </c>
      <c r="AN834" s="126">
        <f t="shared" ref="AN834" si="16053">J834/J839</f>
        <v>2.2176227084565346E-3</v>
      </c>
      <c r="AO834" s="127">
        <f t="shared" ref="AO834" si="16054">K834/K839</f>
        <v>7.1887034659820284E-3</v>
      </c>
      <c r="AP834" s="128">
        <f t="shared" ref="AP834" si="16055">L834/L839</f>
        <v>4.4533705902899054E-3</v>
      </c>
      <c r="AQ834" s="126">
        <f t="shared" ref="AQ834" si="16056">M834/M839</f>
        <v>4.0795512493625704E-3</v>
      </c>
      <c r="AR834" s="130">
        <f t="shared" ref="AR834" si="16057">N834/N839</f>
        <v>3.6095226507685445E-3</v>
      </c>
      <c r="AS834" s="131">
        <f t="shared" ref="AS834" si="16058">O834/O839</f>
        <v>7.0453288305336401E-3</v>
      </c>
      <c r="AT834" s="126">
        <f t="shared" ref="AT834" si="16059">P834/P839</f>
        <v>8.1455692044932002E-3</v>
      </c>
      <c r="AU834" s="127">
        <f t="shared" ref="AU834" si="16060">Q834/Q839</f>
        <v>5.8712518347661981E-3</v>
      </c>
      <c r="AV834" s="128">
        <f t="shared" ref="AV834" si="16061">R834/R839</f>
        <v>3.8910505836575876E-3</v>
      </c>
      <c r="AW834" s="129">
        <f t="shared" ref="AW834" si="16062">S834/S839</f>
        <v>3.3146696528555432E-3</v>
      </c>
      <c r="AX834" s="126">
        <f t="shared" ref="AX834" si="16063">T834/T839</f>
        <v>4.7247814788566028E-3</v>
      </c>
      <c r="AY834" s="127">
        <f t="shared" ref="AY834" si="16064">U834/U839</f>
        <v>1.089621356578589E-3</v>
      </c>
      <c r="AZ834" s="128">
        <f t="shared" ref="AZ834" si="16065">V834/V839</f>
        <v>4.1584497985081023E-3</v>
      </c>
      <c r="BA834" s="129">
        <f t="shared" ref="BA834" si="16066">W834/W839</f>
        <v>1.8134996917050525E-3</v>
      </c>
      <c r="BB834" s="126">
        <f t="shared" ref="BB834" si="16067">X834/X839</f>
        <v>5.4385359116022099E-3</v>
      </c>
      <c r="BC834" s="127">
        <f t="shared" ref="BC834" si="16068">Y834/Y839</f>
        <v>2.3512024721214562E-3</v>
      </c>
      <c r="BD834" s="128">
        <f t="shared" ref="BD834" si="16069">Z834/Z839</f>
        <v>9.4337842682213539E-4</v>
      </c>
      <c r="BE834" s="126">
        <f t="shared" ref="BE834" si="16070">AA834/AA839</f>
        <v>6.1189412169130285E-3</v>
      </c>
      <c r="BF834" s="132">
        <f t="shared" ref="BF834" si="16071">AB834/AB839</f>
        <v>2.3024178753799493E-3</v>
      </c>
      <c r="BG834" s="133">
        <f t="shared" ref="BG834" si="16072">AC834/AC839</f>
        <v>1.2356045660714587E-2</v>
      </c>
    </row>
    <row r="835" spans="1:59">
      <c r="A835" s="143" t="s">
        <v>38</v>
      </c>
      <c r="B835" s="200">
        <v>0</v>
      </c>
      <c r="C835" s="194">
        <v>1</v>
      </c>
      <c r="D835" s="195">
        <v>0</v>
      </c>
      <c r="E835" s="196">
        <v>0</v>
      </c>
      <c r="F835" s="193">
        <v>0</v>
      </c>
      <c r="G835" s="197">
        <v>0</v>
      </c>
      <c r="H835" s="195">
        <v>0</v>
      </c>
      <c r="I835" s="196">
        <v>0</v>
      </c>
      <c r="J835" s="193">
        <v>0</v>
      </c>
      <c r="K835" s="197">
        <v>0</v>
      </c>
      <c r="L835" s="195">
        <v>0</v>
      </c>
      <c r="M835" s="193">
        <v>0</v>
      </c>
      <c r="N835" s="198">
        <v>0</v>
      </c>
      <c r="O835" s="201">
        <v>0</v>
      </c>
      <c r="P835" s="193">
        <v>0</v>
      </c>
      <c r="Q835" s="197">
        <v>0</v>
      </c>
      <c r="R835" s="195">
        <v>0</v>
      </c>
      <c r="S835" s="196">
        <v>0</v>
      </c>
      <c r="T835" s="193">
        <v>0</v>
      </c>
      <c r="U835" s="197">
        <v>0</v>
      </c>
      <c r="V835" s="195">
        <v>0</v>
      </c>
      <c r="W835" s="196">
        <v>0</v>
      </c>
      <c r="X835" s="193">
        <v>0</v>
      </c>
      <c r="Y835" s="197">
        <v>0</v>
      </c>
      <c r="Z835" s="195">
        <v>0</v>
      </c>
      <c r="AA835" s="193">
        <v>0</v>
      </c>
      <c r="AB835" s="169">
        <f t="shared" si="15640"/>
        <v>0</v>
      </c>
      <c r="AC835" s="170">
        <f t="shared" si="15558"/>
        <v>1</v>
      </c>
      <c r="AE835" s="143" t="s">
        <v>38</v>
      </c>
      <c r="AF835" s="126">
        <f>B835/B839</f>
        <v>0</v>
      </c>
      <c r="AG835" s="127">
        <f t="shared" ref="AG835" si="16073">C835/C839</f>
        <v>3.1639562108460418E-5</v>
      </c>
      <c r="AH835" s="128">
        <f t="shared" ref="AH835" si="16074">D835/D839</f>
        <v>0</v>
      </c>
      <c r="AI835" s="129">
        <f t="shared" ref="AI835" si="16075">E835/E839</f>
        <v>0</v>
      </c>
      <c r="AJ835" s="126">
        <f t="shared" ref="AJ835" si="16076">F835/F839</f>
        <v>0</v>
      </c>
      <c r="AK835" s="127">
        <f t="shared" ref="AK835" si="16077">G835/G839</f>
        <v>0</v>
      </c>
      <c r="AL835" s="128">
        <f t="shared" ref="AL835" si="16078">H835/H839</f>
        <v>0</v>
      </c>
      <c r="AM835" s="129">
        <f t="shared" ref="AM835" si="16079">I835/I839</f>
        <v>0</v>
      </c>
      <c r="AN835" s="126">
        <f t="shared" ref="AN835" si="16080">J835/J839</f>
        <v>0</v>
      </c>
      <c r="AO835" s="127">
        <f t="shared" ref="AO835" si="16081">K835/K839</f>
        <v>0</v>
      </c>
      <c r="AP835" s="128">
        <f t="shared" ref="AP835" si="16082">L835/L839</f>
        <v>0</v>
      </c>
      <c r="AQ835" s="126">
        <f t="shared" ref="AQ835" si="16083">M835/M839</f>
        <v>0</v>
      </c>
      <c r="AR835" s="130">
        <f t="shared" ref="AR835" si="16084">N835/N839</f>
        <v>0</v>
      </c>
      <c r="AS835" s="131">
        <f t="shared" ref="AS835" si="16085">O835/O839</f>
        <v>0</v>
      </c>
      <c r="AT835" s="126">
        <f t="shared" ref="AT835" si="16086">P835/P839</f>
        <v>0</v>
      </c>
      <c r="AU835" s="127">
        <f t="shared" ref="AU835" si="16087">Q835/Q839</f>
        <v>0</v>
      </c>
      <c r="AV835" s="128">
        <f t="shared" ref="AV835" si="16088">R835/R839</f>
        <v>0</v>
      </c>
      <c r="AW835" s="129">
        <f t="shared" ref="AW835" si="16089">S835/S839</f>
        <v>0</v>
      </c>
      <c r="AX835" s="126">
        <f t="shared" ref="AX835" si="16090">T835/T839</f>
        <v>0</v>
      </c>
      <c r="AY835" s="127">
        <f t="shared" ref="AY835" si="16091">U835/U839</f>
        <v>0</v>
      </c>
      <c r="AZ835" s="128">
        <f t="shared" ref="AZ835" si="16092">V835/V839</f>
        <v>0</v>
      </c>
      <c r="BA835" s="129">
        <f t="shared" ref="BA835" si="16093">W835/W839</f>
        <v>0</v>
      </c>
      <c r="BB835" s="126">
        <f t="shared" ref="BB835" si="16094">X835/X839</f>
        <v>0</v>
      </c>
      <c r="BC835" s="127">
        <f t="shared" ref="BC835" si="16095">Y835/Y839</f>
        <v>0</v>
      </c>
      <c r="BD835" s="128">
        <f t="shared" ref="BD835" si="16096">Z835/Z839</f>
        <v>0</v>
      </c>
      <c r="BE835" s="126">
        <f t="shared" ref="BE835" si="16097">AA835/AA839</f>
        <v>0</v>
      </c>
      <c r="BF835" s="132">
        <f t="shared" ref="BF835" si="16098">AB835/AB839</f>
        <v>0</v>
      </c>
      <c r="BG835" s="133">
        <f t="shared" ref="BG835" si="16099">AC835/AC839</f>
        <v>3.3722832043435006E-6</v>
      </c>
    </row>
    <row r="836" spans="1:59">
      <c r="A836" s="134" t="s">
        <v>39</v>
      </c>
      <c r="B836" s="58">
        <v>0</v>
      </c>
      <c r="C836" s="59">
        <v>0</v>
      </c>
      <c r="D836" s="136">
        <v>0</v>
      </c>
      <c r="E836" s="137">
        <v>0</v>
      </c>
      <c r="F836" s="135">
        <v>0</v>
      </c>
      <c r="G836" s="138">
        <v>0</v>
      </c>
      <c r="H836" s="136">
        <v>0</v>
      </c>
      <c r="I836" s="137">
        <v>0</v>
      </c>
      <c r="J836" s="135">
        <v>0</v>
      </c>
      <c r="K836" s="138">
        <v>0</v>
      </c>
      <c r="L836" s="136">
        <v>0</v>
      </c>
      <c r="M836" s="135">
        <v>0</v>
      </c>
      <c r="N836" s="139">
        <v>0</v>
      </c>
      <c r="O836" s="140">
        <v>0</v>
      </c>
      <c r="P836" s="135">
        <v>0</v>
      </c>
      <c r="Q836" s="138">
        <v>0</v>
      </c>
      <c r="R836" s="136">
        <v>0</v>
      </c>
      <c r="S836" s="137">
        <v>0</v>
      </c>
      <c r="T836" s="135">
        <v>0</v>
      </c>
      <c r="U836" s="138">
        <v>0</v>
      </c>
      <c r="V836" s="136">
        <v>0</v>
      </c>
      <c r="W836" s="137">
        <v>0</v>
      </c>
      <c r="X836" s="135">
        <v>0</v>
      </c>
      <c r="Y836" s="138">
        <v>0</v>
      </c>
      <c r="Z836" s="141">
        <v>0</v>
      </c>
      <c r="AA836" s="142">
        <v>0</v>
      </c>
      <c r="AB836" s="169"/>
      <c r="AC836" s="170"/>
      <c r="AE836" s="134" t="s">
        <v>39</v>
      </c>
      <c r="AF836" s="126">
        <f>B836/B839</f>
        <v>0</v>
      </c>
      <c r="AG836" s="127">
        <f t="shared" ref="AG836" si="16100">C836/C839</f>
        <v>0</v>
      </c>
      <c r="AH836" s="128">
        <f t="shared" ref="AH836" si="16101">D836/D839</f>
        <v>0</v>
      </c>
      <c r="AI836" s="129">
        <f t="shared" ref="AI836" si="16102">E836/E839</f>
        <v>0</v>
      </c>
      <c r="AJ836" s="126">
        <f t="shared" ref="AJ836" si="16103">F836/F839</f>
        <v>0</v>
      </c>
      <c r="AK836" s="127">
        <f t="shared" ref="AK836" si="16104">G836/G839</f>
        <v>0</v>
      </c>
      <c r="AL836" s="128">
        <f t="shared" ref="AL836" si="16105">H836/H839</f>
        <v>0</v>
      </c>
      <c r="AM836" s="129">
        <f t="shared" ref="AM836" si="16106">I836/I839</f>
        <v>0</v>
      </c>
      <c r="AN836" s="126">
        <f t="shared" ref="AN836" si="16107">J836/J839</f>
        <v>0</v>
      </c>
      <c r="AO836" s="127">
        <f t="shared" ref="AO836" si="16108">K836/K839</f>
        <v>0</v>
      </c>
      <c r="AP836" s="128">
        <f t="shared" ref="AP836" si="16109">L836/L839</f>
        <v>0</v>
      </c>
      <c r="AQ836" s="126">
        <f t="shared" ref="AQ836" si="16110">M836/M839</f>
        <v>0</v>
      </c>
      <c r="AR836" s="130">
        <f t="shared" ref="AR836" si="16111">N836/N839</f>
        <v>0</v>
      </c>
      <c r="AS836" s="131">
        <f t="shared" ref="AS836" si="16112">O836/O839</f>
        <v>0</v>
      </c>
      <c r="AT836" s="126">
        <f t="shared" ref="AT836" si="16113">P836/P839</f>
        <v>0</v>
      </c>
      <c r="AU836" s="127">
        <f t="shared" ref="AU836" si="16114">Q836/Q839</f>
        <v>0</v>
      </c>
      <c r="AV836" s="128">
        <f t="shared" ref="AV836" si="16115">R836/R839</f>
        <v>0</v>
      </c>
      <c r="AW836" s="129">
        <f t="shared" ref="AW836" si="16116">S836/S839</f>
        <v>0</v>
      </c>
      <c r="AX836" s="126">
        <f t="shared" ref="AX836" si="16117">T836/T839</f>
        <v>0</v>
      </c>
      <c r="AY836" s="127">
        <f t="shared" ref="AY836" si="16118">U836/U839</f>
        <v>0</v>
      </c>
      <c r="AZ836" s="128">
        <f t="shared" ref="AZ836" si="16119">V836/V839</f>
        <v>0</v>
      </c>
      <c r="BA836" s="129">
        <f t="shared" ref="BA836" si="16120">W836/W839</f>
        <v>0</v>
      </c>
      <c r="BB836" s="126">
        <f t="shared" ref="BB836" si="16121">X836/X839</f>
        <v>0</v>
      </c>
      <c r="BC836" s="127">
        <f t="shared" ref="BC836" si="16122">Y836/Y839</f>
        <v>0</v>
      </c>
      <c r="BD836" s="128">
        <f t="shared" ref="BD836" si="16123">Z836/Z839</f>
        <v>0</v>
      </c>
      <c r="BE836" s="126">
        <f t="shared" ref="BE836" si="16124">AA836/AA839</f>
        <v>0</v>
      </c>
      <c r="BF836" s="132">
        <f t="shared" ref="BF836" si="16125">AB836/AB839</f>
        <v>0</v>
      </c>
      <c r="BG836" s="133">
        <f t="shared" ref="BG836" si="16126">AC836/AC839</f>
        <v>0</v>
      </c>
    </row>
    <row r="837" spans="1:59">
      <c r="A837" s="143" t="s">
        <v>40</v>
      </c>
      <c r="B837" s="56"/>
      <c r="C837" s="57"/>
      <c r="D837" s="149"/>
      <c r="E837" s="146"/>
      <c r="F837" s="147"/>
      <c r="G837" s="148"/>
      <c r="H837" s="149"/>
      <c r="I837" s="146"/>
      <c r="J837" s="147"/>
      <c r="K837" s="148"/>
      <c r="L837" s="149"/>
      <c r="M837" s="147"/>
      <c r="N837" s="151"/>
      <c r="O837" s="150"/>
      <c r="P837" s="147"/>
      <c r="Q837" s="148"/>
      <c r="R837" s="149"/>
      <c r="S837" s="146"/>
      <c r="T837" s="147"/>
      <c r="U837" s="148"/>
      <c r="V837" s="149"/>
      <c r="W837" s="146"/>
      <c r="X837" s="147"/>
      <c r="Y837" s="148"/>
      <c r="Z837" s="145"/>
      <c r="AA837" s="144"/>
      <c r="AB837" s="169"/>
      <c r="AC837" s="170"/>
      <c r="AE837" s="143" t="s">
        <v>40</v>
      </c>
      <c r="AF837" s="126">
        <f>B837/B839</f>
        <v>0</v>
      </c>
      <c r="AG837" s="127">
        <f t="shared" ref="AG837" si="16127">C837/C839</f>
        <v>0</v>
      </c>
      <c r="AH837" s="128">
        <f t="shared" ref="AH837" si="16128">D837/D839</f>
        <v>0</v>
      </c>
      <c r="AI837" s="129">
        <f t="shared" ref="AI837" si="16129">E837/E839</f>
        <v>0</v>
      </c>
      <c r="AJ837" s="126">
        <f t="shared" ref="AJ837" si="16130">F837/F839</f>
        <v>0</v>
      </c>
      <c r="AK837" s="127">
        <f t="shared" ref="AK837" si="16131">G837/G839</f>
        <v>0</v>
      </c>
      <c r="AL837" s="128">
        <f t="shared" ref="AL837" si="16132">H837/H839</f>
        <v>0</v>
      </c>
      <c r="AM837" s="129">
        <f t="shared" ref="AM837" si="16133">I837/I839</f>
        <v>0</v>
      </c>
      <c r="AN837" s="126">
        <f t="shared" ref="AN837" si="16134">J837/J839</f>
        <v>0</v>
      </c>
      <c r="AO837" s="127">
        <f t="shared" ref="AO837" si="16135">K837/K839</f>
        <v>0</v>
      </c>
      <c r="AP837" s="128">
        <f t="shared" ref="AP837" si="16136">L837/L839</f>
        <v>0</v>
      </c>
      <c r="AQ837" s="126">
        <f t="shared" ref="AQ837" si="16137">M837/M839</f>
        <v>0</v>
      </c>
      <c r="AR837" s="130">
        <f t="shared" ref="AR837" si="16138">N837/N839</f>
        <v>0</v>
      </c>
      <c r="AS837" s="131">
        <f t="shared" ref="AS837" si="16139">O837/O839</f>
        <v>0</v>
      </c>
      <c r="AT837" s="126">
        <f t="shared" ref="AT837" si="16140">P837/P839</f>
        <v>0</v>
      </c>
      <c r="AU837" s="127">
        <f t="shared" ref="AU837" si="16141">Q837/Q839</f>
        <v>0</v>
      </c>
      <c r="AV837" s="128">
        <f t="shared" ref="AV837" si="16142">R837/R839</f>
        <v>0</v>
      </c>
      <c r="AW837" s="129">
        <f t="shared" ref="AW837" si="16143">S837/S839</f>
        <v>0</v>
      </c>
      <c r="AX837" s="126">
        <f t="shared" ref="AX837" si="16144">T837/T839</f>
        <v>0</v>
      </c>
      <c r="AY837" s="127">
        <f t="shared" ref="AY837" si="16145">U837/U839</f>
        <v>0</v>
      </c>
      <c r="AZ837" s="128">
        <f t="shared" ref="AZ837" si="16146">V837/V839</f>
        <v>0</v>
      </c>
      <c r="BA837" s="129">
        <f t="shared" ref="BA837" si="16147">W837/W839</f>
        <v>0</v>
      </c>
      <c r="BB837" s="126">
        <f t="shared" ref="BB837" si="16148">X837/X839</f>
        <v>0</v>
      </c>
      <c r="BC837" s="127">
        <f t="shared" ref="BC837" si="16149">Y837/Y839</f>
        <v>0</v>
      </c>
      <c r="BD837" s="128">
        <f t="shared" ref="BD837" si="16150">Z837/Z839</f>
        <v>0</v>
      </c>
      <c r="BE837" s="126">
        <f t="shared" ref="BE837" si="16151">AA837/AA839</f>
        <v>0</v>
      </c>
      <c r="BF837" s="132">
        <f t="shared" ref="BF837" si="16152">AB837/AB839</f>
        <v>0</v>
      </c>
      <c r="BG837" s="133">
        <f t="shared" ref="BG837" si="16153">AC837/AC839</f>
        <v>0</v>
      </c>
    </row>
    <row r="838" spans="1:59" ht="14.1" thickBot="1">
      <c r="A838" s="134" t="s">
        <v>41</v>
      </c>
      <c r="B838" s="58"/>
      <c r="C838" s="59"/>
      <c r="D838" s="136"/>
      <c r="E838" s="137"/>
      <c r="F838" s="135"/>
      <c r="G838" s="138"/>
      <c r="H838" s="136"/>
      <c r="I838" s="137"/>
      <c r="J838" s="135"/>
      <c r="K838" s="138"/>
      <c r="L838" s="136"/>
      <c r="M838" s="135"/>
      <c r="N838" s="139"/>
      <c r="O838" s="140"/>
      <c r="P838" s="135"/>
      <c r="Q838" s="138"/>
      <c r="R838" s="136"/>
      <c r="S838" s="137"/>
      <c r="T838" s="135"/>
      <c r="U838" s="138"/>
      <c r="V838" s="136"/>
      <c r="W838" s="137"/>
      <c r="X838" s="135"/>
      <c r="Y838" s="138"/>
      <c r="Z838" s="141"/>
      <c r="AA838" s="142"/>
      <c r="AB838" s="169"/>
      <c r="AC838" s="170"/>
      <c r="AE838" s="134" t="s">
        <v>41</v>
      </c>
      <c r="AF838" s="126">
        <f>B838/B839</f>
        <v>0</v>
      </c>
      <c r="AG838" s="127">
        <f t="shared" ref="AG838" si="16154">C838/C839</f>
        <v>0</v>
      </c>
      <c r="AH838" s="128">
        <f t="shared" ref="AH838" si="16155">D838/D839</f>
        <v>0</v>
      </c>
      <c r="AI838" s="129">
        <f t="shared" ref="AI838" si="16156">E838/E839</f>
        <v>0</v>
      </c>
      <c r="AJ838" s="126">
        <f t="shared" ref="AJ838" si="16157">F838/F839</f>
        <v>0</v>
      </c>
      <c r="AK838" s="127">
        <f t="shared" ref="AK838" si="16158">G838/G839</f>
        <v>0</v>
      </c>
      <c r="AL838" s="128">
        <f t="shared" ref="AL838" si="16159">H838/H839</f>
        <v>0</v>
      </c>
      <c r="AM838" s="129">
        <f t="shared" ref="AM838" si="16160">I838/I839</f>
        <v>0</v>
      </c>
      <c r="AN838" s="126">
        <f t="shared" ref="AN838" si="16161">J838/J839</f>
        <v>0</v>
      </c>
      <c r="AO838" s="127">
        <f t="shared" ref="AO838" si="16162">K838/K839</f>
        <v>0</v>
      </c>
      <c r="AP838" s="128">
        <f t="shared" ref="AP838" si="16163">L838/L839</f>
        <v>0</v>
      </c>
      <c r="AQ838" s="126">
        <f t="shared" ref="AQ838" si="16164">M838/M839</f>
        <v>0</v>
      </c>
      <c r="AR838" s="130">
        <f t="shared" ref="AR838" si="16165">N838/N839</f>
        <v>0</v>
      </c>
      <c r="AS838" s="131">
        <f t="shared" ref="AS838" si="16166">O838/O839</f>
        <v>0</v>
      </c>
      <c r="AT838" s="126">
        <f t="shared" ref="AT838" si="16167">P838/P839</f>
        <v>0</v>
      </c>
      <c r="AU838" s="127">
        <f t="shared" ref="AU838" si="16168">Q838/Q839</f>
        <v>0</v>
      </c>
      <c r="AV838" s="128">
        <f t="shared" ref="AV838" si="16169">R838/R839</f>
        <v>0</v>
      </c>
      <c r="AW838" s="129">
        <f t="shared" ref="AW838" si="16170">S838/S839</f>
        <v>0</v>
      </c>
      <c r="AX838" s="126">
        <f t="shared" ref="AX838" si="16171">T838/T839</f>
        <v>0</v>
      </c>
      <c r="AY838" s="127">
        <f t="shared" ref="AY838" si="16172">U838/U839</f>
        <v>0</v>
      </c>
      <c r="AZ838" s="128">
        <f t="shared" ref="AZ838" si="16173">V838/V839</f>
        <v>0</v>
      </c>
      <c r="BA838" s="129">
        <f t="shared" ref="BA838" si="16174">W838/W839</f>
        <v>0</v>
      </c>
      <c r="BB838" s="126">
        <f t="shared" ref="BB838" si="16175">X838/X839</f>
        <v>0</v>
      </c>
      <c r="BC838" s="127">
        <f t="shared" ref="BC838" si="16176">Y838/Y839</f>
        <v>0</v>
      </c>
      <c r="BD838" s="128">
        <f t="shared" ref="BD838" si="16177">Z838/Z839</f>
        <v>0</v>
      </c>
      <c r="BE838" s="126">
        <f t="shared" ref="BE838" si="16178">AA838/AA839</f>
        <v>0</v>
      </c>
      <c r="BF838" s="132">
        <f t="shared" ref="BF838" si="16179">AB838/AB839</f>
        <v>0</v>
      </c>
      <c r="BG838" s="133">
        <f t="shared" ref="BG838" si="16180">AC838/AC839</f>
        <v>0</v>
      </c>
    </row>
    <row r="839" spans="1:59" ht="15" thickTop="1" thickBot="1">
      <c r="A839" s="241" t="s">
        <v>42</v>
      </c>
      <c r="B839" s="18">
        <f t="shared" ref="B839:AA839" si="16181">SUM(B816:B838)</f>
        <v>56789</v>
      </c>
      <c r="C839" s="19">
        <f t="shared" si="16181"/>
        <v>31606</v>
      </c>
      <c r="D839" s="18">
        <f t="shared" si="16181"/>
        <v>21479</v>
      </c>
      <c r="E839" s="19">
        <f t="shared" si="16181"/>
        <v>18198</v>
      </c>
      <c r="F839" s="18">
        <f t="shared" si="16181"/>
        <v>11718</v>
      </c>
      <c r="G839" s="19">
        <f t="shared" si="16181"/>
        <v>7689</v>
      </c>
      <c r="H839" s="18">
        <f t="shared" si="16181"/>
        <v>22275</v>
      </c>
      <c r="I839" s="19">
        <f t="shared" si="16181"/>
        <v>36826</v>
      </c>
      <c r="J839" s="18">
        <f t="shared" si="16181"/>
        <v>6764</v>
      </c>
      <c r="K839" s="19">
        <f t="shared" si="16181"/>
        <v>7790</v>
      </c>
      <c r="L839" s="18">
        <f t="shared" si="16181"/>
        <v>11452</v>
      </c>
      <c r="M839" s="19">
        <f t="shared" si="16181"/>
        <v>21571</v>
      </c>
      <c r="N839" s="18">
        <f t="shared" si="16181"/>
        <v>24657</v>
      </c>
      <c r="O839" s="19">
        <f t="shared" si="16181"/>
        <v>34349</v>
      </c>
      <c r="P839" s="18">
        <f t="shared" si="16181"/>
        <v>15223</v>
      </c>
      <c r="Q839" s="19">
        <f t="shared" si="16181"/>
        <v>19076</v>
      </c>
      <c r="R839" s="18">
        <f t="shared" si="16181"/>
        <v>18761</v>
      </c>
      <c r="S839" s="19">
        <f t="shared" si="16181"/>
        <v>22325</v>
      </c>
      <c r="T839" s="18">
        <f t="shared" si="16181"/>
        <v>8466</v>
      </c>
      <c r="U839" s="19">
        <f t="shared" si="16181"/>
        <v>11013</v>
      </c>
      <c r="V839" s="18">
        <f t="shared" si="16181"/>
        <v>23326</v>
      </c>
      <c r="W839" s="19">
        <f t="shared" si="16181"/>
        <v>27571</v>
      </c>
      <c r="X839" s="18">
        <f t="shared" si="16181"/>
        <v>23168</v>
      </c>
      <c r="Y839" s="19">
        <f t="shared" si="16181"/>
        <v>14886</v>
      </c>
      <c r="Z839" s="18">
        <f t="shared" si="16181"/>
        <v>53001</v>
      </c>
      <c r="AA839" s="19">
        <f t="shared" si="16181"/>
        <v>43635</v>
      </c>
      <c r="AB839" s="171">
        <f t="shared" ref="AB839:AC839" si="16182">SUM(AB815:AB838)</f>
        <v>297079</v>
      </c>
      <c r="AC839" s="172">
        <f t="shared" si="16182"/>
        <v>296535</v>
      </c>
      <c r="AE839" s="241" t="s">
        <v>42</v>
      </c>
      <c r="AF839" s="152">
        <f>SUM(AF815:AF838)</f>
        <v>0.99999999999999978</v>
      </c>
      <c r="AG839" s="153">
        <f t="shared" ref="AG839:BG839" si="16183">SUM(AG815:AG838)</f>
        <v>0.99999999999999989</v>
      </c>
      <c r="AH839" s="152">
        <f t="shared" si="16183"/>
        <v>1</v>
      </c>
      <c r="AI839" s="153">
        <f t="shared" si="16183"/>
        <v>1</v>
      </c>
      <c r="AJ839" s="152">
        <f t="shared" si="16183"/>
        <v>1</v>
      </c>
      <c r="AK839" s="153">
        <f t="shared" si="16183"/>
        <v>1</v>
      </c>
      <c r="AL839" s="152">
        <f t="shared" si="16183"/>
        <v>1</v>
      </c>
      <c r="AM839" s="153">
        <f t="shared" si="16183"/>
        <v>1</v>
      </c>
      <c r="AN839" s="152">
        <f t="shared" si="16183"/>
        <v>0.99999999999999989</v>
      </c>
      <c r="AO839" s="153">
        <f t="shared" si="16183"/>
        <v>1.0000000000000002</v>
      </c>
      <c r="AP839" s="152">
        <f t="shared" si="16183"/>
        <v>1</v>
      </c>
      <c r="AQ839" s="153">
        <f t="shared" si="16183"/>
        <v>0.99999999999999989</v>
      </c>
      <c r="AR839" s="152">
        <f t="shared" si="16183"/>
        <v>1</v>
      </c>
      <c r="AS839" s="153">
        <f t="shared" si="16183"/>
        <v>0.99999999999999978</v>
      </c>
      <c r="AT839" s="152">
        <f t="shared" si="16183"/>
        <v>1.0000000000000002</v>
      </c>
      <c r="AU839" s="153">
        <f t="shared" si="16183"/>
        <v>1</v>
      </c>
      <c r="AV839" s="152">
        <f t="shared" si="16183"/>
        <v>0.99999999999999978</v>
      </c>
      <c r="AW839" s="153">
        <f t="shared" si="16183"/>
        <v>1.0000000000000002</v>
      </c>
      <c r="AX839" s="152">
        <f t="shared" si="16183"/>
        <v>1</v>
      </c>
      <c r="AY839" s="153">
        <f t="shared" si="16183"/>
        <v>1</v>
      </c>
      <c r="AZ839" s="152">
        <f t="shared" si="16183"/>
        <v>0.99999999999999989</v>
      </c>
      <c r="BA839" s="153">
        <f t="shared" si="16183"/>
        <v>1</v>
      </c>
      <c r="BB839" s="152">
        <f t="shared" si="16183"/>
        <v>0.99999999999999989</v>
      </c>
      <c r="BC839" s="153">
        <f t="shared" si="16183"/>
        <v>0.99999999999999978</v>
      </c>
      <c r="BD839" s="152">
        <f t="shared" si="16183"/>
        <v>1.0000000000000002</v>
      </c>
      <c r="BE839" s="153">
        <f t="shared" si="16183"/>
        <v>1</v>
      </c>
      <c r="BF839" s="152">
        <f t="shared" si="16183"/>
        <v>1</v>
      </c>
      <c r="BG839" s="153">
        <f t="shared" si="16183"/>
        <v>1</v>
      </c>
    </row>
    <row r="840" spans="1:59" ht="14.1" thickTop="1">
      <c r="A840" s="184"/>
    </row>
    <row r="841" spans="1:59">
      <c r="A841" s="211"/>
    </row>
    <row r="842" spans="1:59">
      <c r="A842" s="252">
        <f>+A811+1</f>
        <v>43705</v>
      </c>
      <c r="B842" s="252"/>
      <c r="C842" s="252"/>
      <c r="D842" s="252"/>
      <c r="AE842" s="249">
        <f>+AE780+2</f>
        <v>43705</v>
      </c>
      <c r="AF842" s="249"/>
      <c r="AG842" s="249"/>
      <c r="AH842" s="249"/>
    </row>
    <row r="843" spans="1:59" ht="14.1" thickBot="1"/>
    <row r="844" spans="1:59" ht="15" thickTop="1" thickBot="1">
      <c r="A844" s="247" t="s">
        <v>1</v>
      </c>
      <c r="B844" s="243" t="s">
        <v>2</v>
      </c>
      <c r="C844" s="244"/>
      <c r="D844" s="243" t="s">
        <v>3</v>
      </c>
      <c r="E844" s="244"/>
      <c r="F844" s="243" t="s">
        <v>4</v>
      </c>
      <c r="G844" s="244"/>
      <c r="H844" s="243" t="s">
        <v>5</v>
      </c>
      <c r="I844" s="244"/>
      <c r="J844" s="243" t="s">
        <v>6</v>
      </c>
      <c r="K844" s="244"/>
      <c r="L844" s="243" t="s">
        <v>7</v>
      </c>
      <c r="M844" s="244"/>
      <c r="N844" s="243" t="s">
        <v>8</v>
      </c>
      <c r="O844" s="244"/>
      <c r="P844" s="243" t="s">
        <v>9</v>
      </c>
      <c r="Q844" s="244"/>
      <c r="R844" s="243" t="s">
        <v>10</v>
      </c>
      <c r="S844" s="244"/>
      <c r="T844" s="243" t="s">
        <v>11</v>
      </c>
      <c r="U844" s="244"/>
      <c r="V844" s="243" t="s">
        <v>12</v>
      </c>
      <c r="W844" s="244"/>
      <c r="X844" s="243" t="s">
        <v>13</v>
      </c>
      <c r="Y844" s="244"/>
      <c r="Z844" s="245" t="s">
        <v>14</v>
      </c>
      <c r="AA844" s="246"/>
      <c r="AB844" s="250" t="s">
        <v>15</v>
      </c>
      <c r="AC844" s="251"/>
      <c r="AE844" s="247" t="s">
        <v>1</v>
      </c>
      <c r="AF844" s="243" t="s">
        <v>2</v>
      </c>
      <c r="AG844" s="244"/>
      <c r="AH844" s="243" t="s">
        <v>3</v>
      </c>
      <c r="AI844" s="244"/>
      <c r="AJ844" s="243" t="s">
        <v>4</v>
      </c>
      <c r="AK844" s="244"/>
      <c r="AL844" s="243" t="s">
        <v>5</v>
      </c>
      <c r="AM844" s="244"/>
      <c r="AN844" s="243" t="s">
        <v>6</v>
      </c>
      <c r="AO844" s="244"/>
      <c r="AP844" s="243" t="s">
        <v>7</v>
      </c>
      <c r="AQ844" s="244"/>
      <c r="AR844" s="243" t="s">
        <v>8</v>
      </c>
      <c r="AS844" s="244"/>
      <c r="AT844" s="243" t="s">
        <v>9</v>
      </c>
      <c r="AU844" s="244"/>
      <c r="AV844" s="243" t="s">
        <v>10</v>
      </c>
      <c r="AW844" s="244"/>
      <c r="AX844" s="243" t="s">
        <v>11</v>
      </c>
      <c r="AY844" s="244"/>
      <c r="AZ844" s="243" t="s">
        <v>12</v>
      </c>
      <c r="BA844" s="244"/>
      <c r="BB844" s="243" t="s">
        <v>13</v>
      </c>
      <c r="BC844" s="244"/>
      <c r="BD844" s="245" t="s">
        <v>14</v>
      </c>
      <c r="BE844" s="246"/>
      <c r="BF844" s="243" t="s">
        <v>15</v>
      </c>
      <c r="BG844" s="244"/>
    </row>
    <row r="845" spans="1:59" ht="15" thickTop="1" thickBot="1">
      <c r="A845" s="248"/>
      <c r="B845" s="113" t="s">
        <v>16</v>
      </c>
      <c r="C845" s="114" t="s">
        <v>17</v>
      </c>
      <c r="D845" s="115" t="s">
        <v>16</v>
      </c>
      <c r="E845" s="116" t="s">
        <v>17</v>
      </c>
      <c r="F845" s="113" t="s">
        <v>16</v>
      </c>
      <c r="G845" s="114" t="s">
        <v>17</v>
      </c>
      <c r="H845" s="115" t="s">
        <v>16</v>
      </c>
      <c r="I845" s="116" t="s">
        <v>17</v>
      </c>
      <c r="J845" s="113" t="s">
        <v>16</v>
      </c>
      <c r="K845" s="114" t="s">
        <v>17</v>
      </c>
      <c r="L845" s="115" t="s">
        <v>16</v>
      </c>
      <c r="M845" s="113" t="s">
        <v>17</v>
      </c>
      <c r="N845" s="117" t="s">
        <v>16</v>
      </c>
      <c r="O845" s="118" t="s">
        <v>17</v>
      </c>
      <c r="P845" s="113" t="s">
        <v>16</v>
      </c>
      <c r="Q845" s="114" t="s">
        <v>17</v>
      </c>
      <c r="R845" s="115" t="s">
        <v>16</v>
      </c>
      <c r="S845" s="116" t="s">
        <v>17</v>
      </c>
      <c r="T845" s="113" t="s">
        <v>16</v>
      </c>
      <c r="U845" s="114" t="s">
        <v>17</v>
      </c>
      <c r="V845" s="115" t="s">
        <v>16</v>
      </c>
      <c r="W845" s="116" t="s">
        <v>17</v>
      </c>
      <c r="X845" s="113" t="s">
        <v>16</v>
      </c>
      <c r="Y845" s="114" t="s">
        <v>17</v>
      </c>
      <c r="Z845" s="26" t="s">
        <v>16</v>
      </c>
      <c r="AA845" s="119" t="s">
        <v>17</v>
      </c>
      <c r="AB845" s="173" t="s">
        <v>16</v>
      </c>
      <c r="AC845" s="174" t="s">
        <v>17</v>
      </c>
      <c r="AE845" s="248"/>
      <c r="AF845" s="113" t="s">
        <v>16</v>
      </c>
      <c r="AG845" s="114" t="s">
        <v>17</v>
      </c>
      <c r="AH845" s="115" t="s">
        <v>16</v>
      </c>
      <c r="AI845" s="116" t="s">
        <v>17</v>
      </c>
      <c r="AJ845" s="113" t="s">
        <v>16</v>
      </c>
      <c r="AK845" s="114" t="s">
        <v>17</v>
      </c>
      <c r="AL845" s="115" t="s">
        <v>16</v>
      </c>
      <c r="AM845" s="116" t="s">
        <v>17</v>
      </c>
      <c r="AN845" s="113" t="s">
        <v>16</v>
      </c>
      <c r="AO845" s="114" t="s">
        <v>17</v>
      </c>
      <c r="AP845" s="115" t="s">
        <v>16</v>
      </c>
      <c r="AQ845" s="113" t="s">
        <v>17</v>
      </c>
      <c r="AR845" s="117" t="s">
        <v>16</v>
      </c>
      <c r="AS845" s="118" t="s">
        <v>17</v>
      </c>
      <c r="AT845" s="113" t="s">
        <v>16</v>
      </c>
      <c r="AU845" s="114" t="s">
        <v>17</v>
      </c>
      <c r="AV845" s="115" t="s">
        <v>16</v>
      </c>
      <c r="AW845" s="116" t="s">
        <v>17</v>
      </c>
      <c r="AX845" s="113" t="s">
        <v>16</v>
      </c>
      <c r="AY845" s="114" t="s">
        <v>17</v>
      </c>
      <c r="AZ845" s="115" t="s">
        <v>16</v>
      </c>
      <c r="BA845" s="116" t="s">
        <v>17</v>
      </c>
      <c r="BB845" s="113" t="s">
        <v>16</v>
      </c>
      <c r="BC845" s="114" t="s">
        <v>17</v>
      </c>
      <c r="BD845" s="26" t="s">
        <v>16</v>
      </c>
      <c r="BE845" s="119" t="s">
        <v>17</v>
      </c>
      <c r="BF845" s="117" t="s">
        <v>16</v>
      </c>
      <c r="BG845" s="118" t="s">
        <v>17</v>
      </c>
    </row>
    <row r="846" spans="1:59" ht="14.1" thickTop="1">
      <c r="A846" s="122" t="s">
        <v>18</v>
      </c>
      <c r="B846" s="123"/>
      <c r="C846" s="183"/>
      <c r="D846" s="124"/>
      <c r="E846" s="177"/>
      <c r="F846" s="123"/>
      <c r="G846" s="125"/>
      <c r="H846" s="124"/>
      <c r="I846" s="177"/>
      <c r="J846" s="123"/>
      <c r="K846" s="125"/>
      <c r="L846" s="124"/>
      <c r="M846" s="123"/>
      <c r="N846" s="176"/>
      <c r="O846" s="178"/>
      <c r="P846" s="123"/>
      <c r="Q846" s="125"/>
      <c r="R846" s="124"/>
      <c r="S846" s="177"/>
      <c r="T846" s="123"/>
      <c r="U846" s="125"/>
      <c r="V846" s="124"/>
      <c r="W846" s="177"/>
      <c r="X846" s="123"/>
      <c r="Y846" s="125"/>
      <c r="Z846" s="181"/>
      <c r="AA846" s="182"/>
      <c r="AB846" s="167">
        <f>B846+D846+F846+H846+J846+L846+N846+P846+R846+T846+V846+X846+Z846</f>
        <v>0</v>
      </c>
      <c r="AC846" s="168">
        <f>C846+E846+G846+I846+K846+M846+O846+Q846+S846+U846+W846+Y846+AA846</f>
        <v>0</v>
      </c>
      <c r="AE846" s="122" t="s">
        <v>18</v>
      </c>
      <c r="AF846" s="126">
        <f>B846/B870</f>
        <v>0</v>
      </c>
      <c r="AG846" s="127">
        <f t="shared" ref="AG846" si="16184">C846/C870</f>
        <v>0</v>
      </c>
      <c r="AH846" s="128">
        <f t="shared" ref="AH846" si="16185">D846/D870</f>
        <v>0</v>
      </c>
      <c r="AI846" s="129">
        <f t="shared" ref="AI846" si="16186">E846/E870</f>
        <v>0</v>
      </c>
      <c r="AJ846" s="126">
        <f t="shared" ref="AJ846" si="16187">F846/F870</f>
        <v>0</v>
      </c>
      <c r="AK846" s="127">
        <f t="shared" ref="AK846" si="16188">G846/G870</f>
        <v>0</v>
      </c>
      <c r="AL846" s="128">
        <f t="shared" ref="AL846" si="16189">H846/H870</f>
        <v>0</v>
      </c>
      <c r="AM846" s="129">
        <f t="shared" ref="AM846" si="16190">I846/I870</f>
        <v>0</v>
      </c>
      <c r="AN846" s="126">
        <f t="shared" ref="AN846" si="16191">J846/J870</f>
        <v>0</v>
      </c>
      <c r="AO846" s="127">
        <f t="shared" ref="AO846" si="16192">K846/K870</f>
        <v>0</v>
      </c>
      <c r="AP846" s="128">
        <f t="shared" ref="AP846" si="16193">L846/L870</f>
        <v>0</v>
      </c>
      <c r="AQ846" s="126">
        <f t="shared" ref="AQ846" si="16194">M846/M870</f>
        <v>0</v>
      </c>
      <c r="AR846" s="130">
        <f t="shared" ref="AR846" si="16195">N846/N870</f>
        <v>0</v>
      </c>
      <c r="AS846" s="131">
        <f t="shared" ref="AS846" si="16196">O846/O870</f>
        <v>0</v>
      </c>
      <c r="AT846" s="126">
        <f t="shared" ref="AT846" si="16197">P846/P870</f>
        <v>0</v>
      </c>
      <c r="AU846" s="127">
        <f t="shared" ref="AU846" si="16198">Q846/Q870</f>
        <v>0</v>
      </c>
      <c r="AV846" s="128">
        <f t="shared" ref="AV846" si="16199">R846/R870</f>
        <v>0</v>
      </c>
      <c r="AW846" s="129">
        <f t="shared" ref="AW846" si="16200">S846/S870</f>
        <v>0</v>
      </c>
      <c r="AX846" s="126">
        <f t="shared" ref="AX846" si="16201">T846/T870</f>
        <v>0</v>
      </c>
      <c r="AY846" s="127">
        <f t="shared" ref="AY846" si="16202">U846/U870</f>
        <v>0</v>
      </c>
      <c r="AZ846" s="128">
        <f t="shared" ref="AZ846" si="16203">V846/V870</f>
        <v>0</v>
      </c>
      <c r="BA846" s="129">
        <f t="shared" ref="BA846" si="16204">W846/W870</f>
        <v>0</v>
      </c>
      <c r="BB846" s="126">
        <f t="shared" ref="BB846" si="16205">X846/X870</f>
        <v>0</v>
      </c>
      <c r="BC846" s="127">
        <f t="shared" ref="BC846" si="16206">Y846/Y870</f>
        <v>0</v>
      </c>
      <c r="BD846" s="128">
        <f t="shared" ref="BD846" si="16207">Z846/Z870</f>
        <v>0</v>
      </c>
      <c r="BE846" s="126">
        <f t="shared" ref="BE846" si="16208">AA846/AA870</f>
        <v>0</v>
      </c>
      <c r="BF846" s="132">
        <f t="shared" ref="BF846" si="16209">AB846/AB870</f>
        <v>0</v>
      </c>
      <c r="BG846" s="133">
        <f t="shared" ref="BG846" si="16210">AC846/AC870</f>
        <v>0</v>
      </c>
    </row>
    <row r="847" spans="1:59">
      <c r="A847" s="134" t="s">
        <v>19</v>
      </c>
      <c r="B847" s="186">
        <v>556</v>
      </c>
      <c r="C847" s="187">
        <v>0</v>
      </c>
      <c r="D847" s="188">
        <v>168</v>
      </c>
      <c r="E847" s="189">
        <v>0</v>
      </c>
      <c r="F847" s="186">
        <v>44</v>
      </c>
      <c r="G847" s="190">
        <v>0</v>
      </c>
      <c r="H847" s="188">
        <v>219</v>
      </c>
      <c r="I847" s="189">
        <v>8</v>
      </c>
      <c r="J847" s="186">
        <v>10</v>
      </c>
      <c r="K847" s="190">
        <v>4</v>
      </c>
      <c r="L847" s="188">
        <v>6</v>
      </c>
      <c r="M847" s="186">
        <v>0</v>
      </c>
      <c r="N847" s="191">
        <v>0</v>
      </c>
      <c r="O847" s="192">
        <v>0</v>
      </c>
      <c r="P847" s="186">
        <v>0</v>
      </c>
      <c r="Q847" s="190">
        <v>0</v>
      </c>
      <c r="R847" s="188">
        <v>0</v>
      </c>
      <c r="S847" s="189">
        <v>0</v>
      </c>
      <c r="T847" s="186">
        <v>0</v>
      </c>
      <c r="U847" s="190">
        <v>0</v>
      </c>
      <c r="V847" s="188">
        <v>0</v>
      </c>
      <c r="W847" s="189">
        <v>0</v>
      </c>
      <c r="X847" s="186">
        <v>0</v>
      </c>
      <c r="Y847" s="190">
        <v>0</v>
      </c>
      <c r="Z847" s="188">
        <v>0</v>
      </c>
      <c r="AA847" s="186">
        <v>0</v>
      </c>
      <c r="AB847" s="169">
        <f t="shared" ref="AB847:AB848" si="16211">B847+D847+F847+H847+J847+L847+N847+P847+R847+T847+V847+X847+Z847</f>
        <v>1003</v>
      </c>
      <c r="AC847" s="170">
        <f t="shared" ref="AC847:AC866" si="16212">C847+E847+G847+I847+K847+M847+O847+Q847+S847+U847+W847+Y847+AA847</f>
        <v>12</v>
      </c>
      <c r="AE847" s="134" t="s">
        <v>19</v>
      </c>
      <c r="AF847" s="126">
        <f>B847/B870</f>
        <v>9.8478541950796153E-3</v>
      </c>
      <c r="AG847" s="127">
        <f t="shared" ref="AG847" si="16213">C847/C870</f>
        <v>0</v>
      </c>
      <c r="AH847" s="128">
        <f t="shared" ref="AH847" si="16214">D847/D870</f>
        <v>7.7648363838047699E-3</v>
      </c>
      <c r="AI847" s="129">
        <f t="shared" ref="AI847" si="16215">E847/E870</f>
        <v>0</v>
      </c>
      <c r="AJ847" s="126">
        <f t="shared" ref="AJ847" si="16216">F847/F870</f>
        <v>3.9034776437189495E-3</v>
      </c>
      <c r="AK847" s="127">
        <f t="shared" ref="AK847" si="16217">G847/G870</f>
        <v>0</v>
      </c>
      <c r="AL847" s="128">
        <f t="shared" ref="AL847" si="16218">H847/H870</f>
        <v>8.7853016688061621E-3</v>
      </c>
      <c r="AM847" s="129">
        <f t="shared" ref="AM847" si="16219">I847/I870</f>
        <v>2.175036024034148E-4</v>
      </c>
      <c r="AN847" s="126">
        <f t="shared" ref="AN847" si="16220">J847/J870</f>
        <v>1.5535187199005747E-3</v>
      </c>
      <c r="AO847" s="127">
        <f t="shared" ref="AO847" si="16221">K847/K870</f>
        <v>5.2239780592921515E-4</v>
      </c>
      <c r="AP847" s="128">
        <f t="shared" ref="AP847" si="16222">L847/L870</f>
        <v>5.4570259208731246E-4</v>
      </c>
      <c r="AQ847" s="126">
        <f t="shared" ref="AQ847" si="16223">M847/M870</f>
        <v>0</v>
      </c>
      <c r="AR847" s="130">
        <f t="shared" ref="AR847" si="16224">N847/N870</f>
        <v>0</v>
      </c>
      <c r="AS847" s="131">
        <f t="shared" ref="AS847" si="16225">O847/O870</f>
        <v>0</v>
      </c>
      <c r="AT847" s="126">
        <f t="shared" ref="AT847" si="16226">P847/P870</f>
        <v>0</v>
      </c>
      <c r="AU847" s="127">
        <f t="shared" ref="AU847" si="16227">Q847/Q870</f>
        <v>0</v>
      </c>
      <c r="AV847" s="128">
        <f t="shared" ref="AV847" si="16228">R847/R870</f>
        <v>0</v>
      </c>
      <c r="AW847" s="129">
        <f t="shared" ref="AW847" si="16229">S847/S870</f>
        <v>0</v>
      </c>
      <c r="AX847" s="126">
        <f t="shared" ref="AX847" si="16230">T847/T870</f>
        <v>0</v>
      </c>
      <c r="AY847" s="127">
        <f t="shared" ref="AY847" si="16231">U847/U870</f>
        <v>0</v>
      </c>
      <c r="AZ847" s="128">
        <f t="shared" ref="AZ847" si="16232">V847/V870</f>
        <v>0</v>
      </c>
      <c r="BA847" s="129">
        <f t="shared" ref="BA847" si="16233">W847/W870</f>
        <v>0</v>
      </c>
      <c r="BB847" s="126">
        <f t="shared" ref="BB847" si="16234">X847/X870</f>
        <v>0</v>
      </c>
      <c r="BC847" s="127">
        <f t="shared" ref="BC847" si="16235">Y847/Y870</f>
        <v>0</v>
      </c>
      <c r="BD847" s="128">
        <f t="shared" ref="BD847" si="16236">Z847/Z870</f>
        <v>0</v>
      </c>
      <c r="BE847" s="126">
        <f t="shared" ref="BE847" si="16237">AA847/AA870</f>
        <v>0</v>
      </c>
      <c r="BF847" s="132">
        <f t="shared" ref="BF847" si="16238">AB847/AB870</f>
        <v>3.3458203931589149E-3</v>
      </c>
      <c r="BG847" s="133">
        <f t="shared" ref="BG847" si="16239">AC847/AC870</f>
        <v>4.0099714623697596E-5</v>
      </c>
    </row>
    <row r="848" spans="1:59">
      <c r="A848" s="143" t="s">
        <v>20</v>
      </c>
      <c r="B848" s="193">
        <v>2790</v>
      </c>
      <c r="C848" s="194">
        <v>2</v>
      </c>
      <c r="D848" s="195">
        <v>1135</v>
      </c>
      <c r="E848" s="196">
        <v>4</v>
      </c>
      <c r="F848" s="193">
        <v>384</v>
      </c>
      <c r="G848" s="197">
        <v>1</v>
      </c>
      <c r="H848" s="195">
        <v>1291</v>
      </c>
      <c r="I848" s="196">
        <v>96</v>
      </c>
      <c r="J848" s="193">
        <v>86</v>
      </c>
      <c r="K848" s="197">
        <v>41</v>
      </c>
      <c r="L848" s="195">
        <v>87</v>
      </c>
      <c r="M848" s="193">
        <v>310</v>
      </c>
      <c r="N848" s="198">
        <v>532</v>
      </c>
      <c r="O848" s="199">
        <v>465</v>
      </c>
      <c r="P848" s="193">
        <v>305</v>
      </c>
      <c r="Q848" s="197">
        <v>268</v>
      </c>
      <c r="R848" s="195">
        <v>424</v>
      </c>
      <c r="S848" s="196">
        <v>380</v>
      </c>
      <c r="T848" s="193">
        <v>66</v>
      </c>
      <c r="U848" s="197">
        <v>305</v>
      </c>
      <c r="V848" s="195">
        <v>271</v>
      </c>
      <c r="W848" s="196">
        <v>495</v>
      </c>
      <c r="X848" s="193">
        <v>352</v>
      </c>
      <c r="Y848" s="197">
        <v>346</v>
      </c>
      <c r="Z848" s="195">
        <v>1153</v>
      </c>
      <c r="AA848" s="193">
        <v>629</v>
      </c>
      <c r="AB848" s="169">
        <f t="shared" si="16211"/>
        <v>8876</v>
      </c>
      <c r="AC848" s="170">
        <f t="shared" si="16212"/>
        <v>3342</v>
      </c>
      <c r="AE848" s="143" t="s">
        <v>20</v>
      </c>
      <c r="AF848" s="126">
        <f>B848/B870</f>
        <v>4.9416390655165697E-2</v>
      </c>
      <c r="AG848" s="127">
        <f t="shared" ref="AG848" si="16240">C848/C870</f>
        <v>6.1648480364959009E-5</v>
      </c>
      <c r="AH848" s="128">
        <f t="shared" ref="AH848" si="16241">D848/D870</f>
        <v>5.2458864854871508E-2</v>
      </c>
      <c r="AI848" s="129">
        <f t="shared" ref="AI848" si="16242">E848/E870</f>
        <v>2.1750951604132681E-4</v>
      </c>
      <c r="AJ848" s="126">
        <f t="shared" ref="AJ848" si="16243">F848/F870</f>
        <v>3.4066713981547196E-2</v>
      </c>
      <c r="AK848" s="127">
        <f t="shared" ref="AK848" si="16244">G848/G870</f>
        <v>1.3156163662675965E-4</v>
      </c>
      <c r="AL848" s="128">
        <f t="shared" ref="AL848" si="16245">H848/H870</f>
        <v>5.1789152759948651E-2</v>
      </c>
      <c r="AM848" s="129">
        <f t="shared" ref="AM848" si="16246">I848/I870</f>
        <v>2.6100432288409777E-3</v>
      </c>
      <c r="AN848" s="126">
        <f t="shared" ref="AN848" si="16247">J848/J870</f>
        <v>1.3360260991144943E-2</v>
      </c>
      <c r="AO848" s="127">
        <f t="shared" ref="AO848" si="16248">K848/K870</f>
        <v>5.354577510774455E-3</v>
      </c>
      <c r="AP848" s="128">
        <f t="shared" ref="AP848" si="16249">L848/L870</f>
        <v>7.9126875852660299E-3</v>
      </c>
      <c r="AQ848" s="126">
        <f t="shared" ref="AQ848" si="16250">M848/M870</f>
        <v>1.4264022454332122E-2</v>
      </c>
      <c r="AR848" s="130">
        <f t="shared" ref="AR848" si="16251">N848/N870</f>
        <v>2.1455073398935313E-2</v>
      </c>
      <c r="AS848" s="131">
        <f t="shared" ref="AS848" si="16252">O848/O870</f>
        <v>1.3436976246893603E-2</v>
      </c>
      <c r="AT848" s="126">
        <f t="shared" ref="AT848" si="16253">P848/P870</f>
        <v>1.9773095623987033E-2</v>
      </c>
      <c r="AU848" s="127">
        <f t="shared" ref="AU848" si="16254">Q848/Q870</f>
        <v>1.3230647709320696E-2</v>
      </c>
      <c r="AV848" s="128">
        <f t="shared" ref="AV848" si="16255">R848/R870</f>
        <v>2.165032679738562E-2</v>
      </c>
      <c r="AW848" s="129">
        <f t="shared" ref="AW848" si="16256">S848/S870</f>
        <v>1.7172812725958064E-2</v>
      </c>
      <c r="AX848" s="126">
        <f t="shared" ref="AX848" si="16257">T848/T870</f>
        <v>7.7174929840972874E-3</v>
      </c>
      <c r="AY848" s="127">
        <f t="shared" ref="AY848" si="16258">U848/U870</f>
        <v>2.7925288408716352E-2</v>
      </c>
      <c r="AZ848" s="128">
        <f t="shared" ref="AZ848" si="16259">V848/V870</f>
        <v>1.1705252246026261E-2</v>
      </c>
      <c r="BA848" s="129">
        <f t="shared" ref="BA848" si="16260">W848/W870</f>
        <v>1.7956252040483185E-2</v>
      </c>
      <c r="BB848" s="126">
        <f t="shared" ref="BB848" si="16261">X848/X870</f>
        <v>1.5719197963649355E-2</v>
      </c>
      <c r="BC848" s="127">
        <f t="shared" ref="BC848" si="16262">Y848/Y870</f>
        <v>2.3705124691696354E-2</v>
      </c>
      <c r="BD848" s="128">
        <f t="shared" ref="BD848" si="16263">Z848/Z870</f>
        <v>2.129349191105858E-2</v>
      </c>
      <c r="BE848" s="126">
        <f t="shared" ref="BE848" si="16264">AA848/AA870</f>
        <v>1.4111048794167134E-2</v>
      </c>
      <c r="BF848" s="132">
        <f t="shared" ref="BF848" si="16265">AB848/AB870</f>
        <v>2.9608675782331534E-2</v>
      </c>
      <c r="BG848" s="133">
        <f t="shared" ref="BG848" si="16266">AC848/AC870</f>
        <v>1.116777052269978E-2</v>
      </c>
    </row>
    <row r="849" spans="1:59">
      <c r="A849" s="134" t="s">
        <v>21</v>
      </c>
      <c r="B849" s="186">
        <v>5818</v>
      </c>
      <c r="C849" s="187">
        <v>468</v>
      </c>
      <c r="D849" s="188">
        <v>1774</v>
      </c>
      <c r="E849" s="189">
        <v>634</v>
      </c>
      <c r="F849" s="186">
        <v>852</v>
      </c>
      <c r="G849" s="190">
        <v>328</v>
      </c>
      <c r="H849" s="188">
        <v>897</v>
      </c>
      <c r="I849" s="189">
        <v>983</v>
      </c>
      <c r="J849" s="186">
        <v>273</v>
      </c>
      <c r="K849" s="190">
        <v>417</v>
      </c>
      <c r="L849" s="188">
        <v>359</v>
      </c>
      <c r="M849" s="186">
        <v>1129</v>
      </c>
      <c r="N849" s="191">
        <v>1212</v>
      </c>
      <c r="O849" s="192">
        <v>1572</v>
      </c>
      <c r="P849" s="186">
        <v>1141</v>
      </c>
      <c r="Q849" s="190">
        <v>856</v>
      </c>
      <c r="R849" s="188">
        <v>1210</v>
      </c>
      <c r="S849" s="189">
        <v>1087</v>
      </c>
      <c r="T849" s="186">
        <v>259</v>
      </c>
      <c r="U849" s="190">
        <v>868</v>
      </c>
      <c r="V849" s="188">
        <v>781</v>
      </c>
      <c r="W849" s="189">
        <v>1838</v>
      </c>
      <c r="X849" s="186">
        <v>1182</v>
      </c>
      <c r="Y849" s="190">
        <v>1158</v>
      </c>
      <c r="Z849" s="188">
        <v>3418</v>
      </c>
      <c r="AA849" s="186">
        <v>1515</v>
      </c>
      <c r="AB849" s="169">
        <f>B849+D849+F849+H849+J849+L849+N849+P849+R849+T849+V849+X849+Z849</f>
        <v>19176</v>
      </c>
      <c r="AC849" s="170">
        <f t="shared" si="16212"/>
        <v>12853</v>
      </c>
      <c r="AE849" s="134" t="s">
        <v>21</v>
      </c>
      <c r="AF849" s="126">
        <f>B849/B870</f>
        <v>0.10304822968880072</v>
      </c>
      <c r="AG849" s="127">
        <f t="shared" ref="AG849" si="16267">C849/C870</f>
        <v>1.4425744405400407E-2</v>
      </c>
      <c r="AH849" s="128">
        <f t="shared" ref="AH849" si="16268">D849/D870</f>
        <v>8.199297467184323E-2</v>
      </c>
      <c r="AI849" s="129">
        <f t="shared" ref="AI849" si="16269">E849/E870</f>
        <v>3.4475258292550298E-2</v>
      </c>
      <c r="AJ849" s="126">
        <f t="shared" ref="AJ849" si="16270">F849/F870</f>
        <v>7.5585521646557838E-2</v>
      </c>
      <c r="AK849" s="127">
        <f t="shared" ref="AK849" si="16271">G849/G870</f>
        <v>4.3152216813577164E-2</v>
      </c>
      <c r="AL849" s="128">
        <f t="shared" ref="AL849" si="16272">H849/H870</f>
        <v>3.5983632862644416E-2</v>
      </c>
      <c r="AM849" s="129">
        <f t="shared" ref="AM849" si="16273">I849/I870</f>
        <v>2.6725755145319594E-2</v>
      </c>
      <c r="AN849" s="126">
        <f t="shared" ref="AN849" si="16274">J849/J870</f>
        <v>4.2411061053285695E-2</v>
      </c>
      <c r="AO849" s="127">
        <f t="shared" ref="AO849" si="16275">K849/K870</f>
        <v>5.4459971268120674E-2</v>
      </c>
      <c r="AP849" s="128">
        <f t="shared" ref="AP849" si="16276">L849/L870</f>
        <v>3.2651205093224195E-2</v>
      </c>
      <c r="AQ849" s="126">
        <f t="shared" ref="AQ849" si="16277">M849/M870</f>
        <v>5.1948649519164405E-2</v>
      </c>
      <c r="AR849" s="130">
        <f t="shared" ref="AR849" si="16278">N849/N870</f>
        <v>4.8878851427649618E-2</v>
      </c>
      <c r="AS849" s="131">
        <f t="shared" ref="AS849" si="16279">O849/O870</f>
        <v>4.5425648731433857E-2</v>
      </c>
      <c r="AT849" s="126">
        <f t="shared" ref="AT849" si="16280">P849/P870</f>
        <v>7.3970826580226898E-2</v>
      </c>
      <c r="AU849" s="127">
        <f t="shared" ref="AU849" si="16281">Q849/Q870</f>
        <v>4.2259083728278038E-2</v>
      </c>
      <c r="AV849" s="128">
        <f t="shared" ref="AV849" si="16282">R849/R870</f>
        <v>6.1785130718954251E-2</v>
      </c>
      <c r="AW849" s="129">
        <f t="shared" ref="AW849" si="16283">S849/S870</f>
        <v>4.9123282718727401E-2</v>
      </c>
      <c r="AX849" s="126">
        <f t="shared" ref="AX849" si="16284">T849/T870</f>
        <v>3.0285313376987838E-2</v>
      </c>
      <c r="AY849" s="127">
        <f t="shared" ref="AY849" si="16285">U849/U870</f>
        <v>7.9472624061527192E-2</v>
      </c>
      <c r="AZ849" s="128">
        <f t="shared" ref="AZ849" si="16286">V849/V870</f>
        <v>3.3733586731167935E-2</v>
      </c>
      <c r="BA849" s="129">
        <f t="shared" ref="BA849" si="16287">W849/W870</f>
        <v>6.667392171799616E-2</v>
      </c>
      <c r="BB849" s="126">
        <f t="shared" ref="BB849" si="16288">X849/X870</f>
        <v>5.2784352252936186E-2</v>
      </c>
      <c r="BC849" s="127">
        <f t="shared" ref="BC849" si="16289">Y849/Y870</f>
        <v>7.9336804604001096E-2</v>
      </c>
      <c r="BD849" s="128">
        <f t="shared" ref="BD849" si="16290">Z849/Z870</f>
        <v>6.3123291718992391E-2</v>
      </c>
      <c r="BE849" s="126">
        <f t="shared" ref="BE849" si="16291">AA849/AA870</f>
        <v>3.3987661245092539E-2</v>
      </c>
      <c r="BF849" s="132">
        <f t="shared" ref="BF849" si="16292">AB849/AB870</f>
        <v>6.3967549211580613E-2</v>
      </c>
      <c r="BG849" s="133">
        <f t="shared" ref="BG849" si="16293">AC849/AC870</f>
        <v>4.2950136004865434E-2</v>
      </c>
    </row>
    <row r="850" spans="1:59">
      <c r="A850" s="143" t="s">
        <v>22</v>
      </c>
      <c r="B850" s="193">
        <v>5400</v>
      </c>
      <c r="C850" s="194">
        <v>908</v>
      </c>
      <c r="D850" s="195">
        <v>1113</v>
      </c>
      <c r="E850" s="196">
        <v>1020</v>
      </c>
      <c r="F850" s="193">
        <v>294</v>
      </c>
      <c r="G850" s="197">
        <v>437</v>
      </c>
      <c r="H850" s="195">
        <v>657</v>
      </c>
      <c r="I850" s="196">
        <v>985</v>
      </c>
      <c r="J850" s="193">
        <v>484</v>
      </c>
      <c r="K850" s="197">
        <v>562</v>
      </c>
      <c r="L850" s="195">
        <v>466</v>
      </c>
      <c r="M850" s="193">
        <v>1348</v>
      </c>
      <c r="N850" s="198">
        <v>1618</v>
      </c>
      <c r="O850" s="199">
        <v>1967</v>
      </c>
      <c r="P850" s="193">
        <v>750</v>
      </c>
      <c r="Q850" s="197">
        <v>1424</v>
      </c>
      <c r="R850" s="195">
        <v>1706</v>
      </c>
      <c r="S850" s="196">
        <v>1098</v>
      </c>
      <c r="T850" s="193">
        <v>326</v>
      </c>
      <c r="U850" s="197">
        <v>1233</v>
      </c>
      <c r="V850" s="195">
        <v>1027</v>
      </c>
      <c r="W850" s="196">
        <v>2049</v>
      </c>
      <c r="X850" s="193">
        <v>1269</v>
      </c>
      <c r="Y850" s="197">
        <v>1248</v>
      </c>
      <c r="Z850" s="195">
        <v>4467</v>
      </c>
      <c r="AA850" s="193">
        <v>1880</v>
      </c>
      <c r="AB850" s="169">
        <f t="shared" ref="AB850:AB866" si="16294">B850+D850+F850+H850+J850+L850+N850+P850+R850+T850+V850+X850+Z850</f>
        <v>19577</v>
      </c>
      <c r="AC850" s="170">
        <f t="shared" si="16212"/>
        <v>16159</v>
      </c>
      <c r="AE850" s="143" t="s">
        <v>22</v>
      </c>
      <c r="AF850" s="126">
        <f>B850/B870</f>
        <v>9.5644627074514252E-2</v>
      </c>
      <c r="AG850" s="127">
        <f t="shared" ref="AG850" si="16295">C850/C870</f>
        <v>2.7988410085691386E-2</v>
      </c>
      <c r="AH850" s="128">
        <f t="shared" ref="AH850" si="16296">D850/D870</f>
        <v>5.1442041042706603E-2</v>
      </c>
      <c r="AI850" s="129">
        <f t="shared" ref="AI850" si="16297">E850/E870</f>
        <v>5.5464926590538338E-2</v>
      </c>
      <c r="AJ850" s="126">
        <f t="shared" ref="AJ850" si="16298">F850/F870</f>
        <v>2.6082327892122073E-2</v>
      </c>
      <c r="AK850" s="127">
        <f t="shared" ref="AK850" si="16299">G850/G870</f>
        <v>5.7492435205893963E-2</v>
      </c>
      <c r="AL850" s="128">
        <f t="shared" ref="AL850" si="16300">H850/H870</f>
        <v>2.6355905006418486E-2</v>
      </c>
      <c r="AM850" s="129">
        <f t="shared" ref="AM850" si="16301">I850/I870</f>
        <v>2.6780131045920447E-2</v>
      </c>
      <c r="AN850" s="126">
        <f t="shared" ref="AN850" si="16302">J850/J870</f>
        <v>7.5190306043187827E-2</v>
      </c>
      <c r="AO850" s="127">
        <f t="shared" ref="AO850" si="16303">K850/K870</f>
        <v>7.339689173305472E-2</v>
      </c>
      <c r="AP850" s="128">
        <f t="shared" ref="AP850" si="16304">L850/L870</f>
        <v>4.2382901318781266E-2</v>
      </c>
      <c r="AQ850" s="126">
        <f t="shared" ref="AQ850" si="16305">M850/M870</f>
        <v>6.2025491188515164E-2</v>
      </c>
      <c r="AR850" s="130">
        <f t="shared" ref="AR850" si="16306">N850/N870</f>
        <v>6.5252460074205515E-2</v>
      </c>
      <c r="AS850" s="131">
        <f t="shared" ref="AS850" si="16307">O850/O870</f>
        <v>5.6839854360515515E-2</v>
      </c>
      <c r="AT850" s="126">
        <f t="shared" ref="AT850" si="16308">P850/P870</f>
        <v>4.8622366288492709E-2</v>
      </c>
      <c r="AU850" s="127">
        <f t="shared" ref="AU850" si="16309">Q850/Q870</f>
        <v>7.0300157977883096E-2</v>
      </c>
      <c r="AV850" s="128">
        <f t="shared" ref="AV850" si="16310">R850/R870</f>
        <v>8.7111928104575159E-2</v>
      </c>
      <c r="AW850" s="129">
        <f t="shared" ref="AW850" si="16311">S850/S870</f>
        <v>4.9620390455531453E-2</v>
      </c>
      <c r="AX850" s="126">
        <f t="shared" ref="AX850" si="16312">T850/T870</f>
        <v>3.8119738072965391E-2</v>
      </c>
      <c r="AY850" s="127">
        <f t="shared" ref="AY850" si="16313">U850/U870</f>
        <v>0.11289141182933529</v>
      </c>
      <c r="AZ850" s="128">
        <f t="shared" ref="AZ850" si="16314">V850/V870</f>
        <v>4.4359018659295091E-2</v>
      </c>
      <c r="BA850" s="129">
        <f t="shared" ref="BA850" si="16315">W850/W870</f>
        <v>7.4328000870606162E-2</v>
      </c>
      <c r="BB850" s="126">
        <f t="shared" ref="BB850" si="16316">X850/X870</f>
        <v>5.6669494931451792E-2</v>
      </c>
      <c r="BC850" s="127">
        <f t="shared" ref="BC850" si="16317">Y850/Y870</f>
        <v>8.5502877500685123E-2</v>
      </c>
      <c r="BD850" s="128">
        <f t="shared" ref="BD850" si="16318">Z850/Z870</f>
        <v>8.2496121740415165E-2</v>
      </c>
      <c r="BE850" s="126">
        <f t="shared" ref="BE850" si="16319">AA850/AA870</f>
        <v>4.2176107683679194E-2</v>
      </c>
      <c r="BF850" s="132">
        <f t="shared" ref="BF850" si="16320">AB850/AB870</f>
        <v>6.5305210206253309E-2</v>
      </c>
      <c r="BG850" s="133">
        <f t="shared" ref="BG850" si="16321">AC850/AC870</f>
        <v>5.3997607383694121E-2</v>
      </c>
    </row>
    <row r="851" spans="1:59">
      <c r="A851" s="134" t="s">
        <v>23</v>
      </c>
      <c r="B851" s="186">
        <v>5476</v>
      </c>
      <c r="C851" s="187">
        <v>991</v>
      </c>
      <c r="D851" s="188">
        <v>1160</v>
      </c>
      <c r="E851" s="189">
        <v>1231</v>
      </c>
      <c r="F851" s="186">
        <v>686</v>
      </c>
      <c r="G851" s="190">
        <v>591</v>
      </c>
      <c r="H851" s="188">
        <v>1557</v>
      </c>
      <c r="I851" s="189">
        <v>1888</v>
      </c>
      <c r="J851" s="186">
        <v>449</v>
      </c>
      <c r="K851" s="190">
        <v>999</v>
      </c>
      <c r="L851" s="188">
        <v>495</v>
      </c>
      <c r="M851" s="186">
        <v>2475</v>
      </c>
      <c r="N851" s="191">
        <v>1447</v>
      </c>
      <c r="O851" s="192">
        <v>3365</v>
      </c>
      <c r="P851" s="186">
        <v>1550</v>
      </c>
      <c r="Q851" s="190">
        <v>1712</v>
      </c>
      <c r="R851" s="188">
        <v>1549</v>
      </c>
      <c r="S851" s="189">
        <v>1493</v>
      </c>
      <c r="T851" s="186">
        <v>298</v>
      </c>
      <c r="U851" s="190">
        <v>1571</v>
      </c>
      <c r="V851" s="188">
        <v>766</v>
      </c>
      <c r="W851" s="189">
        <v>2423</v>
      </c>
      <c r="X851" s="186">
        <v>1186</v>
      </c>
      <c r="Y851" s="190">
        <v>1585</v>
      </c>
      <c r="Z851" s="188">
        <v>4569</v>
      </c>
      <c r="AA851" s="186">
        <v>2301</v>
      </c>
      <c r="AB851" s="169">
        <f t="shared" si="16294"/>
        <v>21188</v>
      </c>
      <c r="AC851" s="170">
        <f t="shared" si="16212"/>
        <v>22625</v>
      </c>
      <c r="AE851" s="134" t="s">
        <v>23</v>
      </c>
      <c r="AF851" s="126">
        <f>B851/B870</f>
        <v>9.6990736640748157E-2</v>
      </c>
      <c r="AG851" s="127">
        <f t="shared" ref="AG851" si="16322">C851/C870</f>
        <v>3.0546822020837187E-2</v>
      </c>
      <c r="AH851" s="128">
        <f t="shared" ref="AH851" si="16323">D851/D870</f>
        <v>5.3614346459604362E-2</v>
      </c>
      <c r="AI851" s="129">
        <f t="shared" ref="AI851" si="16324">E851/E870</f>
        <v>6.6938553561718322E-2</v>
      </c>
      <c r="AJ851" s="126">
        <f t="shared" ref="AJ851" si="16325">F851/F870</f>
        <v>6.0858765081618166E-2</v>
      </c>
      <c r="AK851" s="127">
        <f t="shared" ref="AK851" si="16326">G851/G870</f>
        <v>7.7752927246414943E-2</v>
      </c>
      <c r="AL851" s="128">
        <f t="shared" ref="AL851" si="16327">H851/H870</f>
        <v>6.2459884467265726E-2</v>
      </c>
      <c r="AM851" s="129">
        <f t="shared" ref="AM851" si="16328">I851/I870</f>
        <v>5.1330850167205892E-2</v>
      </c>
      <c r="AN851" s="126">
        <f t="shared" ref="AN851" si="16329">J851/J870</f>
        <v>6.9752990523535813E-2</v>
      </c>
      <c r="AO851" s="127">
        <f t="shared" ref="AO851" si="16330">K851/K870</f>
        <v>0.13046885203082148</v>
      </c>
      <c r="AP851" s="128">
        <f t="shared" ref="AP851" si="16331">L851/L870</f>
        <v>4.5020463847203276E-2</v>
      </c>
      <c r="AQ851" s="126">
        <f t="shared" ref="AQ851" si="16332">M851/M870</f>
        <v>0.1138821147563613</v>
      </c>
      <c r="AR851" s="130">
        <f t="shared" ref="AR851" si="16333">N851/N870</f>
        <v>5.8356186481690595E-2</v>
      </c>
      <c r="AS851" s="131">
        <f t="shared" ref="AS851" si="16334">O851/O870</f>
        <v>9.7237473270531116E-2</v>
      </c>
      <c r="AT851" s="126">
        <f t="shared" ref="AT851" si="16335">P851/P870</f>
        <v>0.10048622366288493</v>
      </c>
      <c r="AU851" s="127">
        <f t="shared" ref="AU851" si="16336">Q851/Q870</f>
        <v>8.4518167456556076E-2</v>
      </c>
      <c r="AV851" s="128">
        <f t="shared" ref="AV851" si="16337">R851/R870</f>
        <v>7.9095179738562088E-2</v>
      </c>
      <c r="AW851" s="129">
        <f t="shared" ref="AW851" si="16338">S851/S870</f>
        <v>6.7471077368040491E-2</v>
      </c>
      <c r="AX851" s="126">
        <f t="shared" ref="AX851" si="16339">T851/T870</f>
        <v>3.4845650140318055E-2</v>
      </c>
      <c r="AY851" s="127">
        <f t="shared" ref="AY851" si="16340">U851/U870</f>
        <v>0.14383812488555209</v>
      </c>
      <c r="AZ851" s="128">
        <f t="shared" ref="AZ851" si="16341">V851/V870</f>
        <v>3.3085694540428472E-2</v>
      </c>
      <c r="BA851" s="129">
        <f t="shared" ref="BA851" si="16342">W851/W870</f>
        <v>8.7894946856749007E-2</v>
      </c>
      <c r="BB851" s="126">
        <f t="shared" ref="BB851" si="16343">X851/X870</f>
        <v>5.2962979502523107E-2</v>
      </c>
      <c r="BC851" s="127">
        <f t="shared" ref="BC851" si="16344">Y851/Y870</f>
        <v>0.10859139490271308</v>
      </c>
      <c r="BD851" s="128">
        <f t="shared" ref="BD851" si="16345">Z851/Z870</f>
        <v>8.4379847824481047E-2</v>
      </c>
      <c r="BE851" s="126">
        <f t="shared" ref="BE851" si="16346">AA851/AA870</f>
        <v>5.1620863712843523E-2</v>
      </c>
      <c r="BF851" s="132">
        <f t="shared" ref="BF851" si="16347">AB851/AB870</f>
        <v>7.0679204875624208E-2</v>
      </c>
      <c r="BG851" s="133">
        <f t="shared" ref="BG851" si="16348">AC851/AC870</f>
        <v>7.56046702800965E-2</v>
      </c>
    </row>
    <row r="852" spans="1:59">
      <c r="A852" s="143" t="s">
        <v>24</v>
      </c>
      <c r="B852" s="193">
        <v>4947</v>
      </c>
      <c r="C852" s="194">
        <v>1104</v>
      </c>
      <c r="D852" s="195">
        <v>1131</v>
      </c>
      <c r="E852" s="196">
        <v>1071</v>
      </c>
      <c r="F852" s="193">
        <v>471</v>
      </c>
      <c r="G852" s="197">
        <v>595</v>
      </c>
      <c r="H852" s="195">
        <v>832</v>
      </c>
      <c r="I852" s="196">
        <v>1938</v>
      </c>
      <c r="J852" s="193">
        <v>352</v>
      </c>
      <c r="K852" s="197">
        <v>991</v>
      </c>
      <c r="L852" s="195">
        <v>447</v>
      </c>
      <c r="M852" s="193">
        <v>2616</v>
      </c>
      <c r="N852" s="198">
        <v>1368</v>
      </c>
      <c r="O852" s="199">
        <v>2813</v>
      </c>
      <c r="P852" s="193">
        <v>940</v>
      </c>
      <c r="Q852" s="197">
        <v>1275</v>
      </c>
      <c r="R852" s="195">
        <v>1500</v>
      </c>
      <c r="S852" s="196">
        <v>1171</v>
      </c>
      <c r="T852" s="193">
        <v>280</v>
      </c>
      <c r="U852" s="197">
        <v>1073</v>
      </c>
      <c r="V852" s="195">
        <v>751</v>
      </c>
      <c r="W852" s="196">
        <v>2354</v>
      </c>
      <c r="X852" s="193">
        <v>1100</v>
      </c>
      <c r="Y852" s="197">
        <v>1356</v>
      </c>
      <c r="Z852" s="195">
        <v>3884</v>
      </c>
      <c r="AA852" s="193">
        <v>2342</v>
      </c>
      <c r="AB852" s="169">
        <f t="shared" si="16294"/>
        <v>18003</v>
      </c>
      <c r="AC852" s="170">
        <f t="shared" si="16212"/>
        <v>20699</v>
      </c>
      <c r="AE852" s="143" t="s">
        <v>24</v>
      </c>
      <c r="AF852" s="126">
        <f>B852/B870</f>
        <v>8.7621105581041109E-2</v>
      </c>
      <c r="AG852" s="127">
        <f t="shared" ref="AG852" si="16349">C852/C870</f>
        <v>3.4029961161457373E-2</v>
      </c>
      <c r="AH852" s="128">
        <f t="shared" ref="AH852" si="16350">D852/D870</f>
        <v>5.2273987798114256E-2</v>
      </c>
      <c r="AI852" s="129">
        <f t="shared" ref="AI852" si="16351">E852/E870</f>
        <v>5.8238172920065251E-2</v>
      </c>
      <c r="AJ852" s="126">
        <f t="shared" ref="AJ852" si="16352">F852/F870</f>
        <v>4.1784953867991484E-2</v>
      </c>
      <c r="AK852" s="127">
        <f t="shared" ref="AK852" si="16353">G852/G870</f>
        <v>7.8279173792921986E-2</v>
      </c>
      <c r="AL852" s="128">
        <f t="shared" ref="AL852" si="16354">H852/H870</f>
        <v>3.3376123234916559E-2</v>
      </c>
      <c r="AM852" s="129">
        <f t="shared" ref="AM852" si="16355">I852/I870</f>
        <v>5.2690247682227236E-2</v>
      </c>
      <c r="AN852" s="126">
        <f t="shared" ref="AN852" si="16356">J852/J870</f>
        <v>5.4683858940500235E-2</v>
      </c>
      <c r="AO852" s="127">
        <f t="shared" ref="AO852" si="16357">K852/K870</f>
        <v>0.12942405641896304</v>
      </c>
      <c r="AP852" s="128">
        <f t="shared" ref="AP852" si="16358">L852/L870</f>
        <v>4.0654843110504775E-2</v>
      </c>
      <c r="AQ852" s="126">
        <f t="shared" ref="AQ852" si="16359">M852/M870</f>
        <v>0.12036994432429945</v>
      </c>
      <c r="AR852" s="130">
        <f t="shared" ref="AR852" si="16360">N852/N870</f>
        <v>5.5170188740119377E-2</v>
      </c>
      <c r="AS852" s="131">
        <f t="shared" ref="AS852" si="16361">O852/O870</f>
        <v>8.1286482112928396E-2</v>
      </c>
      <c r="AT852" s="126">
        <f t="shared" ref="AT852" si="16362">P852/P870</f>
        <v>6.0940032414910861E-2</v>
      </c>
      <c r="AU852" s="127">
        <f t="shared" ref="AU852" si="16363">Q852/Q870</f>
        <v>6.2944312796208532E-2</v>
      </c>
      <c r="AV852" s="128">
        <f t="shared" ref="AV852" si="16364">R852/R870</f>
        <v>7.6593137254901966E-2</v>
      </c>
      <c r="AW852" s="129">
        <f t="shared" ref="AW852" si="16365">S852/S870</f>
        <v>5.291937816341287E-2</v>
      </c>
      <c r="AX852" s="126">
        <f t="shared" ref="AX852" si="16366">T852/T870</f>
        <v>3.2740879326473342E-2</v>
      </c>
      <c r="AY852" s="127">
        <f t="shared" ref="AY852" si="16367">U852/U870</f>
        <v>9.8242080205090648E-2</v>
      </c>
      <c r="AZ852" s="128">
        <f t="shared" ref="AZ852" si="16368">V852/V870</f>
        <v>3.2437802349689009E-2</v>
      </c>
      <c r="BA852" s="129">
        <f t="shared" ref="BA852" si="16369">W852/W870</f>
        <v>8.5391954148075599E-2</v>
      </c>
      <c r="BB852" s="126">
        <f t="shared" ref="BB852" si="16370">X852/X870</f>
        <v>4.9122493636404231E-2</v>
      </c>
      <c r="BC852" s="127">
        <f t="shared" ref="BC852" si="16371">Y852/Y870</f>
        <v>9.2902164976705948E-2</v>
      </c>
      <c r="BD852" s="128">
        <f t="shared" ref="BD852" si="16372">Z852/Z870</f>
        <v>7.1729334416783627E-2</v>
      </c>
      <c r="BE852" s="126">
        <f t="shared" ref="BE852" si="16373">AA852/AA870</f>
        <v>5.2540661805945035E-2</v>
      </c>
      <c r="BF852" s="132">
        <f t="shared" ref="BF852" si="16374">AB852/AB870</f>
        <v>6.0054640616191368E-2</v>
      </c>
      <c r="BG852" s="133">
        <f t="shared" ref="BG852" si="16375">AC852/AC870</f>
        <v>6.9168666082993047E-2</v>
      </c>
    </row>
    <row r="853" spans="1:59">
      <c r="A853" s="134" t="s">
        <v>25</v>
      </c>
      <c r="B853" s="186">
        <v>4105</v>
      </c>
      <c r="C853" s="187">
        <v>1172</v>
      </c>
      <c r="D853" s="188">
        <v>1927</v>
      </c>
      <c r="E853" s="189">
        <v>789</v>
      </c>
      <c r="F853" s="186">
        <v>1058</v>
      </c>
      <c r="G853" s="190">
        <v>558</v>
      </c>
      <c r="H853" s="188">
        <v>1456</v>
      </c>
      <c r="I853" s="189">
        <v>1692</v>
      </c>
      <c r="J853" s="186">
        <v>356</v>
      </c>
      <c r="K853" s="190">
        <v>833</v>
      </c>
      <c r="L853" s="188">
        <v>411</v>
      </c>
      <c r="M853" s="186">
        <v>2128</v>
      </c>
      <c r="N853" s="191">
        <v>1370</v>
      </c>
      <c r="O853" s="192">
        <v>2777</v>
      </c>
      <c r="P853" s="186">
        <v>757</v>
      </c>
      <c r="Q853" s="190">
        <v>1290</v>
      </c>
      <c r="R853" s="188">
        <v>1199</v>
      </c>
      <c r="S853" s="189">
        <v>1321</v>
      </c>
      <c r="T853" s="186">
        <v>328</v>
      </c>
      <c r="U853" s="190">
        <v>786</v>
      </c>
      <c r="V853" s="188">
        <v>780</v>
      </c>
      <c r="W853" s="189">
        <v>2167</v>
      </c>
      <c r="X853" s="186">
        <v>926</v>
      </c>
      <c r="Y853" s="190">
        <v>975</v>
      </c>
      <c r="Z853" s="188">
        <v>3151</v>
      </c>
      <c r="AA853" s="186">
        <v>1771</v>
      </c>
      <c r="AB853" s="169">
        <f t="shared" si="16294"/>
        <v>17824</v>
      </c>
      <c r="AC853" s="170">
        <f t="shared" si="16212"/>
        <v>18259</v>
      </c>
      <c r="AE853" s="134" t="s">
        <v>25</v>
      </c>
      <c r="AF853" s="126">
        <f>B853/B870</f>
        <v>7.2707628544607592E-2</v>
      </c>
      <c r="AG853" s="127">
        <f t="shared" ref="AG853" si="16376">C853/C870</f>
        <v>3.6126009493865976E-2</v>
      </c>
      <c r="AH853" s="128">
        <f t="shared" ref="AH853" si="16377">D853/D870</f>
        <v>8.9064522092808282E-2</v>
      </c>
      <c r="AI853" s="129">
        <f t="shared" ref="AI853" si="16378">E853/E870</f>
        <v>4.2903752039151713E-2</v>
      </c>
      <c r="AJ853" s="126">
        <f t="shared" ref="AJ853" si="16379">F853/F870</f>
        <v>9.3860894251242014E-2</v>
      </c>
      <c r="AK853" s="127">
        <f t="shared" ref="AK853" si="16380">G853/G870</f>
        <v>7.3411393237731881E-2</v>
      </c>
      <c r="AL853" s="128">
        <f t="shared" ref="AL853" si="16381">H853/H870</f>
        <v>5.8408215661103977E-2</v>
      </c>
      <c r="AM853" s="129">
        <f t="shared" ref="AM853" si="16382">I853/I870</f>
        <v>4.6002011908322232E-2</v>
      </c>
      <c r="AN853" s="126">
        <f t="shared" ref="AN853" si="16383">J853/J870</f>
        <v>5.530526642846046E-2</v>
      </c>
      <c r="AO853" s="127">
        <f t="shared" ref="AO853" si="16384">K853/K870</f>
        <v>0.10878934308475904</v>
      </c>
      <c r="AP853" s="128">
        <f t="shared" ref="AP853" si="16385">L853/L870</f>
        <v>3.7380627557980897E-2</v>
      </c>
      <c r="AQ853" s="126">
        <f t="shared" ref="AQ853" si="16386">M853/M870</f>
        <v>9.7915612202641139E-2</v>
      </c>
      <c r="AR853" s="130">
        <f t="shared" ref="AR853" si="16387">N853/N870</f>
        <v>5.5250846910792066E-2</v>
      </c>
      <c r="AS853" s="131">
        <f t="shared" ref="AS853" si="16388">O853/O870</f>
        <v>8.0246200080910823E-2</v>
      </c>
      <c r="AT853" s="126">
        <f t="shared" ref="AT853" si="16389">P853/P870</f>
        <v>4.9076175040518637E-2</v>
      </c>
      <c r="AU853" s="127">
        <f t="shared" ref="AU853" si="16390">Q853/Q870</f>
        <v>6.3684834123222747E-2</v>
      </c>
      <c r="AV853" s="128">
        <f t="shared" ref="AV853" si="16391">R853/R870</f>
        <v>6.1223447712418298E-2</v>
      </c>
      <c r="AW853" s="129">
        <f t="shared" ref="AW853" si="16392">S853/S870</f>
        <v>5.9698120028922629E-2</v>
      </c>
      <c r="AX853" s="126">
        <f t="shared" ref="AX853" si="16393">T853/T870</f>
        <v>3.8353601496725911E-2</v>
      </c>
      <c r="AY853" s="127">
        <f t="shared" ref="AY853" si="16394">U853/U870</f>
        <v>7.1964841604101812E-2</v>
      </c>
      <c r="AZ853" s="128">
        <f t="shared" ref="AZ853" si="16395">V853/V870</f>
        <v>3.3690393918451966E-2</v>
      </c>
      <c r="BA853" s="129">
        <f t="shared" ref="BA853" si="16396">W853/W870</f>
        <v>7.860848115500417E-2</v>
      </c>
      <c r="BB853" s="126">
        <f t="shared" ref="BB853" si="16397">X853/X870</f>
        <v>4.1352208279373019E-2</v>
      </c>
      <c r="BC853" s="127">
        <f t="shared" ref="BC853" si="16398">Y853/Y870</f>
        <v>6.6799123047410244E-2</v>
      </c>
      <c r="BD853" s="128">
        <f t="shared" ref="BD853" si="16399">Z853/Z870</f>
        <v>5.8192361675408144E-2</v>
      </c>
      <c r="BE853" s="126">
        <f t="shared" ref="BE853" si="16400">AA853/AA870</f>
        <v>3.9730790802019071E-2</v>
      </c>
      <c r="BF853" s="132">
        <f t="shared" ref="BF853" si="16401">AB853/AB870</f>
        <v>5.9457530097372382E-2</v>
      </c>
      <c r="BG853" s="133">
        <f t="shared" ref="BG853" si="16402">AC853/AC870</f>
        <v>6.1015057442841199E-2</v>
      </c>
    </row>
    <row r="854" spans="1:59">
      <c r="A854" s="143" t="s">
        <v>26</v>
      </c>
      <c r="B854" s="200">
        <v>3646</v>
      </c>
      <c r="C854" s="194">
        <v>1306</v>
      </c>
      <c r="D854" s="195">
        <v>1532</v>
      </c>
      <c r="E854" s="196">
        <v>831</v>
      </c>
      <c r="F854" s="193">
        <v>913</v>
      </c>
      <c r="G854" s="197">
        <v>464</v>
      </c>
      <c r="H854" s="195">
        <v>1854</v>
      </c>
      <c r="I854" s="196">
        <v>2127</v>
      </c>
      <c r="J854" s="193">
        <v>290</v>
      </c>
      <c r="K854" s="197">
        <v>712</v>
      </c>
      <c r="L854" s="195">
        <v>456</v>
      </c>
      <c r="M854" s="193">
        <v>1652</v>
      </c>
      <c r="N854" s="198">
        <v>1285</v>
      </c>
      <c r="O854" s="201">
        <v>2628</v>
      </c>
      <c r="P854" s="193">
        <v>735</v>
      </c>
      <c r="Q854" s="197">
        <v>1192</v>
      </c>
      <c r="R854" s="195">
        <v>1120</v>
      </c>
      <c r="S854" s="196">
        <v>1332</v>
      </c>
      <c r="T854" s="193">
        <v>381</v>
      </c>
      <c r="U854" s="197">
        <v>792</v>
      </c>
      <c r="V854" s="195">
        <v>855</v>
      </c>
      <c r="W854" s="202">
        <v>2566</v>
      </c>
      <c r="X854" s="193">
        <v>915</v>
      </c>
      <c r="Y854" s="197">
        <v>1027</v>
      </c>
      <c r="Z854" s="195">
        <v>2916</v>
      </c>
      <c r="AA854" s="193">
        <v>2812</v>
      </c>
      <c r="AB854" s="169">
        <f t="shared" si="16294"/>
        <v>16898</v>
      </c>
      <c r="AC854" s="170">
        <f t="shared" si="16212"/>
        <v>19441</v>
      </c>
      <c r="AE854" s="143" t="s">
        <v>26</v>
      </c>
      <c r="AF854" s="126">
        <f>B854/B870</f>
        <v>6.4577835243273873E-2</v>
      </c>
      <c r="AG854" s="127">
        <f t="shared" ref="AG854" si="16403">C854/C870</f>
        <v>4.025645767831823E-2</v>
      </c>
      <c r="AH854" s="128">
        <f t="shared" ref="AH854" si="16404">D854/D870</f>
        <v>7.0807912738029208E-2</v>
      </c>
      <c r="AI854" s="129">
        <f t="shared" ref="AI854" si="16405">E854/E870</f>
        <v>4.5187601957585644E-2</v>
      </c>
      <c r="AJ854" s="126">
        <f t="shared" ref="AJ854" si="16406">F854/F870</f>
        <v>8.0997161107168203E-2</v>
      </c>
      <c r="AK854" s="127">
        <f t="shared" ref="AK854" si="16407">G854/G870</f>
        <v>6.1044599394816469E-2</v>
      </c>
      <c r="AL854" s="128">
        <f t="shared" ref="AL854" si="16408">H854/H870</f>
        <v>7.437419768934532E-2</v>
      </c>
      <c r="AM854" s="129">
        <f t="shared" ref="AM854" si="16409">I854/I870</f>
        <v>5.7828770289007909E-2</v>
      </c>
      <c r="AN854" s="126">
        <f t="shared" ref="AN854" si="16410">J854/J870</f>
        <v>4.5052042877116671E-2</v>
      </c>
      <c r="AO854" s="127">
        <f t="shared" ref="AO854" si="16411">K854/K870</f>
        <v>9.2986809455400291E-2</v>
      </c>
      <c r="AP854" s="128">
        <f t="shared" ref="AP854" si="16412">L854/L870</f>
        <v>4.1473396998635746E-2</v>
      </c>
      <c r="AQ854" s="126">
        <f t="shared" ref="AQ854" si="16413">M854/M870</f>
        <v>7.6013435788892469E-2</v>
      </c>
      <c r="AR854" s="130">
        <f t="shared" ref="AR854" si="16414">N854/N870</f>
        <v>5.1822874657202776E-2</v>
      </c>
      <c r="AS854" s="131">
        <f t="shared" ref="AS854" si="16415">O854/O870</f>
        <v>7.5940588337282552E-2</v>
      </c>
      <c r="AT854" s="126">
        <f t="shared" ref="AT854" si="16416">P854/P870</f>
        <v>4.7649918962722852E-2</v>
      </c>
      <c r="AU854" s="127">
        <f t="shared" ref="AU854" si="16417">Q854/Q870</f>
        <v>5.8846761453396526E-2</v>
      </c>
      <c r="AV854" s="128">
        <f t="shared" ref="AV854" si="16418">R854/R870</f>
        <v>5.7189542483660129E-2</v>
      </c>
      <c r="AW854" s="129">
        <f t="shared" ref="AW854" si="16419">S854/S870</f>
        <v>6.019522776572668E-2</v>
      </c>
      <c r="AX854" s="126">
        <f t="shared" ref="AX854" si="16420">T854/T870</f>
        <v>4.4550982226379793E-2</v>
      </c>
      <c r="AY854" s="127">
        <f t="shared" ref="AY854" si="16421">U854/U870</f>
        <v>7.2514191540010986E-2</v>
      </c>
      <c r="AZ854" s="128">
        <f t="shared" ref="AZ854" si="16422">V854/V870</f>
        <v>3.6929854872149274E-2</v>
      </c>
      <c r="BA854" s="129">
        <f t="shared" ref="BA854" si="16423">W854/W870</f>
        <v>9.3082308557333043E-2</v>
      </c>
      <c r="BB854" s="126">
        <f t="shared" ref="BB854" si="16424">X854/X870</f>
        <v>4.0860983343008979E-2</v>
      </c>
      <c r="BC854" s="127">
        <f t="shared" ref="BC854" si="16425">Y854/Y870</f>
        <v>7.0361742943272132E-2</v>
      </c>
      <c r="BD854" s="128">
        <f t="shared" ref="BD854" si="16426">Z854/Z870</f>
        <v>5.3852404520942601E-2</v>
      </c>
      <c r="BE854" s="126">
        <f t="shared" ref="BE854" si="16427">AA854/AA870</f>
        <v>6.3084688726864832E-2</v>
      </c>
      <c r="BF854" s="132">
        <f t="shared" ref="BF854" si="16428">AB854/AB870</f>
        <v>5.6368567301694261E-2</v>
      </c>
      <c r="BG854" s="133">
        <f t="shared" ref="BG854" si="16429">AC854/AC870</f>
        <v>6.496487933327541E-2</v>
      </c>
    </row>
    <row r="855" spans="1:59">
      <c r="A855" s="134" t="s">
        <v>27</v>
      </c>
      <c r="B855" s="203">
        <v>3803</v>
      </c>
      <c r="C855" s="187">
        <v>1340</v>
      </c>
      <c r="D855" s="188">
        <v>1605</v>
      </c>
      <c r="E855" s="189">
        <v>811</v>
      </c>
      <c r="F855" s="186">
        <v>888</v>
      </c>
      <c r="G855" s="190">
        <v>457</v>
      </c>
      <c r="H855" s="188">
        <v>1571</v>
      </c>
      <c r="I855" s="189">
        <v>1779</v>
      </c>
      <c r="J855" s="186">
        <v>303</v>
      </c>
      <c r="K855" s="187">
        <v>449</v>
      </c>
      <c r="L855" s="188">
        <v>496</v>
      </c>
      <c r="M855" s="186">
        <v>1512</v>
      </c>
      <c r="N855" s="191">
        <v>1399</v>
      </c>
      <c r="O855" s="204">
        <v>1935</v>
      </c>
      <c r="P855" s="186">
        <v>777</v>
      </c>
      <c r="Q855" s="187">
        <v>946</v>
      </c>
      <c r="R855" s="188">
        <v>1175</v>
      </c>
      <c r="S855" s="189">
        <v>1056</v>
      </c>
      <c r="T855" s="195">
        <v>440</v>
      </c>
      <c r="U855" s="186">
        <v>641</v>
      </c>
      <c r="V855" s="188">
        <v>935</v>
      </c>
      <c r="W855" s="205">
        <v>1698</v>
      </c>
      <c r="X855" s="186">
        <v>981</v>
      </c>
      <c r="Y855" s="190">
        <v>611</v>
      </c>
      <c r="Z855" s="188">
        <v>3033</v>
      </c>
      <c r="AA855" s="186">
        <v>2346</v>
      </c>
      <c r="AB855" s="169">
        <f t="shared" si="16294"/>
        <v>17406</v>
      </c>
      <c r="AC855" s="170">
        <f t="shared" si="16212"/>
        <v>15581</v>
      </c>
      <c r="AE855" s="134" t="s">
        <v>27</v>
      </c>
      <c r="AF855" s="126">
        <f>B855/B870</f>
        <v>6.7358614215625501E-2</v>
      </c>
      <c r="AG855" s="127">
        <f t="shared" ref="AG855" si="16430">C855/C870</f>
        <v>4.1304481844522532E-2</v>
      </c>
      <c r="AH855" s="128">
        <f t="shared" ref="AH855" si="16431">D855/D870</f>
        <v>7.4181919023849144E-2</v>
      </c>
      <c r="AI855" s="129">
        <f t="shared" ref="AI855" si="16432">E855/E870</f>
        <v>4.410005437737901E-2</v>
      </c>
      <c r="AJ855" s="126">
        <f t="shared" ref="AJ855" si="16433">F855/F870</f>
        <v>7.877927608232789E-2</v>
      </c>
      <c r="AK855" s="127">
        <f t="shared" ref="AK855" si="16434">G855/G870</f>
        <v>6.0123667938429153E-2</v>
      </c>
      <c r="AL855" s="128">
        <f t="shared" ref="AL855" si="16435">H855/H870</f>
        <v>6.3021501925545564E-2</v>
      </c>
      <c r="AM855" s="129">
        <f t="shared" ref="AM855" si="16436">I855/I870</f>
        <v>4.8367363584459366E-2</v>
      </c>
      <c r="AN855" s="126">
        <f t="shared" ref="AN855" si="16437">J855/J870</f>
        <v>4.7071617212987416E-2</v>
      </c>
      <c r="AO855" s="127">
        <f t="shared" ref="AO855" si="16438">K855/K870</f>
        <v>5.8639153715554393E-2</v>
      </c>
      <c r="AP855" s="128">
        <f t="shared" ref="AP855" si="16439">L855/L870</f>
        <v>4.5111414279217825E-2</v>
      </c>
      <c r="AQ855" s="126">
        <f t="shared" ref="AQ855" si="16440">M855/M870</f>
        <v>6.9571619196613449E-2</v>
      </c>
      <c r="AR855" s="130">
        <f t="shared" ref="AR855" si="16441">N855/N870</f>
        <v>5.6420390385546054E-2</v>
      </c>
      <c r="AS855" s="131">
        <f t="shared" ref="AS855" si="16442">O855/O870</f>
        <v>5.5915159220944345E-2</v>
      </c>
      <c r="AT855" s="126">
        <f t="shared" ref="AT855" si="16443">P855/P870</f>
        <v>5.0372771474878446E-2</v>
      </c>
      <c r="AU855" s="127">
        <f t="shared" ref="AU855" si="16444">Q855/Q870</f>
        <v>4.670221169036335E-2</v>
      </c>
      <c r="AV855" s="128">
        <f t="shared" ref="AV855" si="16445">R855/R870</f>
        <v>5.9997957516339871E-2</v>
      </c>
      <c r="AW855" s="129">
        <f t="shared" ref="AW855" si="16446">S855/S870</f>
        <v>4.7722342733188719E-2</v>
      </c>
      <c r="AX855" s="126">
        <f t="shared" ref="AX855" si="16447">T855/T870</f>
        <v>5.144995322731525E-2</v>
      </c>
      <c r="AY855" s="127">
        <f t="shared" ref="AY855" si="16448">U855/U870</f>
        <v>5.8688884819630104E-2</v>
      </c>
      <c r="AZ855" s="128">
        <f t="shared" ref="AZ855" si="16449">V855/V870</f>
        <v>4.0385279889426397E-2</v>
      </c>
      <c r="BA855" s="129">
        <f t="shared" ref="BA855" si="16450">W855/W870</f>
        <v>6.1595385787354448E-2</v>
      </c>
      <c r="BB855" s="126">
        <f t="shared" ref="BB855" si="16451">X855/X870</f>
        <v>4.3808332961193228E-2</v>
      </c>
      <c r="BC855" s="127">
        <f t="shared" ref="BC855" si="16452">Y855/Y870</f>
        <v>4.1860783776377086E-2</v>
      </c>
      <c r="BD855" s="128">
        <f t="shared" ref="BD855" si="16453">Z855/Z870</f>
        <v>5.601314914678289E-2</v>
      </c>
      <c r="BE855" s="126">
        <f t="shared" ref="BE855" si="16454">AA855/AA870</f>
        <v>5.2630398205272017E-2</v>
      </c>
      <c r="BF855" s="132">
        <f t="shared" ref="BF855" si="16455">AB855/AB870</f>
        <v>5.8063160282476642E-2</v>
      </c>
      <c r="BG855" s="133">
        <f t="shared" ref="BG855" si="16456">AC855/AC870</f>
        <v>5.2066137795986019E-2</v>
      </c>
    </row>
    <row r="856" spans="1:59">
      <c r="A856" s="143" t="s">
        <v>28</v>
      </c>
      <c r="B856" s="200">
        <v>2941</v>
      </c>
      <c r="C856" s="194">
        <v>1258</v>
      </c>
      <c r="D856" s="195">
        <v>1209</v>
      </c>
      <c r="E856" s="196">
        <v>789</v>
      </c>
      <c r="F856" s="193">
        <v>661</v>
      </c>
      <c r="G856" s="197">
        <v>517</v>
      </c>
      <c r="H856" s="195">
        <v>1752</v>
      </c>
      <c r="I856" s="196">
        <v>2128</v>
      </c>
      <c r="J856" s="193">
        <v>332</v>
      </c>
      <c r="K856" s="194">
        <v>443</v>
      </c>
      <c r="L856" s="195">
        <v>557</v>
      </c>
      <c r="M856" s="193">
        <v>1571</v>
      </c>
      <c r="N856" s="198">
        <v>1337</v>
      </c>
      <c r="O856" s="201">
        <v>2441</v>
      </c>
      <c r="P856" s="193">
        <v>817</v>
      </c>
      <c r="Q856" s="194">
        <v>1238</v>
      </c>
      <c r="R856" s="195">
        <v>1121</v>
      </c>
      <c r="S856" s="196">
        <v>1406</v>
      </c>
      <c r="T856" s="193">
        <v>387</v>
      </c>
      <c r="U856" s="197">
        <v>658</v>
      </c>
      <c r="V856" s="195">
        <v>1017</v>
      </c>
      <c r="W856" s="202">
        <v>1887</v>
      </c>
      <c r="X856" s="193">
        <v>963</v>
      </c>
      <c r="Y856" s="197">
        <v>864</v>
      </c>
      <c r="Z856" s="195">
        <v>2790</v>
      </c>
      <c r="AA856" s="193">
        <v>2983</v>
      </c>
      <c r="AB856" s="169">
        <f t="shared" si="16294"/>
        <v>15884</v>
      </c>
      <c r="AC856" s="170">
        <f t="shared" si="16212"/>
        <v>18183</v>
      </c>
      <c r="AE856" s="143" t="s">
        <v>28</v>
      </c>
      <c r="AF856" s="126">
        <f>B856/B870</f>
        <v>5.2090897819656742E-2</v>
      </c>
      <c r="AG856" s="127">
        <f t="shared" ref="AG856" si="16457">C856/C870</f>
        <v>3.8776894149559211E-2</v>
      </c>
      <c r="AH856" s="128">
        <f t="shared" ref="AH856" si="16458">D856/D870</f>
        <v>5.5879090404880753E-2</v>
      </c>
      <c r="AI856" s="129">
        <f t="shared" ref="AI856" si="16459">E856/E870</f>
        <v>4.2903752039151713E-2</v>
      </c>
      <c r="AJ856" s="126">
        <f t="shared" ref="AJ856" si="16460">F856/F870</f>
        <v>5.864088005677786E-2</v>
      </c>
      <c r="AK856" s="127">
        <f t="shared" ref="AK856" si="16461">G856/G870</f>
        <v>6.8017366136034735E-2</v>
      </c>
      <c r="AL856" s="128">
        <f t="shared" ref="AL856" si="16462">H856/H870</f>
        <v>7.0282413350449296E-2</v>
      </c>
      <c r="AM856" s="129">
        <f t="shared" ref="AM856" si="16463">I856/I870</f>
        <v>5.7855958239308336E-2</v>
      </c>
      <c r="AN856" s="126">
        <f t="shared" ref="AN856" si="16464">J856/J870</f>
        <v>5.1576821500699081E-2</v>
      </c>
      <c r="AO856" s="127">
        <f t="shared" ref="AO856" si="16465">K856/K870</f>
        <v>5.785555700666057E-2</v>
      </c>
      <c r="AP856" s="128">
        <f t="shared" ref="AP856" si="16466">L856/L870</f>
        <v>5.0659390632105505E-2</v>
      </c>
      <c r="AQ856" s="126">
        <f t="shared" ref="AQ856" si="16467">M856/M870</f>
        <v>7.2286384760502462E-2</v>
      </c>
      <c r="AR856" s="130">
        <f t="shared" ref="AR856" si="16468">N856/N870</f>
        <v>5.3919987094692694E-2</v>
      </c>
      <c r="AS856" s="131">
        <f t="shared" ref="AS856" si="16469">O856/O870</f>
        <v>7.0536901115413511E-2</v>
      </c>
      <c r="AT856" s="126">
        <f t="shared" ref="AT856" si="16470">P856/P870</f>
        <v>5.2965964343598057E-2</v>
      </c>
      <c r="AU856" s="127">
        <f t="shared" ref="AU856" si="16471">Q856/Q870</f>
        <v>6.1117693522906795E-2</v>
      </c>
      <c r="AV856" s="128">
        <f t="shared" ref="AV856" si="16472">R856/R870</f>
        <v>5.7240604575163397E-2</v>
      </c>
      <c r="AW856" s="129">
        <f t="shared" ref="AW856" si="16473">S856/S870</f>
        <v>6.353940708604483E-2</v>
      </c>
      <c r="AX856" s="126">
        <f t="shared" ref="AX856" si="16474">T856/T870</f>
        <v>4.5252572497661368E-2</v>
      </c>
      <c r="AY856" s="127">
        <f t="shared" ref="AY856" si="16475">U856/U870</f>
        <v>6.0245376304706097E-2</v>
      </c>
      <c r="AZ856" s="128">
        <f t="shared" ref="AZ856" si="16476">V856/V870</f>
        <v>4.3927090532135456E-2</v>
      </c>
      <c r="BA856" s="129">
        <f t="shared" ref="BA856" si="16477">W856/W870</f>
        <v>6.8451409293720747E-2</v>
      </c>
      <c r="BB856" s="126">
        <f t="shared" ref="BB856" si="16478">X856/X870</f>
        <v>4.3004510338052068E-2</v>
      </c>
      <c r="BC856" s="127">
        <f t="shared" ref="BC856" si="16479">Y856/Y870</f>
        <v>5.9194299808166623E-2</v>
      </c>
      <c r="BD856" s="128">
        <f t="shared" ref="BD856" si="16480">Z856/Z870</f>
        <v>5.1525448770037674E-2</v>
      </c>
      <c r="BE856" s="126">
        <f t="shared" ref="BE856" si="16481">AA856/AA870</f>
        <v>6.6920919798093101E-2</v>
      </c>
      <c r="BF856" s="132">
        <f t="shared" ref="BF856" si="16482">AB856/AB870</f>
        <v>5.2986052966038089E-2</v>
      </c>
      <c r="BG856" s="133">
        <f t="shared" ref="BG856" si="16483">AC856/AC870</f>
        <v>6.0761092583557781E-2</v>
      </c>
    </row>
    <row r="857" spans="1:59">
      <c r="A857" s="134" t="s">
        <v>29</v>
      </c>
      <c r="B857" s="203">
        <v>2421</v>
      </c>
      <c r="C857" s="187">
        <v>1465</v>
      </c>
      <c r="D857" s="188">
        <v>1084</v>
      </c>
      <c r="E857" s="189">
        <v>977</v>
      </c>
      <c r="F857" s="186">
        <v>580</v>
      </c>
      <c r="G857" s="190">
        <v>401</v>
      </c>
      <c r="H857" s="188">
        <v>1792</v>
      </c>
      <c r="I857" s="189">
        <v>2006</v>
      </c>
      <c r="J857" s="186">
        <v>383</v>
      </c>
      <c r="K857" s="187">
        <v>350</v>
      </c>
      <c r="L857" s="188">
        <v>600</v>
      </c>
      <c r="M857" s="186">
        <v>1157</v>
      </c>
      <c r="N857" s="191">
        <v>1437</v>
      </c>
      <c r="O857" s="204">
        <v>1719</v>
      </c>
      <c r="P857" s="186">
        <v>789</v>
      </c>
      <c r="Q857" s="187">
        <v>1036</v>
      </c>
      <c r="R857" s="188">
        <v>1060</v>
      </c>
      <c r="S857" s="189">
        <v>1259</v>
      </c>
      <c r="T857" s="186">
        <v>510</v>
      </c>
      <c r="U857" s="190">
        <v>517</v>
      </c>
      <c r="V857" s="188">
        <v>1278</v>
      </c>
      <c r="W857" s="205">
        <v>1680</v>
      </c>
      <c r="X857" s="186">
        <v>1131</v>
      </c>
      <c r="Y857" s="190">
        <v>735</v>
      </c>
      <c r="Z857" s="188">
        <v>2853</v>
      </c>
      <c r="AA857" s="186">
        <v>2515</v>
      </c>
      <c r="AB857" s="169">
        <f t="shared" si="16294"/>
        <v>15918</v>
      </c>
      <c r="AC857" s="170">
        <f t="shared" si="16212"/>
        <v>15817</v>
      </c>
      <c r="AE857" s="134" t="s">
        <v>29</v>
      </c>
      <c r="AF857" s="126">
        <f>B857/B870</f>
        <v>4.2880674471740557E-2</v>
      </c>
      <c r="AG857" s="127">
        <f t="shared" ref="AG857" si="16484">C857/C870</f>
        <v>4.5157511867332467E-2</v>
      </c>
      <c r="AH857" s="128">
        <f t="shared" ref="AH857" si="16485">D857/D870</f>
        <v>5.010168238121649E-2</v>
      </c>
      <c r="AI857" s="129">
        <f t="shared" ref="AI857" si="16486">E857/E870</f>
        <v>5.3126699293094076E-2</v>
      </c>
      <c r="AJ857" s="126">
        <f t="shared" ref="AJ857" si="16487">F857/F870</f>
        <v>5.1454932576295243E-2</v>
      </c>
      <c r="AK857" s="127">
        <f t="shared" ref="AK857" si="16488">G857/G870</f>
        <v>5.2756216287330612E-2</v>
      </c>
      <c r="AL857" s="128">
        <f t="shared" ref="AL857" si="16489">H857/H870</f>
        <v>7.1887034659820284E-2</v>
      </c>
      <c r="AM857" s="129">
        <f t="shared" ref="AM857" si="16490">I857/I870</f>
        <v>5.4539028302656264E-2</v>
      </c>
      <c r="AN857" s="126">
        <f t="shared" ref="AN857" si="16491">J857/J870</f>
        <v>5.9499766972192017E-2</v>
      </c>
      <c r="AO857" s="127">
        <f t="shared" ref="AO857" si="16492">K857/K870</f>
        <v>4.5709808018806322E-2</v>
      </c>
      <c r="AP857" s="128">
        <f t="shared" ref="AP857" si="16493">L857/L870</f>
        <v>5.4570259208731244E-2</v>
      </c>
      <c r="AQ857" s="126">
        <f t="shared" ref="AQ857" si="16494">M857/M870</f>
        <v>5.323701283762021E-2</v>
      </c>
      <c r="AR857" s="130">
        <f t="shared" ref="AR857" si="16495">N857/N870</f>
        <v>5.7952895628327152E-2</v>
      </c>
      <c r="AS857" s="131">
        <f t="shared" ref="AS857" si="16496">O857/O870</f>
        <v>4.967346702883893E-2</v>
      </c>
      <c r="AT857" s="126">
        <f t="shared" ref="AT857" si="16497">P857/P870</f>
        <v>5.1150729335494326E-2</v>
      </c>
      <c r="AU857" s="127">
        <f t="shared" ref="AU857" si="16498">Q857/Q870</f>
        <v>5.1145339652448656E-2</v>
      </c>
      <c r="AV857" s="128">
        <f t="shared" ref="AV857" si="16499">R857/R870</f>
        <v>5.4125816993464054E-2</v>
      </c>
      <c r="AW857" s="129">
        <f t="shared" ref="AW857" si="16500">S857/S870</f>
        <v>5.6896240057845264E-2</v>
      </c>
      <c r="AX857" s="126">
        <f t="shared" ref="AX857" si="16501">T857/T870</f>
        <v>5.963517305893358E-2</v>
      </c>
      <c r="AY857" s="127">
        <f t="shared" ref="AY857" si="16502">U857/U870</f>
        <v>4.7335652810840505E-2</v>
      </c>
      <c r="AZ857" s="128">
        <f t="shared" ref="AZ857" si="16503">V857/V870</f>
        <v>5.5200414651002075E-2</v>
      </c>
      <c r="BA857" s="129">
        <f t="shared" ref="BA857" si="16504">W857/W870</f>
        <v>6.0942431167700511E-2</v>
      </c>
      <c r="BB857" s="126">
        <f t="shared" ref="BB857" si="16505">X857/X870</f>
        <v>5.0506854820702898E-2</v>
      </c>
      <c r="BC857" s="127">
        <f t="shared" ref="BC857" si="16506">Y857/Y870</f>
        <v>5.035626198958619E-2</v>
      </c>
      <c r="BD857" s="128">
        <f t="shared" ref="BD857" si="16507">Z857/Z870</f>
        <v>5.2688926645490138E-2</v>
      </c>
      <c r="BE857" s="126">
        <f t="shared" ref="BE857" si="16508">AA857/AA870</f>
        <v>5.6421761076836795E-2</v>
      </c>
      <c r="BF857" s="132">
        <f t="shared" ref="BF857" si="16509">AB857/AB870</f>
        <v>5.309947060648415E-2</v>
      </c>
      <c r="BG857" s="133">
        <f t="shared" ref="BG857" si="16510">AC857/AC870</f>
        <v>5.2854765516918735E-2</v>
      </c>
    </row>
    <row r="858" spans="1:59">
      <c r="A858" s="143" t="s">
        <v>30</v>
      </c>
      <c r="B858" s="200">
        <v>2060</v>
      </c>
      <c r="C858" s="194">
        <v>2096</v>
      </c>
      <c r="D858" s="195">
        <v>1054</v>
      </c>
      <c r="E858" s="196">
        <v>1104</v>
      </c>
      <c r="F858" s="193">
        <v>550</v>
      </c>
      <c r="G858" s="197">
        <v>471</v>
      </c>
      <c r="H858" s="195">
        <v>1592</v>
      </c>
      <c r="I858" s="196">
        <v>2383</v>
      </c>
      <c r="J858" s="193">
        <v>411</v>
      </c>
      <c r="K858" s="194">
        <v>332</v>
      </c>
      <c r="L858" s="195">
        <v>735</v>
      </c>
      <c r="M858" s="193">
        <v>966</v>
      </c>
      <c r="N858" s="198">
        <v>1646</v>
      </c>
      <c r="O858" s="201">
        <v>1697</v>
      </c>
      <c r="P858" s="193">
        <v>882</v>
      </c>
      <c r="Q858" s="194">
        <v>1054</v>
      </c>
      <c r="R858" s="195">
        <v>1089</v>
      </c>
      <c r="S858" s="196">
        <v>1222</v>
      </c>
      <c r="T858" s="193">
        <v>699</v>
      </c>
      <c r="U858" s="197">
        <v>406</v>
      </c>
      <c r="V858" s="195">
        <v>1775</v>
      </c>
      <c r="W858" s="202">
        <v>1148</v>
      </c>
      <c r="X858" s="193">
        <v>1389</v>
      </c>
      <c r="Y858" s="197">
        <v>544</v>
      </c>
      <c r="Z858" s="195">
        <v>3013</v>
      </c>
      <c r="AA858" s="193">
        <v>2628</v>
      </c>
      <c r="AB858" s="169">
        <f t="shared" si="16294"/>
        <v>16895</v>
      </c>
      <c r="AC858" s="170">
        <f t="shared" si="16212"/>
        <v>16051</v>
      </c>
      <c r="AE858" s="143" t="s">
        <v>30</v>
      </c>
      <c r="AF858" s="126">
        <f>B858/B870</f>
        <v>3.6486654032129508E-2</v>
      </c>
      <c r="AG858" s="127">
        <f t="shared" ref="AG858" si="16511">C858/C870</f>
        <v>6.4607607422477037E-2</v>
      </c>
      <c r="AH858" s="128">
        <f t="shared" ref="AH858" si="16512">D858/D870</f>
        <v>4.8715104455537069E-2</v>
      </c>
      <c r="AI858" s="129">
        <f t="shared" ref="AI858" si="16513">E858/E870</f>
        <v>6.0032626427406199E-2</v>
      </c>
      <c r="AJ858" s="126">
        <f t="shared" ref="AJ858" si="16514">F858/F870</f>
        <v>4.8793470546486868E-2</v>
      </c>
      <c r="AK858" s="127">
        <f t="shared" ref="AK858" si="16515">G858/G870</f>
        <v>6.1965530851203786E-2</v>
      </c>
      <c r="AL858" s="128">
        <f t="shared" ref="AL858" si="16516">H858/H870</f>
        <v>6.3863928112965346E-2</v>
      </c>
      <c r="AM858" s="129">
        <f t="shared" ref="AM858" si="16517">I858/I870</f>
        <v>6.4788885565917179E-2</v>
      </c>
      <c r="AN858" s="126">
        <f t="shared" ref="AN858" si="16518">J858/J870</f>
        <v>6.3849619387913628E-2</v>
      </c>
      <c r="AO858" s="127">
        <f t="shared" ref="AO858" si="16519">K858/K870</f>
        <v>4.3359017892124853E-2</v>
      </c>
      <c r="AP858" s="128">
        <f t="shared" ref="AP858" si="16520">L858/L870</f>
        <v>6.6848567530695777E-2</v>
      </c>
      <c r="AQ858" s="126">
        <f t="shared" ref="AQ858" si="16521">M858/M870</f>
        <v>4.4448534486725255E-2</v>
      </c>
      <c r="AR858" s="130">
        <f t="shared" ref="AR858" si="16522">N858/N870</f>
        <v>6.6381674463623169E-2</v>
      </c>
      <c r="AS858" s="131">
        <f t="shared" ref="AS858" si="16523">O858/O870</f>
        <v>4.9037739120383748E-2</v>
      </c>
      <c r="AT858" s="126">
        <f t="shared" ref="AT858" si="16524">P858/P870</f>
        <v>5.7179902755267423E-2</v>
      </c>
      <c r="AU858" s="127">
        <f t="shared" ref="AU858" si="16525">Q858/Q870</f>
        <v>5.2033965244865719E-2</v>
      </c>
      <c r="AV858" s="128">
        <f t="shared" ref="AV858" si="16526">R858/R870</f>
        <v>5.560661764705882E-2</v>
      </c>
      <c r="AW858" s="129">
        <f t="shared" ref="AW858" si="16527">S858/S870</f>
        <v>5.5224150397686189E-2</v>
      </c>
      <c r="AX858" s="126">
        <f t="shared" ref="AX858" si="16528">T858/T870</f>
        <v>8.1735266604303081E-2</v>
      </c>
      <c r="AY858" s="127">
        <f t="shared" ref="AY858" si="16529">U858/U870</f>
        <v>3.7172678996520783E-2</v>
      </c>
      <c r="AZ858" s="128">
        <f t="shared" ref="AZ858" si="16530">V858/V870</f>
        <v>7.6667242570836208E-2</v>
      </c>
      <c r="BA858" s="129">
        <f t="shared" ref="BA858" si="16531">W858/W870</f>
        <v>4.1643994631262019E-2</v>
      </c>
      <c r="BB858" s="126">
        <f t="shared" ref="BB858" si="16532">X858/X870</f>
        <v>6.2028312419059525E-2</v>
      </c>
      <c r="BC858" s="127">
        <f t="shared" ref="BC858" si="16533">Y858/Y870</f>
        <v>3.7270485064401206E-2</v>
      </c>
      <c r="BD858" s="128">
        <f t="shared" ref="BD858" si="16534">Z858/Z870</f>
        <v>5.5643791091083694E-2</v>
      </c>
      <c r="BE858" s="126">
        <f t="shared" ref="BE858" si="16535">AA858/AA870</f>
        <v>5.8956814357823892E-2</v>
      </c>
      <c r="BF858" s="132">
        <f t="shared" ref="BF858" si="16536">AB858/AB870</f>
        <v>5.6358559862831371E-2</v>
      </c>
      <c r="BG858" s="133">
        <f t="shared" ref="BG858" si="16537">AC858/AC870</f>
        <v>5.3636709952080842E-2</v>
      </c>
    </row>
    <row r="859" spans="1:59">
      <c r="A859" s="134" t="s">
        <v>31</v>
      </c>
      <c r="B859" s="203">
        <v>2163</v>
      </c>
      <c r="C859" s="187">
        <v>2622</v>
      </c>
      <c r="D859" s="188">
        <v>1333</v>
      </c>
      <c r="E859" s="189">
        <v>1020</v>
      </c>
      <c r="F859" s="186">
        <v>865</v>
      </c>
      <c r="G859" s="190">
        <v>349</v>
      </c>
      <c r="H859" s="188">
        <v>1806</v>
      </c>
      <c r="I859" s="189">
        <v>2669</v>
      </c>
      <c r="J859" s="186">
        <v>514</v>
      </c>
      <c r="K859" s="187">
        <v>341</v>
      </c>
      <c r="L859" s="188">
        <v>976</v>
      </c>
      <c r="M859" s="186">
        <v>880</v>
      </c>
      <c r="N859" s="191">
        <v>1803</v>
      </c>
      <c r="O859" s="204">
        <v>1742</v>
      </c>
      <c r="P859" s="186">
        <v>977</v>
      </c>
      <c r="Q859" s="187">
        <v>1074</v>
      </c>
      <c r="R859" s="188">
        <v>1129</v>
      </c>
      <c r="S859" s="189">
        <v>1563</v>
      </c>
      <c r="T859" s="186">
        <v>889</v>
      </c>
      <c r="U859" s="190">
        <v>271</v>
      </c>
      <c r="V859" s="188">
        <v>2143</v>
      </c>
      <c r="W859" s="205">
        <v>1205</v>
      </c>
      <c r="X859" s="186">
        <v>1943</v>
      </c>
      <c r="Y859" s="190">
        <v>499</v>
      </c>
      <c r="Z859" s="188">
        <v>3656</v>
      </c>
      <c r="AA859" s="186">
        <v>3089</v>
      </c>
      <c r="AB859" s="169">
        <f t="shared" si="16294"/>
        <v>20197</v>
      </c>
      <c r="AC859" s="170">
        <f t="shared" si="16212"/>
        <v>17324</v>
      </c>
      <c r="AE859" s="134" t="s">
        <v>31</v>
      </c>
      <c r="AF859" s="126">
        <f>B859/B870</f>
        <v>3.8310986733735987E-2</v>
      </c>
      <c r="AG859" s="127">
        <f t="shared" ref="AG859" si="16538">C859/C870</f>
        <v>8.0821157758461257E-2</v>
      </c>
      <c r="AH859" s="128">
        <f t="shared" ref="AH859" si="16539">D859/D870</f>
        <v>6.1610279164355707E-2</v>
      </c>
      <c r="AI859" s="129">
        <f t="shared" ref="AI859" si="16540">E859/E870</f>
        <v>5.5464926590538338E-2</v>
      </c>
      <c r="AJ859" s="126">
        <f t="shared" ref="AJ859" si="16541">F859/F870</f>
        <v>7.6738821859474809E-2</v>
      </c>
      <c r="AK859" s="127">
        <f t="shared" ref="AK859" si="16542">G859/G870</f>
        <v>4.5915011182739114E-2</v>
      </c>
      <c r="AL859" s="128">
        <f t="shared" ref="AL859" si="16543">H859/H870</f>
        <v>7.2448652118100129E-2</v>
      </c>
      <c r="AM859" s="129">
        <f t="shared" ref="AM859" si="16544">I859/I870</f>
        <v>7.2564639351839266E-2</v>
      </c>
      <c r="AN859" s="126">
        <f t="shared" ref="AN859" si="16545">J859/J870</f>
        <v>7.9850862202889547E-2</v>
      </c>
      <c r="AO859" s="127">
        <f t="shared" ref="AO859" si="16546">K859/K870</f>
        <v>4.4534412955465584E-2</v>
      </c>
      <c r="AP859" s="128">
        <f t="shared" ref="AP859" si="16547">L859/L870</f>
        <v>8.8767621646202818E-2</v>
      </c>
      <c r="AQ859" s="126">
        <f t="shared" ref="AQ859" si="16548">M859/M870</f>
        <v>4.0491418580039573E-2</v>
      </c>
      <c r="AR859" s="130">
        <f t="shared" ref="AR859" si="16549">N859/N870</f>
        <v>7.2713340861429263E-2</v>
      </c>
      <c r="AS859" s="131">
        <f t="shared" ref="AS859" si="16550">O859/O870</f>
        <v>5.0338091660405711E-2</v>
      </c>
      <c r="AT859" s="126">
        <f t="shared" ref="AT859" si="16551">P859/P870</f>
        <v>6.3338735818476502E-2</v>
      </c>
      <c r="AU859" s="127">
        <f t="shared" ref="AU859" si="16552">Q859/Q870</f>
        <v>5.3021327014218009E-2</v>
      </c>
      <c r="AV859" s="128">
        <f t="shared" ref="AV859" si="16553">R859/R870</f>
        <v>5.7649101307189546E-2</v>
      </c>
      <c r="AW859" s="129">
        <f t="shared" ref="AW859" si="16554">S859/S870</f>
        <v>7.0634490238611708E-2</v>
      </c>
      <c r="AX859" s="126">
        <f t="shared" ref="AX859" si="16555">T859/T870</f>
        <v>0.10395229186155286</v>
      </c>
      <c r="AY859" s="127">
        <f t="shared" ref="AY859" si="16556">U859/U870</f>
        <v>2.4812305438564365E-2</v>
      </c>
      <c r="AZ859" s="128">
        <f t="shared" ref="AZ859" si="16557">V859/V870</f>
        <v>9.2562197650310984E-2</v>
      </c>
      <c r="BA859" s="129">
        <f t="shared" ref="BA859" si="16558">W859/W870</f>
        <v>4.3711684260166139E-2</v>
      </c>
      <c r="BB859" s="126">
        <f t="shared" ref="BB859" si="16559">X859/X870</f>
        <v>8.6768186486848572E-2</v>
      </c>
      <c r="BC859" s="127">
        <f t="shared" ref="BC859" si="16560">Y859/Y870</f>
        <v>3.4187448616059192E-2</v>
      </c>
      <c r="BD859" s="128">
        <f t="shared" ref="BD859" si="16561">Z859/Z870</f>
        <v>6.7518652581812805E-2</v>
      </c>
      <c r="BE859" s="126">
        <f t="shared" ref="BE859" si="16562">AA859/AA870</f>
        <v>6.9298934380257998E-2</v>
      </c>
      <c r="BF859" s="132">
        <f t="shared" ref="BF859" si="16563">AB859/AB870</f>
        <v>6.7373414237916845E-2</v>
      </c>
      <c r="BG859" s="133">
        <f t="shared" ref="BG859" si="16564">AC859/AC870</f>
        <v>5.7890621345078094E-2</v>
      </c>
    </row>
    <row r="860" spans="1:59">
      <c r="A860" s="143" t="s">
        <v>32</v>
      </c>
      <c r="B860" s="200">
        <v>2557</v>
      </c>
      <c r="C860" s="194">
        <v>3171</v>
      </c>
      <c r="D860" s="195">
        <v>1635</v>
      </c>
      <c r="E860" s="196">
        <v>1593</v>
      </c>
      <c r="F860" s="193">
        <v>981</v>
      </c>
      <c r="G860" s="197">
        <v>469</v>
      </c>
      <c r="H860" s="195">
        <v>1956</v>
      </c>
      <c r="I860" s="196">
        <v>3371</v>
      </c>
      <c r="J860" s="193">
        <v>828</v>
      </c>
      <c r="K860" s="194">
        <v>292</v>
      </c>
      <c r="L860" s="195">
        <v>1360</v>
      </c>
      <c r="M860" s="193">
        <v>973</v>
      </c>
      <c r="N860" s="198">
        <v>2029</v>
      </c>
      <c r="O860" s="201">
        <v>1972</v>
      </c>
      <c r="P860" s="193">
        <v>1288</v>
      </c>
      <c r="Q860" s="194">
        <v>1137</v>
      </c>
      <c r="R860" s="195">
        <v>1320</v>
      </c>
      <c r="S860" s="196">
        <v>1722</v>
      </c>
      <c r="T860" s="193">
        <v>1056</v>
      </c>
      <c r="U860" s="197">
        <v>329</v>
      </c>
      <c r="V860" s="195">
        <v>2499</v>
      </c>
      <c r="W860" s="202">
        <v>995</v>
      </c>
      <c r="X860" s="193">
        <v>2304</v>
      </c>
      <c r="Y860" s="197">
        <v>587</v>
      </c>
      <c r="Z860" s="195">
        <v>4017</v>
      </c>
      <c r="AA860" s="193">
        <v>3429</v>
      </c>
      <c r="AB860" s="169">
        <f t="shared" si="16294"/>
        <v>23830</v>
      </c>
      <c r="AC860" s="170">
        <f t="shared" si="16212"/>
        <v>20040</v>
      </c>
      <c r="AE860" s="143" t="s">
        <v>32</v>
      </c>
      <c r="AF860" s="126">
        <f>B860/B870</f>
        <v>4.5289502116580171E-2</v>
      </c>
      <c r="AG860" s="127">
        <f t="shared" ref="AG860" si="16565">C860/C870</f>
        <v>9.7743665618642506E-2</v>
      </c>
      <c r="AH860" s="128">
        <f t="shared" ref="AH860" si="16566">D860/D870</f>
        <v>7.5568496949528566E-2</v>
      </c>
      <c r="AI860" s="129">
        <f t="shared" ref="AI860" si="16567">E860/E870</f>
        <v>8.6623164763458396E-2</v>
      </c>
      <c r="AJ860" s="126">
        <f t="shared" ref="AJ860" si="16568">F860/F870</f>
        <v>8.7029808374733855E-2</v>
      </c>
      <c r="AK860" s="127">
        <f t="shared" ref="AK860" si="16569">G860/G870</f>
        <v>6.1702407577950272E-2</v>
      </c>
      <c r="AL860" s="128">
        <f t="shared" ref="AL860" si="16570">H860/H870</f>
        <v>7.846598202824133E-2</v>
      </c>
      <c r="AM860" s="129">
        <f t="shared" ref="AM860" si="16571">I860/I870</f>
        <v>9.1650580462738912E-2</v>
      </c>
      <c r="AN860" s="126">
        <f t="shared" ref="AN860" si="16572">J860/J870</f>
        <v>0.1286313500077676</v>
      </c>
      <c r="AO860" s="127">
        <f t="shared" ref="AO860" si="16573">K860/K870</f>
        <v>3.8135039832832701E-2</v>
      </c>
      <c r="AP860" s="128">
        <f t="shared" ref="AP860" si="16574">L860/L870</f>
        <v>0.12369258753979082</v>
      </c>
      <c r="AQ860" s="126">
        <f t="shared" ref="AQ860" si="16575">M860/M870</f>
        <v>4.4770625316339206E-2</v>
      </c>
      <c r="AR860" s="130">
        <f t="shared" ref="AR860" si="16576">N860/N870</f>
        <v>8.1827714147443137E-2</v>
      </c>
      <c r="AS860" s="131">
        <f t="shared" ref="AS860" si="16577">O860/O870</f>
        <v>5.6984337976073517E-2</v>
      </c>
      <c r="AT860" s="126">
        <f t="shared" ref="AT860" si="16578">P860/P870</f>
        <v>8.3500810372771475E-2</v>
      </c>
      <c r="AU860" s="127">
        <f t="shared" ref="AU860" si="16579">Q860/Q870</f>
        <v>5.6131516587677725E-2</v>
      </c>
      <c r="AV860" s="128">
        <f t="shared" ref="AV860" si="16580">R860/R870</f>
        <v>6.7401960784313722E-2</v>
      </c>
      <c r="AW860" s="129">
        <f t="shared" ref="AW860" si="16581">S860/S870</f>
        <v>7.7819956616052066E-2</v>
      </c>
      <c r="AX860" s="126">
        <f t="shared" ref="AX860" si="16582">T860/T870</f>
        <v>0.1234798877455566</v>
      </c>
      <c r="AY860" s="127">
        <f t="shared" ref="AY860" si="16583">U860/U870</f>
        <v>3.0122688152353048E-2</v>
      </c>
      <c r="AZ860" s="128">
        <f t="shared" ref="AZ860" si="16584">V860/V870</f>
        <v>0.1079388389771942</v>
      </c>
      <c r="BA860" s="129">
        <f t="shared" ref="BA860" si="16585">W860/W870</f>
        <v>3.6093880364203579E-2</v>
      </c>
      <c r="BB860" s="126">
        <f t="shared" ref="BB860" si="16586">X860/X870</f>
        <v>0.1028892957620685</v>
      </c>
      <c r="BC860" s="127">
        <f t="shared" ref="BC860" si="16587">Y860/Y870</f>
        <v>4.0216497670594681E-2</v>
      </c>
      <c r="BD860" s="128">
        <f t="shared" ref="BD860" si="16588">Z860/Z870</f>
        <v>7.4185565487183275E-2</v>
      </c>
      <c r="BE860" s="126">
        <f t="shared" ref="BE860" si="16589">AA860/AA870</f>
        <v>7.6926528323051038E-2</v>
      </c>
      <c r="BF860" s="132">
        <f t="shared" ref="BF860" si="16590">AB860/AB870</f>
        <v>7.949242270087431E-2</v>
      </c>
      <c r="BG860" s="133">
        <f t="shared" ref="BG860" si="16591">AC860/AC870</f>
        <v>6.6966523421574983E-2</v>
      </c>
    </row>
    <row r="861" spans="1:59">
      <c r="A861" s="134" t="s">
        <v>33</v>
      </c>
      <c r="B861" s="203">
        <v>2514</v>
      </c>
      <c r="C861" s="187">
        <v>4311</v>
      </c>
      <c r="D861" s="188">
        <v>1562</v>
      </c>
      <c r="E861" s="189">
        <v>1545</v>
      </c>
      <c r="F861" s="186">
        <v>945</v>
      </c>
      <c r="G861" s="190">
        <v>477</v>
      </c>
      <c r="H861" s="188">
        <v>2044</v>
      </c>
      <c r="I861" s="189">
        <v>3373</v>
      </c>
      <c r="J861" s="186">
        <v>619</v>
      </c>
      <c r="K861" s="187">
        <v>237</v>
      </c>
      <c r="L861" s="188">
        <v>1347</v>
      </c>
      <c r="M861" s="186">
        <v>789</v>
      </c>
      <c r="N861" s="191">
        <v>2035</v>
      </c>
      <c r="O861" s="204">
        <v>1719</v>
      </c>
      <c r="P861" s="186">
        <v>1244</v>
      </c>
      <c r="Q861" s="187">
        <v>1286</v>
      </c>
      <c r="R861" s="188">
        <v>1414</v>
      </c>
      <c r="S861" s="189">
        <v>1735</v>
      </c>
      <c r="T861" s="186">
        <v>900</v>
      </c>
      <c r="U861" s="190">
        <v>289</v>
      </c>
      <c r="V861" s="188">
        <v>1432</v>
      </c>
      <c r="W861" s="205">
        <v>1442</v>
      </c>
      <c r="X861" s="186">
        <v>2572</v>
      </c>
      <c r="Y861" s="190">
        <v>734</v>
      </c>
      <c r="Z861" s="188">
        <v>3499</v>
      </c>
      <c r="AA861" s="186">
        <v>3738</v>
      </c>
      <c r="AB861" s="169">
        <f t="shared" si="16294"/>
        <v>22127</v>
      </c>
      <c r="AC861" s="170">
        <f t="shared" si="16212"/>
        <v>21675</v>
      </c>
      <c r="AE861" s="134" t="s">
        <v>33</v>
      </c>
      <c r="AF861" s="126">
        <f>B861/B870</f>
        <v>4.4527887493579409E-2</v>
      </c>
      <c r="AG861" s="127">
        <f t="shared" ref="AG861" si="16592">C861/C870</f>
        <v>0.13288329942666913</v>
      </c>
      <c r="AH861" s="128">
        <f t="shared" ref="AH861" si="16593">D861/D870</f>
        <v>7.219449066370863E-2</v>
      </c>
      <c r="AI861" s="129">
        <f t="shared" ref="AI861" si="16594">E861/E870</f>
        <v>8.4013050570962478E-2</v>
      </c>
      <c r="AJ861" s="126">
        <f t="shared" ref="AJ861" si="16595">F861/F870</f>
        <v>8.3836053938963803E-2</v>
      </c>
      <c r="AK861" s="127">
        <f t="shared" ref="AK861" si="16596">G861/G870</f>
        <v>6.2754900670964342E-2</v>
      </c>
      <c r="AL861" s="128">
        <f t="shared" ref="AL861" si="16597">H861/H870</f>
        <v>8.1996148908857508E-2</v>
      </c>
      <c r="AM861" s="129">
        <f t="shared" ref="AM861" si="16598">I861/I870</f>
        <v>9.1704956363339765E-2</v>
      </c>
      <c r="AN861" s="126">
        <f t="shared" ref="AN861" si="16599">J861/J870</f>
        <v>9.6162808761845575E-2</v>
      </c>
      <c r="AO861" s="127">
        <f t="shared" ref="AO861" si="16600">K861/K870</f>
        <v>3.0952070001305995E-2</v>
      </c>
      <c r="AP861" s="128">
        <f t="shared" ref="AP861" si="16601">L861/L870</f>
        <v>0.12251023192360164</v>
      </c>
      <c r="AQ861" s="126">
        <f t="shared" ref="AQ861" si="16602">M861/M870</f>
        <v>3.630423779505821E-2</v>
      </c>
      <c r="AR861" s="130">
        <f t="shared" ref="AR861" si="16603">N861/N870</f>
        <v>8.206968865946121E-2</v>
      </c>
      <c r="AS861" s="131">
        <f t="shared" ref="AS861" si="16604">O861/O870</f>
        <v>4.967346702883893E-2</v>
      </c>
      <c r="AT861" s="126">
        <f t="shared" ref="AT861" si="16605">P861/P870</f>
        <v>8.0648298217179906E-2</v>
      </c>
      <c r="AU861" s="127">
        <f t="shared" ref="AU861" si="16606">Q861/Q870</f>
        <v>6.3487361769352296E-2</v>
      </c>
      <c r="AV861" s="128">
        <f t="shared" ref="AV861" si="16607">R861/R870</f>
        <v>7.2201797385620908E-2</v>
      </c>
      <c r="AW861" s="129">
        <f t="shared" ref="AW861" si="16608">S861/S870</f>
        <v>7.8407447577729578E-2</v>
      </c>
      <c r="AX861" s="126">
        <f t="shared" ref="AX861" si="16609">T861/T870</f>
        <v>0.10523854069223573</v>
      </c>
      <c r="AY861" s="127">
        <f t="shared" ref="AY861" si="16610">U861/U870</f>
        <v>2.6460355246291888E-2</v>
      </c>
      <c r="AZ861" s="128">
        <f t="shared" ref="AZ861" si="16611">V861/V870</f>
        <v>6.1852107809260537E-2</v>
      </c>
      <c r="BA861" s="129">
        <f t="shared" ref="BA861" si="16612">W861/W870</f>
        <v>5.2308920085609605E-2</v>
      </c>
      <c r="BB861" s="126">
        <f t="shared" ref="BB861" si="16613">X861/X870</f>
        <v>0.11485732148439244</v>
      </c>
      <c r="BC861" s="127">
        <f t="shared" ref="BC861" si="16614">Y861/Y870</f>
        <v>5.0287750068511924E-2</v>
      </c>
      <c r="BD861" s="128">
        <f t="shared" ref="BD861" si="16615">Z861/Z870</f>
        <v>6.4619191844574125E-2</v>
      </c>
      <c r="BE861" s="126">
        <f t="shared" ref="BE861" si="16616">AA861/AA870</f>
        <v>8.3858665171060012E-2</v>
      </c>
      <c r="BF861" s="132">
        <f t="shared" ref="BF861" si="16617">AB861/AB870</f>
        <v>7.3811533239708182E-2</v>
      </c>
      <c r="BG861" s="133">
        <f t="shared" ref="BG861" si="16618">AC861/AC870</f>
        <v>7.243010953905378E-2</v>
      </c>
    </row>
    <row r="862" spans="1:59">
      <c r="A862" s="143" t="s">
        <v>34</v>
      </c>
      <c r="B862" s="200">
        <v>2680</v>
      </c>
      <c r="C862" s="194">
        <v>3278</v>
      </c>
      <c r="D862" s="195">
        <v>1175</v>
      </c>
      <c r="E862" s="196">
        <v>1353</v>
      </c>
      <c r="F862" s="193">
        <v>579</v>
      </c>
      <c r="G862" s="197">
        <v>340</v>
      </c>
      <c r="H862" s="195">
        <v>1830</v>
      </c>
      <c r="I862" s="196">
        <v>2955</v>
      </c>
      <c r="J862" s="193">
        <v>377</v>
      </c>
      <c r="K862" s="194">
        <v>175</v>
      </c>
      <c r="L862" s="195">
        <v>1057</v>
      </c>
      <c r="M862" s="193">
        <v>817</v>
      </c>
      <c r="N862" s="198">
        <v>1968</v>
      </c>
      <c r="O862" s="201">
        <v>1990</v>
      </c>
      <c r="P862" s="193">
        <v>946</v>
      </c>
      <c r="Q862" s="194">
        <v>1484</v>
      </c>
      <c r="R862" s="195">
        <v>893</v>
      </c>
      <c r="S862" s="196">
        <v>1484</v>
      </c>
      <c r="T862" s="193">
        <v>464</v>
      </c>
      <c r="U862" s="197">
        <v>462</v>
      </c>
      <c r="V862" s="195">
        <v>1825</v>
      </c>
      <c r="W862" s="202">
        <v>1350</v>
      </c>
      <c r="X862" s="193">
        <v>1364</v>
      </c>
      <c r="Y862" s="197">
        <v>796</v>
      </c>
      <c r="Z862" s="195">
        <v>3346</v>
      </c>
      <c r="AA862" s="193">
        <v>4359</v>
      </c>
      <c r="AB862" s="169">
        <f t="shared" si="16294"/>
        <v>18504</v>
      </c>
      <c r="AC862" s="170">
        <f t="shared" si="16212"/>
        <v>20843</v>
      </c>
      <c r="AE862" s="143" t="s">
        <v>34</v>
      </c>
      <c r="AF862" s="126">
        <f>B862/B870</f>
        <v>4.7468074177721885E-2</v>
      </c>
      <c r="AG862" s="127">
        <f t="shared" ref="AG862" si="16619">C862/C870</f>
        <v>0.10104185931816781</v>
      </c>
      <c r="AH862" s="128">
        <f t="shared" ref="AH862" si="16620">D862/D870</f>
        <v>5.4307635422444073E-2</v>
      </c>
      <c r="AI862" s="129">
        <f t="shared" ref="AI862" si="16621">E862/E870</f>
        <v>7.3572593800978789E-2</v>
      </c>
      <c r="AJ862" s="126">
        <f t="shared" ref="AJ862" si="16622">F862/F870</f>
        <v>5.1366217175301633E-2</v>
      </c>
      <c r="AK862" s="127">
        <f t="shared" ref="AK862" si="16623">G862/G870</f>
        <v>4.4730956453098276E-2</v>
      </c>
      <c r="AL862" s="128">
        <f t="shared" ref="AL862" si="16624">H862/H870</f>
        <v>7.3411424903722725E-2</v>
      </c>
      <c r="AM862" s="129">
        <f t="shared" ref="AM862" si="16625">I862/I870</f>
        <v>8.034039313776134E-2</v>
      </c>
      <c r="AN862" s="126">
        <f t="shared" ref="AN862" si="16626">J862/J870</f>
        <v>5.8567655740251669E-2</v>
      </c>
      <c r="AO862" s="127">
        <f t="shared" ref="AO862" si="16627">K862/K870</f>
        <v>2.2854904009403161E-2</v>
      </c>
      <c r="AP862" s="128">
        <f t="shared" ref="AP862" si="16628">L862/L870</f>
        <v>9.6134606639381531E-2</v>
      </c>
      <c r="AQ862" s="126">
        <f t="shared" ref="AQ862" si="16629">M862/M870</f>
        <v>3.7592601113514014E-2</v>
      </c>
      <c r="AR862" s="130">
        <f t="shared" ref="AR862" si="16630">N862/N870</f>
        <v>7.936763994192611E-2</v>
      </c>
      <c r="AS862" s="131">
        <f t="shared" ref="AS862" si="16631">O862/O870</f>
        <v>5.7504478992082296E-2</v>
      </c>
      <c r="AT862" s="126">
        <f t="shared" ref="AT862" si="16632">P862/P870</f>
        <v>6.1329011345218801E-2</v>
      </c>
      <c r="AU862" s="127">
        <f t="shared" ref="AU862" si="16633">Q862/Q870</f>
        <v>7.3262243285939971E-2</v>
      </c>
      <c r="AV862" s="128">
        <f t="shared" ref="AV862" si="16634">R862/R870</f>
        <v>4.5598447712418298E-2</v>
      </c>
      <c r="AW862" s="129">
        <f t="shared" ref="AW862" si="16635">S862/S870</f>
        <v>6.7064352856109913E-2</v>
      </c>
      <c r="AX862" s="126">
        <f t="shared" ref="AX862" si="16636">T862/T870</f>
        <v>5.4256314312441531E-2</v>
      </c>
      <c r="AY862" s="127">
        <f t="shared" ref="AY862" si="16637">U862/U870</f>
        <v>4.2299945065006408E-2</v>
      </c>
      <c r="AZ862" s="128">
        <f t="shared" ref="AZ862" si="16638">V862/V870</f>
        <v>7.8826883206634418E-2</v>
      </c>
      <c r="BA862" s="129">
        <f t="shared" ref="BA862" si="16639">W862/W870</f>
        <v>4.8971596474045052E-2</v>
      </c>
      <c r="BB862" s="126">
        <f t="shared" ref="BB862" si="16640">X862/X870</f>
        <v>6.0911892109141247E-2</v>
      </c>
      <c r="BC862" s="127">
        <f t="shared" ref="BC862" si="16641">Y862/Y870</f>
        <v>5.4535489175116469E-2</v>
      </c>
      <c r="BD862" s="128">
        <f t="shared" ref="BD862" si="16642">Z862/Z870</f>
        <v>6.1793602718475289E-2</v>
      </c>
      <c r="BE862" s="126">
        <f t="shared" ref="BE862" si="16643">AA862/AA870</f>
        <v>9.7790241166573186E-2</v>
      </c>
      <c r="BF862" s="132">
        <f t="shared" ref="BF862" si="16644">AB862/AB870</f>
        <v>6.1725882906293682E-2</v>
      </c>
      <c r="BG862" s="133">
        <f t="shared" ref="BG862" si="16645">AC862/AC870</f>
        <v>6.9649862658477418E-2</v>
      </c>
    </row>
    <row r="863" spans="1:59">
      <c r="A863" s="134" t="s">
        <v>35</v>
      </c>
      <c r="B863" s="203">
        <v>2165</v>
      </c>
      <c r="C863" s="187">
        <v>2868</v>
      </c>
      <c r="D863" s="188">
        <v>827</v>
      </c>
      <c r="E863" s="189">
        <v>1604</v>
      </c>
      <c r="F863" s="186">
        <v>389</v>
      </c>
      <c r="G863" s="190">
        <v>482</v>
      </c>
      <c r="H863" s="188">
        <v>1324</v>
      </c>
      <c r="I863" s="189">
        <v>2795</v>
      </c>
      <c r="J863" s="186">
        <v>241</v>
      </c>
      <c r="K863" s="187">
        <v>232</v>
      </c>
      <c r="L863" s="188">
        <v>730</v>
      </c>
      <c r="M863" s="186">
        <v>779</v>
      </c>
      <c r="N863" s="191">
        <v>1311</v>
      </c>
      <c r="O863" s="204">
        <v>2117</v>
      </c>
      <c r="P863" s="186">
        <v>804</v>
      </c>
      <c r="Q863" s="187">
        <v>1659</v>
      </c>
      <c r="R863" s="188">
        <v>953</v>
      </c>
      <c r="S863" s="189">
        <v>1671</v>
      </c>
      <c r="T863" s="186">
        <v>713</v>
      </c>
      <c r="U863" s="190">
        <v>436</v>
      </c>
      <c r="V863" s="188">
        <v>2789</v>
      </c>
      <c r="W863" s="205">
        <v>1288</v>
      </c>
      <c r="X863" s="186">
        <v>1813</v>
      </c>
      <c r="Y863" s="190">
        <v>822</v>
      </c>
      <c r="Z863" s="188">
        <v>2754</v>
      </c>
      <c r="AA863" s="186">
        <v>3861</v>
      </c>
      <c r="AB863" s="169">
        <f t="shared" si="16294"/>
        <v>16813</v>
      </c>
      <c r="AC863" s="170">
        <f t="shared" si="16212"/>
        <v>20614</v>
      </c>
      <c r="AE863" s="134" t="s">
        <v>35</v>
      </c>
      <c r="AF863" s="126">
        <f>B863/B870</f>
        <v>3.834641066968951E-2</v>
      </c>
      <c r="AG863" s="127">
        <f t="shared" ref="AG863" si="16646">C863/C870</f>
        <v>8.8403920843351205E-2</v>
      </c>
      <c r="AH863" s="128">
        <f t="shared" ref="AH863" si="16647">D863/D870</f>
        <v>3.8223331484562764E-2</v>
      </c>
      <c r="AI863" s="129">
        <f t="shared" ref="AI863" si="16648">E863/E870</f>
        <v>8.7221315932572055E-2</v>
      </c>
      <c r="AJ863" s="126">
        <f t="shared" ref="AJ863" si="16649">F863/F870</f>
        <v>3.4510290986515257E-2</v>
      </c>
      <c r="AK863" s="127">
        <f t="shared" ref="AK863" si="16650">G863/G870</f>
        <v>6.3412708854098152E-2</v>
      </c>
      <c r="AL863" s="128">
        <f t="shared" ref="AL863" si="16651">H863/H870</f>
        <v>5.3112965340179716E-2</v>
      </c>
      <c r="AM863" s="129">
        <f t="shared" ref="AM863" si="16652">I863/I870</f>
        <v>7.5990321089693044E-2</v>
      </c>
      <c r="AN863" s="126">
        <f t="shared" ref="AN863" si="16653">J863/J870</f>
        <v>3.7439801149603852E-2</v>
      </c>
      <c r="AO863" s="127">
        <f t="shared" ref="AO863" si="16654">K863/K870</f>
        <v>3.0299072743894477E-2</v>
      </c>
      <c r="AP863" s="128">
        <f t="shared" ref="AP863" si="16655">L863/L870</f>
        <v>6.6393815370623013E-2</v>
      </c>
      <c r="AQ863" s="126">
        <f t="shared" ref="AQ863" si="16656">M863/M870</f>
        <v>3.5844108038466847E-2</v>
      </c>
      <c r="AR863" s="130">
        <f t="shared" ref="AR863" si="16657">N863/N870</f>
        <v>5.2871430875947735E-2</v>
      </c>
      <c r="AS863" s="131">
        <f t="shared" ref="AS863" si="16658">O863/O870</f>
        <v>6.1174362827255392E-2</v>
      </c>
      <c r="AT863" s="126">
        <f t="shared" ref="AT863" si="16659">P863/P870</f>
        <v>5.2123176661264183E-2</v>
      </c>
      <c r="AU863" s="127">
        <f t="shared" ref="AU863" si="16660">Q863/Q870</f>
        <v>8.1901658767772514E-2</v>
      </c>
      <c r="AV863" s="128">
        <f t="shared" ref="AV863" si="16661">R863/R870</f>
        <v>4.866217320261438E-2</v>
      </c>
      <c r="AW863" s="129">
        <f t="shared" ref="AW863" si="16662">S863/S870</f>
        <v>7.5515184381778747E-2</v>
      </c>
      <c r="AX863" s="126">
        <f t="shared" ref="AX863" si="16663">T863/T870</f>
        <v>8.3372310570626759E-2</v>
      </c>
      <c r="AY863" s="127">
        <f t="shared" ref="AY863" si="16664">U863/U870</f>
        <v>3.9919428676066654E-2</v>
      </c>
      <c r="AZ863" s="128">
        <f t="shared" ref="AZ863" si="16665">V863/V870</f>
        <v>0.12046475466482377</v>
      </c>
      <c r="BA863" s="129">
        <f t="shared" ref="BA863" si="16666">W863/W870</f>
        <v>4.6722530561903723E-2</v>
      </c>
      <c r="BB863" s="126">
        <f t="shared" ref="BB863" si="16667">X863/X870</f>
        <v>8.0962800875273522E-2</v>
      </c>
      <c r="BC863" s="127">
        <f t="shared" ref="BC863" si="16668">Y863/Y870</f>
        <v>5.6316799123047413E-2</v>
      </c>
      <c r="BD863" s="128">
        <f t="shared" ref="BD863" si="16669">Z863/Z870</f>
        <v>5.0860604269779126E-2</v>
      </c>
      <c r="BE863" s="126">
        <f t="shared" ref="BE863" si="16670">AA863/AA870</f>
        <v>8.6618059450364548E-2</v>
      </c>
      <c r="BF863" s="132">
        <f t="shared" ref="BF863" si="16671">AB863/AB870</f>
        <v>5.60850232005791E-2</v>
      </c>
      <c r="BG863" s="133">
        <f t="shared" ref="BG863" si="16672">AC863/AC870</f>
        <v>6.8884626437741847E-2</v>
      </c>
    </row>
    <row r="864" spans="1:59">
      <c r="A864" s="143" t="s">
        <v>36</v>
      </c>
      <c r="B864" s="200">
        <v>417</v>
      </c>
      <c r="C864" s="194">
        <v>2538</v>
      </c>
      <c r="D864" s="195">
        <v>204</v>
      </c>
      <c r="E864" s="196">
        <v>1393</v>
      </c>
      <c r="F864" s="193">
        <v>128</v>
      </c>
      <c r="G864" s="197">
        <v>456</v>
      </c>
      <c r="H864" s="195">
        <v>486</v>
      </c>
      <c r="I864" s="196">
        <v>2329</v>
      </c>
      <c r="J864" s="193">
        <v>116</v>
      </c>
      <c r="K864" s="194">
        <v>170</v>
      </c>
      <c r="L864" s="195">
        <v>341</v>
      </c>
      <c r="M864" s="193">
        <v>539</v>
      </c>
      <c r="N864" s="198">
        <v>893</v>
      </c>
      <c r="O864" s="201">
        <v>1458</v>
      </c>
      <c r="P864" s="193">
        <v>605</v>
      </c>
      <c r="Q864" s="194">
        <v>1162</v>
      </c>
      <c r="R864" s="195">
        <v>627</v>
      </c>
      <c r="S864" s="196">
        <v>1010</v>
      </c>
      <c r="T864" s="193">
        <v>493</v>
      </c>
      <c r="U864" s="197">
        <v>273</v>
      </c>
      <c r="V864" s="195">
        <v>2132</v>
      </c>
      <c r="W864" s="202">
        <v>951</v>
      </c>
      <c r="X864" s="193">
        <v>888</v>
      </c>
      <c r="Y864" s="197">
        <v>683</v>
      </c>
      <c r="Z864" s="195">
        <v>1595</v>
      </c>
      <c r="AA864" s="193">
        <v>2123</v>
      </c>
      <c r="AB864" s="169">
        <f t="shared" si="16294"/>
        <v>8925</v>
      </c>
      <c r="AC864" s="170">
        <f t="shared" si="16212"/>
        <v>15085</v>
      </c>
      <c r="AE864" s="143" t="s">
        <v>36</v>
      </c>
      <c r="AF864" s="126">
        <f>B864/B870</f>
        <v>7.3858906463097115E-3</v>
      </c>
      <c r="AG864" s="127">
        <f t="shared" ref="AG864" si="16673">C864/C870</f>
        <v>7.8231921583132982E-2</v>
      </c>
      <c r="AH864" s="128">
        <f t="shared" ref="AH864" si="16674">D864/D870</f>
        <v>9.4287298946200779E-3</v>
      </c>
      <c r="AI864" s="129">
        <f t="shared" ref="AI864" si="16675">E864/E870</f>
        <v>7.5747688961392057E-2</v>
      </c>
      <c r="AJ864" s="126">
        <f t="shared" ref="AJ864" si="16676">F864/F870</f>
        <v>1.1355571327182399E-2</v>
      </c>
      <c r="AK864" s="127">
        <f t="shared" ref="AK864" si="16677">G864/G870</f>
        <v>5.9992106301802392E-2</v>
      </c>
      <c r="AL864" s="128">
        <f t="shared" ref="AL864" si="16678">H864/H870</f>
        <v>1.9496148908857508E-2</v>
      </c>
      <c r="AM864" s="129">
        <f t="shared" ref="AM864" si="16679">I864/I870</f>
        <v>6.3320736249694129E-2</v>
      </c>
      <c r="AN864" s="126">
        <f t="shared" ref="AN864" si="16680">J864/J870</f>
        <v>1.8020817150846666E-2</v>
      </c>
      <c r="AO864" s="127">
        <f t="shared" ref="AO864" si="16681">K864/K870</f>
        <v>2.2201906751991643E-2</v>
      </c>
      <c r="AP864" s="128">
        <f t="shared" ref="AP864" si="16682">L864/L870</f>
        <v>3.1014097316962256E-2</v>
      </c>
      <c r="AQ864" s="126">
        <f t="shared" ref="AQ864" si="16683">M864/M870</f>
        <v>2.4800993880274236E-2</v>
      </c>
      <c r="AR864" s="130">
        <f t="shared" ref="AR864" si="16684">N864/N870</f>
        <v>3.60138732053557E-2</v>
      </c>
      <c r="AS864" s="131">
        <f t="shared" ref="AS864" si="16685">O864/O870</f>
        <v>4.2131422296711553E-2</v>
      </c>
      <c r="AT864" s="126">
        <f t="shared" ref="AT864" si="16686">P864/P870</f>
        <v>3.9222042139384114E-2</v>
      </c>
      <c r="AU864" s="127">
        <f t="shared" ref="AU864" si="16687">Q864/Q870</f>
        <v>5.7365718799368089E-2</v>
      </c>
      <c r="AV864" s="128">
        <f t="shared" ref="AV864" si="16688">R864/R870</f>
        <v>3.2015931372549017E-2</v>
      </c>
      <c r="AW864" s="129">
        <f t="shared" ref="AW864" si="16689">S864/S870</f>
        <v>4.5643528561099059E-2</v>
      </c>
      <c r="AX864" s="126">
        <f t="shared" ref="AX864" si="16690">T864/T870</f>
        <v>5.7647333956969131E-2</v>
      </c>
      <c r="AY864" s="127">
        <f t="shared" ref="AY864" si="16691">U864/U870</f>
        <v>2.4995422083867423E-2</v>
      </c>
      <c r="AZ864" s="128">
        <f t="shared" ref="AZ864" si="16692">V864/V870</f>
        <v>9.2087076710435381E-2</v>
      </c>
      <c r="BA864" s="129">
        <f t="shared" ref="BA864" si="16693">W864/W870</f>
        <v>3.4497769071716179E-2</v>
      </c>
      <c r="BB864" s="126">
        <f t="shared" ref="BB864" si="16694">X864/X870</f>
        <v>3.9655249408297233E-2</v>
      </c>
      <c r="BC864" s="127">
        <f t="shared" ref="BC864" si="16695">Y864/Y870</f>
        <v>4.6793642093724309E-2</v>
      </c>
      <c r="BD864" s="128">
        <f t="shared" ref="BD864" si="16696">Z864/Z870</f>
        <v>2.9456304942010784E-2</v>
      </c>
      <c r="BE864" s="126">
        <f t="shared" ref="BE864" si="16697">AA864/AA870</f>
        <v>4.7627593942793048E-2</v>
      </c>
      <c r="BF864" s="132">
        <f t="shared" ref="BF864" si="16698">AB864/AB870</f>
        <v>2.9772130617092038E-2</v>
      </c>
      <c r="BG864" s="133">
        <f t="shared" ref="BG864" si="16699">AC864/AC870</f>
        <v>5.0408682924873181E-2</v>
      </c>
    </row>
    <row r="865" spans="1:59">
      <c r="A865" s="134" t="s">
        <v>37</v>
      </c>
      <c r="B865" s="203">
        <v>0</v>
      </c>
      <c r="C865" s="187">
        <v>1535</v>
      </c>
      <c r="D865" s="188">
        <v>8</v>
      </c>
      <c r="E865" s="189">
        <v>621</v>
      </c>
      <c r="F865" s="186">
        <v>4</v>
      </c>
      <c r="G865" s="190">
        <v>208</v>
      </c>
      <c r="H865" s="188">
        <v>12</v>
      </c>
      <c r="I865" s="189">
        <v>1276</v>
      </c>
      <c r="J865" s="186">
        <v>13</v>
      </c>
      <c r="K865" s="187">
        <v>77</v>
      </c>
      <c r="L865" s="188">
        <v>69</v>
      </c>
      <c r="M865" s="186">
        <v>92</v>
      </c>
      <c r="N865" s="191">
        <v>106</v>
      </c>
      <c r="O865" s="204">
        <v>229</v>
      </c>
      <c r="P865" s="186">
        <v>118</v>
      </c>
      <c r="Q865" s="187">
        <v>163</v>
      </c>
      <c r="R865" s="188">
        <v>95</v>
      </c>
      <c r="S865" s="189">
        <v>118</v>
      </c>
      <c r="T865" s="186">
        <v>63</v>
      </c>
      <c r="U865" s="190">
        <v>12</v>
      </c>
      <c r="V865" s="188">
        <v>96</v>
      </c>
      <c r="W865" s="205">
        <v>31</v>
      </c>
      <c r="X865" s="186">
        <v>115</v>
      </c>
      <c r="Y865" s="190">
        <v>26</v>
      </c>
      <c r="Z865" s="188">
        <v>34</v>
      </c>
      <c r="AA865" s="186">
        <v>254</v>
      </c>
      <c r="AB865" s="169">
        <f t="shared" si="16294"/>
        <v>733</v>
      </c>
      <c r="AC865" s="170">
        <f t="shared" si="16212"/>
        <v>4642</v>
      </c>
      <c r="AE865" s="134" t="s">
        <v>37</v>
      </c>
      <c r="AF865" s="126">
        <f>B865/B870</f>
        <v>0</v>
      </c>
      <c r="AG865" s="127">
        <f t="shared" ref="AG865" si="16700">C865/C870</f>
        <v>4.7315208680106038E-2</v>
      </c>
      <c r="AH865" s="128">
        <f t="shared" ref="AH865" si="16701">D865/D870</f>
        <v>3.6975411351451286E-4</v>
      </c>
      <c r="AI865" s="129">
        <f t="shared" ref="AI865" si="16702">E865/E870</f>
        <v>3.3768352365415984E-2</v>
      </c>
      <c r="AJ865" s="126">
        <f t="shared" ref="AJ865" si="16703">F865/F870</f>
        <v>3.5486160397444998E-4</v>
      </c>
      <c r="AK865" s="127">
        <f t="shared" ref="AK865" si="16704">G865/G870</f>
        <v>2.7364820418366003E-2</v>
      </c>
      <c r="AL865" s="128">
        <f t="shared" ref="AL865" si="16705">H865/H870</f>
        <v>4.8138639281129655E-4</v>
      </c>
      <c r="AM865" s="129">
        <f t="shared" ref="AM865" si="16706">I865/I870</f>
        <v>3.469182458334466E-2</v>
      </c>
      <c r="AN865" s="126">
        <f t="shared" ref="AN865" si="16707">J865/J870</f>
        <v>2.0195743358707471E-3</v>
      </c>
      <c r="AO865" s="127">
        <f t="shared" ref="AO865" si="16708">K865/K870</f>
        <v>1.005615776413739E-2</v>
      </c>
      <c r="AP865" s="128">
        <f t="shared" ref="AP865" si="16709">L865/L870</f>
        <v>6.2755798090040928E-3</v>
      </c>
      <c r="AQ865" s="126">
        <f t="shared" ref="AQ865" si="16710">M865/M870</f>
        <v>4.2331937606405008E-3</v>
      </c>
      <c r="AR865" s="130">
        <f t="shared" ref="AR865" si="16711">N865/N870</f>
        <v>4.2748830456525245E-3</v>
      </c>
      <c r="AS865" s="131">
        <f t="shared" ref="AS865" si="16712">O865/O870</f>
        <v>6.6173495925562044E-3</v>
      </c>
      <c r="AT865" s="126">
        <f t="shared" ref="AT865" si="16713">P865/P870</f>
        <v>7.6499189627228523E-3</v>
      </c>
      <c r="AU865" s="127">
        <f t="shared" ref="AU865" si="16714">Q865/Q870</f>
        <v>8.0469984202211683E-3</v>
      </c>
      <c r="AV865" s="128">
        <f t="shared" ref="AV865" si="16715">R865/R870</f>
        <v>4.8508986928104576E-3</v>
      </c>
      <c r="AW865" s="129">
        <f t="shared" ref="AW865" si="16716">S865/S870</f>
        <v>5.332610267534346E-3</v>
      </c>
      <c r="AX865" s="126">
        <f t="shared" ref="AX865" si="16717">T865/T870</f>
        <v>7.3666978484565014E-3</v>
      </c>
      <c r="AY865" s="127">
        <f t="shared" ref="AY865" si="16718">U865/U870</f>
        <v>1.0986998718183483E-3</v>
      </c>
      <c r="AZ865" s="128">
        <f t="shared" ref="AZ865" si="16719">V865/V870</f>
        <v>4.1465100207325502E-3</v>
      </c>
      <c r="BA865" s="129">
        <f t="shared" ref="BA865" si="16720">W865/W870</f>
        <v>1.1245329560706642E-3</v>
      </c>
      <c r="BB865" s="126">
        <f t="shared" ref="BB865" si="16721">X865/X870</f>
        <v>5.1355334256240788E-3</v>
      </c>
      <c r="BC865" s="127">
        <f t="shared" ref="BC865" si="16722">Y865/Y870</f>
        <v>1.7813099479309399E-3</v>
      </c>
      <c r="BD865" s="128">
        <f t="shared" ref="BD865" si="16723">Z865/Z870</f>
        <v>6.2790869468863121E-4</v>
      </c>
      <c r="BE865" s="126">
        <f t="shared" ref="BE865" si="16724">AA865/AA870</f>
        <v>5.6982613572630399E-3</v>
      </c>
      <c r="BF865" s="132">
        <f t="shared" ref="BF865" si="16725">AB865/AB870</f>
        <v>2.4451508954989876E-3</v>
      </c>
      <c r="BG865" s="133">
        <f t="shared" ref="BG865" si="16726">AC865/AC870</f>
        <v>1.5511906273600353E-2</v>
      </c>
    </row>
    <row r="866" spans="1:59">
      <c r="A866" s="143" t="s">
        <v>38</v>
      </c>
      <c r="B866" s="200">
        <v>0</v>
      </c>
      <c r="C866" s="194">
        <v>9</v>
      </c>
      <c r="D866" s="195">
        <v>0</v>
      </c>
      <c r="E866" s="196">
        <v>0</v>
      </c>
      <c r="F866" s="193">
        <v>0</v>
      </c>
      <c r="G866" s="197">
        <v>0</v>
      </c>
      <c r="H866" s="195">
        <v>0</v>
      </c>
      <c r="I866" s="196">
        <v>0</v>
      </c>
      <c r="J866" s="193">
        <v>0</v>
      </c>
      <c r="K866" s="197">
        <v>0</v>
      </c>
      <c r="L866" s="195">
        <v>0</v>
      </c>
      <c r="M866" s="193">
        <v>0</v>
      </c>
      <c r="N866" s="198">
        <v>0</v>
      </c>
      <c r="O866" s="201">
        <v>0</v>
      </c>
      <c r="P866" s="193">
        <v>0</v>
      </c>
      <c r="Q866" s="197">
        <v>0</v>
      </c>
      <c r="R866" s="195">
        <v>0</v>
      </c>
      <c r="S866" s="196">
        <v>0</v>
      </c>
      <c r="T866" s="193">
        <v>0</v>
      </c>
      <c r="U866" s="197">
        <v>0</v>
      </c>
      <c r="V866" s="195">
        <v>0</v>
      </c>
      <c r="W866" s="196">
        <v>0</v>
      </c>
      <c r="X866" s="193">
        <v>0</v>
      </c>
      <c r="Y866" s="197">
        <v>0</v>
      </c>
      <c r="Z866" s="195">
        <v>0</v>
      </c>
      <c r="AA866" s="193">
        <v>0</v>
      </c>
      <c r="AB866" s="169">
        <f t="shared" si="16294"/>
        <v>0</v>
      </c>
      <c r="AC866" s="170">
        <f t="shared" si="16212"/>
        <v>9</v>
      </c>
      <c r="AE866" s="143" t="s">
        <v>38</v>
      </c>
      <c r="AF866" s="126">
        <f>B866/B870</f>
        <v>0</v>
      </c>
      <c r="AG866" s="127">
        <f t="shared" ref="AG866" si="16727">C866/C870</f>
        <v>2.7741816164231551E-4</v>
      </c>
      <c r="AH866" s="128">
        <f t="shared" ref="AH866" si="16728">D866/D870</f>
        <v>0</v>
      </c>
      <c r="AI866" s="129">
        <f t="shared" ref="AI866" si="16729">E866/E870</f>
        <v>0</v>
      </c>
      <c r="AJ866" s="126">
        <f t="shared" ref="AJ866" si="16730">F866/F870</f>
        <v>0</v>
      </c>
      <c r="AK866" s="127">
        <f t="shared" ref="AK866" si="16731">G866/G870</f>
        <v>0</v>
      </c>
      <c r="AL866" s="128">
        <f t="shared" ref="AL866" si="16732">H866/H870</f>
        <v>0</v>
      </c>
      <c r="AM866" s="129">
        <f t="shared" ref="AM866" si="16733">I866/I870</f>
        <v>0</v>
      </c>
      <c r="AN866" s="126">
        <f t="shared" ref="AN866" si="16734">J866/J870</f>
        <v>0</v>
      </c>
      <c r="AO866" s="127">
        <f t="shared" ref="AO866" si="16735">K866/K870</f>
        <v>0</v>
      </c>
      <c r="AP866" s="128">
        <f t="shared" ref="AP866" si="16736">L866/L870</f>
        <v>0</v>
      </c>
      <c r="AQ866" s="126">
        <f t="shared" ref="AQ866" si="16737">M866/M870</f>
        <v>0</v>
      </c>
      <c r="AR866" s="130">
        <f t="shared" ref="AR866" si="16738">N866/N870</f>
        <v>0</v>
      </c>
      <c r="AS866" s="131">
        <f t="shared" ref="AS866" si="16739">O866/O870</f>
        <v>0</v>
      </c>
      <c r="AT866" s="126">
        <f t="shared" ref="AT866" si="16740">P866/P870</f>
        <v>0</v>
      </c>
      <c r="AU866" s="127">
        <f t="shared" ref="AU866" si="16741">Q866/Q870</f>
        <v>0</v>
      </c>
      <c r="AV866" s="128">
        <f t="shared" ref="AV866" si="16742">R866/R870</f>
        <v>0</v>
      </c>
      <c r="AW866" s="129">
        <f t="shared" ref="AW866" si="16743">S866/S870</f>
        <v>0</v>
      </c>
      <c r="AX866" s="126">
        <f t="shared" ref="AX866" si="16744">T866/T870</f>
        <v>0</v>
      </c>
      <c r="AY866" s="127">
        <f t="shared" ref="AY866" si="16745">U866/U870</f>
        <v>0</v>
      </c>
      <c r="AZ866" s="128">
        <f t="shared" ref="AZ866" si="16746">V866/V870</f>
        <v>0</v>
      </c>
      <c r="BA866" s="129">
        <f t="shared" ref="BA866" si="16747">W866/W870</f>
        <v>0</v>
      </c>
      <c r="BB866" s="126">
        <f t="shared" ref="BB866" si="16748">X866/X870</f>
        <v>0</v>
      </c>
      <c r="BC866" s="127">
        <f t="shared" ref="BC866" si="16749">Y866/Y870</f>
        <v>0</v>
      </c>
      <c r="BD866" s="128">
        <f t="shared" ref="BD866" si="16750">Z866/Z870</f>
        <v>0</v>
      </c>
      <c r="BE866" s="126">
        <f t="shared" ref="BE866" si="16751">AA866/AA870</f>
        <v>0</v>
      </c>
      <c r="BF866" s="132">
        <f t="shared" ref="BF866" si="16752">AB866/AB870</f>
        <v>0</v>
      </c>
      <c r="BG866" s="133">
        <f t="shared" ref="BG866" si="16753">AC866/AC870</f>
        <v>3.0074785967773195E-5</v>
      </c>
    </row>
    <row r="867" spans="1:59">
      <c r="A867" s="134" t="s">
        <v>39</v>
      </c>
      <c r="B867" s="58">
        <v>0</v>
      </c>
      <c r="C867" s="59">
        <v>0</v>
      </c>
      <c r="D867" s="136">
        <v>0</v>
      </c>
      <c r="E867" s="137">
        <v>0</v>
      </c>
      <c r="F867" s="135">
        <v>0</v>
      </c>
      <c r="G867" s="138">
        <v>0</v>
      </c>
      <c r="H867" s="136">
        <v>0</v>
      </c>
      <c r="I867" s="137">
        <v>0</v>
      </c>
      <c r="J867" s="135">
        <v>0</v>
      </c>
      <c r="K867" s="138">
        <v>0</v>
      </c>
      <c r="L867" s="136">
        <v>0</v>
      </c>
      <c r="M867" s="135">
        <v>0</v>
      </c>
      <c r="N867" s="139">
        <v>0</v>
      </c>
      <c r="O867" s="140">
        <v>0</v>
      </c>
      <c r="P867" s="135">
        <v>0</v>
      </c>
      <c r="Q867" s="138">
        <v>0</v>
      </c>
      <c r="R867" s="136">
        <v>0</v>
      </c>
      <c r="S867" s="137">
        <v>0</v>
      </c>
      <c r="T867" s="135">
        <v>0</v>
      </c>
      <c r="U867" s="138">
        <v>0</v>
      </c>
      <c r="V867" s="136">
        <v>0</v>
      </c>
      <c r="W867" s="137">
        <v>0</v>
      </c>
      <c r="X867" s="135">
        <v>0</v>
      </c>
      <c r="Y867" s="138">
        <v>0</v>
      </c>
      <c r="Z867" s="141">
        <v>0</v>
      </c>
      <c r="AA867" s="142">
        <v>0</v>
      </c>
      <c r="AB867" s="169"/>
      <c r="AC867" s="170"/>
      <c r="AE867" s="134" t="s">
        <v>39</v>
      </c>
      <c r="AF867" s="126">
        <f>B867/B870</f>
        <v>0</v>
      </c>
      <c r="AG867" s="127">
        <f t="shared" ref="AG867" si="16754">C867/C870</f>
        <v>0</v>
      </c>
      <c r="AH867" s="128">
        <f t="shared" ref="AH867" si="16755">D867/D870</f>
        <v>0</v>
      </c>
      <c r="AI867" s="129">
        <f t="shared" ref="AI867" si="16756">E867/E870</f>
        <v>0</v>
      </c>
      <c r="AJ867" s="126">
        <f t="shared" ref="AJ867" si="16757">F867/F870</f>
        <v>0</v>
      </c>
      <c r="AK867" s="127">
        <f t="shared" ref="AK867" si="16758">G867/G870</f>
        <v>0</v>
      </c>
      <c r="AL867" s="128">
        <f t="shared" ref="AL867" si="16759">H867/H870</f>
        <v>0</v>
      </c>
      <c r="AM867" s="129">
        <f t="shared" ref="AM867" si="16760">I867/I870</f>
        <v>0</v>
      </c>
      <c r="AN867" s="126">
        <f t="shared" ref="AN867" si="16761">J867/J870</f>
        <v>0</v>
      </c>
      <c r="AO867" s="127">
        <f t="shared" ref="AO867" si="16762">K867/K870</f>
        <v>0</v>
      </c>
      <c r="AP867" s="128">
        <f t="shared" ref="AP867" si="16763">L867/L870</f>
        <v>0</v>
      </c>
      <c r="AQ867" s="126">
        <f t="shared" ref="AQ867" si="16764">M867/M870</f>
        <v>0</v>
      </c>
      <c r="AR867" s="130">
        <f t="shared" ref="AR867" si="16765">N867/N870</f>
        <v>0</v>
      </c>
      <c r="AS867" s="131">
        <f t="shared" ref="AS867" si="16766">O867/O870</f>
        <v>0</v>
      </c>
      <c r="AT867" s="126">
        <f t="shared" ref="AT867" si="16767">P867/P870</f>
        <v>0</v>
      </c>
      <c r="AU867" s="127">
        <f t="shared" ref="AU867" si="16768">Q867/Q870</f>
        <v>0</v>
      </c>
      <c r="AV867" s="128">
        <f t="shared" ref="AV867" si="16769">R867/R870</f>
        <v>0</v>
      </c>
      <c r="AW867" s="129">
        <f t="shared" ref="AW867" si="16770">S867/S870</f>
        <v>0</v>
      </c>
      <c r="AX867" s="126">
        <f t="shared" ref="AX867" si="16771">T867/T870</f>
        <v>0</v>
      </c>
      <c r="AY867" s="127">
        <f t="shared" ref="AY867" si="16772">U867/U870</f>
        <v>0</v>
      </c>
      <c r="AZ867" s="128">
        <f t="shared" ref="AZ867" si="16773">V867/V870</f>
        <v>0</v>
      </c>
      <c r="BA867" s="129">
        <f t="shared" ref="BA867" si="16774">W867/W870</f>
        <v>0</v>
      </c>
      <c r="BB867" s="126">
        <f t="shared" ref="BB867" si="16775">X867/X870</f>
        <v>0</v>
      </c>
      <c r="BC867" s="127">
        <f t="shared" ref="BC867" si="16776">Y867/Y870</f>
        <v>0</v>
      </c>
      <c r="BD867" s="128">
        <f t="shared" ref="BD867" si="16777">Z867/Z870</f>
        <v>0</v>
      </c>
      <c r="BE867" s="126">
        <f t="shared" ref="BE867" si="16778">AA867/AA870</f>
        <v>0</v>
      </c>
      <c r="BF867" s="132">
        <f t="shared" ref="BF867" si="16779">AB867/AB870</f>
        <v>0</v>
      </c>
      <c r="BG867" s="133">
        <f t="shared" ref="BG867" si="16780">AC867/AC870</f>
        <v>0</v>
      </c>
    </row>
    <row r="868" spans="1:59">
      <c r="A868" s="143" t="s">
        <v>40</v>
      </c>
      <c r="B868" s="56"/>
      <c r="C868" s="57"/>
      <c r="D868" s="149"/>
      <c r="E868" s="146"/>
      <c r="F868" s="147"/>
      <c r="G868" s="148"/>
      <c r="H868" s="149"/>
      <c r="I868" s="146"/>
      <c r="J868" s="147"/>
      <c r="K868" s="148"/>
      <c r="L868" s="149"/>
      <c r="M868" s="147"/>
      <c r="N868" s="151"/>
      <c r="O868" s="150"/>
      <c r="P868" s="147"/>
      <c r="Q868" s="148"/>
      <c r="R868" s="149"/>
      <c r="S868" s="146"/>
      <c r="T868" s="147"/>
      <c r="U868" s="148"/>
      <c r="V868" s="149"/>
      <c r="W868" s="146"/>
      <c r="X868" s="147"/>
      <c r="Y868" s="148"/>
      <c r="Z868" s="145"/>
      <c r="AA868" s="144"/>
      <c r="AB868" s="169"/>
      <c r="AC868" s="170"/>
      <c r="AE868" s="143" t="s">
        <v>40</v>
      </c>
      <c r="AF868" s="126">
        <f>B868/B870</f>
        <v>0</v>
      </c>
      <c r="AG868" s="127">
        <f t="shared" ref="AG868" si="16781">C868/C870</f>
        <v>0</v>
      </c>
      <c r="AH868" s="128">
        <f t="shared" ref="AH868" si="16782">D868/D870</f>
        <v>0</v>
      </c>
      <c r="AI868" s="129">
        <f t="shared" ref="AI868" si="16783">E868/E870</f>
        <v>0</v>
      </c>
      <c r="AJ868" s="126">
        <f t="shared" ref="AJ868" si="16784">F868/F870</f>
        <v>0</v>
      </c>
      <c r="AK868" s="127">
        <f t="shared" ref="AK868" si="16785">G868/G870</f>
        <v>0</v>
      </c>
      <c r="AL868" s="128">
        <f t="shared" ref="AL868" si="16786">H868/H870</f>
        <v>0</v>
      </c>
      <c r="AM868" s="129">
        <f t="shared" ref="AM868" si="16787">I868/I870</f>
        <v>0</v>
      </c>
      <c r="AN868" s="126">
        <f t="shared" ref="AN868" si="16788">J868/J870</f>
        <v>0</v>
      </c>
      <c r="AO868" s="127">
        <f t="shared" ref="AO868" si="16789">K868/K870</f>
        <v>0</v>
      </c>
      <c r="AP868" s="128">
        <f t="shared" ref="AP868" si="16790">L868/L870</f>
        <v>0</v>
      </c>
      <c r="AQ868" s="126">
        <f t="shared" ref="AQ868" si="16791">M868/M870</f>
        <v>0</v>
      </c>
      <c r="AR868" s="130">
        <f t="shared" ref="AR868" si="16792">N868/N870</f>
        <v>0</v>
      </c>
      <c r="AS868" s="131">
        <f t="shared" ref="AS868" si="16793">O868/O870</f>
        <v>0</v>
      </c>
      <c r="AT868" s="126">
        <f t="shared" ref="AT868" si="16794">P868/P870</f>
        <v>0</v>
      </c>
      <c r="AU868" s="127">
        <f t="shared" ref="AU868" si="16795">Q868/Q870</f>
        <v>0</v>
      </c>
      <c r="AV868" s="128">
        <f t="shared" ref="AV868" si="16796">R868/R870</f>
        <v>0</v>
      </c>
      <c r="AW868" s="129">
        <f t="shared" ref="AW868" si="16797">S868/S870</f>
        <v>0</v>
      </c>
      <c r="AX868" s="126">
        <f t="shared" ref="AX868" si="16798">T868/T870</f>
        <v>0</v>
      </c>
      <c r="AY868" s="127">
        <f t="shared" ref="AY868" si="16799">U868/U870</f>
        <v>0</v>
      </c>
      <c r="AZ868" s="128">
        <f t="shared" ref="AZ868" si="16800">V868/V870</f>
        <v>0</v>
      </c>
      <c r="BA868" s="129">
        <f t="shared" ref="BA868" si="16801">W868/W870</f>
        <v>0</v>
      </c>
      <c r="BB868" s="126">
        <f t="shared" ref="BB868" si="16802">X868/X870</f>
        <v>0</v>
      </c>
      <c r="BC868" s="127">
        <f t="shared" ref="BC868" si="16803">Y868/Y870</f>
        <v>0</v>
      </c>
      <c r="BD868" s="128">
        <f t="shared" ref="BD868" si="16804">Z868/Z870</f>
        <v>0</v>
      </c>
      <c r="BE868" s="126">
        <f t="shared" ref="BE868" si="16805">AA868/AA870</f>
        <v>0</v>
      </c>
      <c r="BF868" s="132">
        <f t="shared" ref="BF868" si="16806">AB868/AB870</f>
        <v>0</v>
      </c>
      <c r="BG868" s="133">
        <f t="shared" ref="BG868" si="16807">AC868/AC870</f>
        <v>0</v>
      </c>
    </row>
    <row r="869" spans="1:59" ht="14.1" thickBot="1">
      <c r="A869" s="134" t="s">
        <v>41</v>
      </c>
      <c r="B869" s="58"/>
      <c r="C869" s="59"/>
      <c r="D869" s="136"/>
      <c r="E869" s="137"/>
      <c r="F869" s="135"/>
      <c r="G869" s="138"/>
      <c r="H869" s="136"/>
      <c r="I869" s="137"/>
      <c r="J869" s="135"/>
      <c r="K869" s="138"/>
      <c r="L869" s="136"/>
      <c r="M869" s="135"/>
      <c r="N869" s="139"/>
      <c r="O869" s="140"/>
      <c r="P869" s="135"/>
      <c r="Q869" s="138"/>
      <c r="R869" s="136"/>
      <c r="S869" s="137"/>
      <c r="T869" s="135"/>
      <c r="U869" s="138"/>
      <c r="V869" s="136"/>
      <c r="W869" s="137"/>
      <c r="X869" s="135"/>
      <c r="Y869" s="138"/>
      <c r="Z869" s="141"/>
      <c r="AA869" s="142"/>
      <c r="AB869" s="169"/>
      <c r="AC869" s="170"/>
      <c r="AE869" s="134" t="s">
        <v>41</v>
      </c>
      <c r="AF869" s="126">
        <f>B869/B870</f>
        <v>0</v>
      </c>
      <c r="AG869" s="127">
        <f t="shared" ref="AG869" si="16808">C869/C870</f>
        <v>0</v>
      </c>
      <c r="AH869" s="128">
        <f t="shared" ref="AH869" si="16809">D869/D870</f>
        <v>0</v>
      </c>
      <c r="AI869" s="129">
        <f t="shared" ref="AI869" si="16810">E869/E870</f>
        <v>0</v>
      </c>
      <c r="AJ869" s="126">
        <f t="shared" ref="AJ869" si="16811">F869/F870</f>
        <v>0</v>
      </c>
      <c r="AK869" s="127">
        <f t="shared" ref="AK869" si="16812">G869/G870</f>
        <v>0</v>
      </c>
      <c r="AL869" s="128">
        <f t="shared" ref="AL869" si="16813">H869/H870</f>
        <v>0</v>
      </c>
      <c r="AM869" s="129">
        <f t="shared" ref="AM869" si="16814">I869/I870</f>
        <v>0</v>
      </c>
      <c r="AN869" s="126">
        <f t="shared" ref="AN869" si="16815">J869/J870</f>
        <v>0</v>
      </c>
      <c r="AO869" s="127">
        <f t="shared" ref="AO869" si="16816">K869/K870</f>
        <v>0</v>
      </c>
      <c r="AP869" s="128">
        <f t="shared" ref="AP869" si="16817">L869/L870</f>
        <v>0</v>
      </c>
      <c r="AQ869" s="126">
        <f t="shared" ref="AQ869" si="16818">M869/M870</f>
        <v>0</v>
      </c>
      <c r="AR869" s="130">
        <f t="shared" ref="AR869" si="16819">N869/N870</f>
        <v>0</v>
      </c>
      <c r="AS869" s="131">
        <f t="shared" ref="AS869" si="16820">O869/O870</f>
        <v>0</v>
      </c>
      <c r="AT869" s="126">
        <f t="shared" ref="AT869" si="16821">P869/P870</f>
        <v>0</v>
      </c>
      <c r="AU869" s="127">
        <f t="shared" ref="AU869" si="16822">Q869/Q870</f>
        <v>0</v>
      </c>
      <c r="AV869" s="128">
        <f t="shared" ref="AV869" si="16823">R869/R870</f>
        <v>0</v>
      </c>
      <c r="AW869" s="129">
        <f t="shared" ref="AW869" si="16824">S869/S870</f>
        <v>0</v>
      </c>
      <c r="AX869" s="126">
        <f t="shared" ref="AX869" si="16825">T869/T870</f>
        <v>0</v>
      </c>
      <c r="AY869" s="127">
        <f t="shared" ref="AY869" si="16826">U869/U870</f>
        <v>0</v>
      </c>
      <c r="AZ869" s="128">
        <f t="shared" ref="AZ869" si="16827">V869/V870</f>
        <v>0</v>
      </c>
      <c r="BA869" s="129">
        <f t="shared" ref="BA869" si="16828">W869/W870</f>
        <v>0</v>
      </c>
      <c r="BB869" s="126">
        <f t="shared" ref="BB869" si="16829">X869/X870</f>
        <v>0</v>
      </c>
      <c r="BC869" s="127">
        <f t="shared" ref="BC869" si="16830">Y869/Y870</f>
        <v>0</v>
      </c>
      <c r="BD869" s="128">
        <f t="shared" ref="BD869" si="16831">Z869/Z870</f>
        <v>0</v>
      </c>
      <c r="BE869" s="126">
        <f t="shared" ref="BE869" si="16832">AA869/AA870</f>
        <v>0</v>
      </c>
      <c r="BF869" s="132">
        <f t="shared" ref="BF869" si="16833">AB869/AB870</f>
        <v>0</v>
      </c>
      <c r="BG869" s="133">
        <f t="shared" ref="BG869" si="16834">AC869/AC870</f>
        <v>0</v>
      </c>
    </row>
    <row r="870" spans="1:59" ht="15" thickTop="1" thickBot="1">
      <c r="A870" s="241" t="s">
        <v>42</v>
      </c>
      <c r="B870" s="18">
        <f t="shared" ref="B870:AA870" si="16835">SUM(B847:B869)</f>
        <v>56459</v>
      </c>
      <c r="C870" s="19">
        <f t="shared" si="16835"/>
        <v>32442</v>
      </c>
      <c r="D870" s="18">
        <f t="shared" si="16835"/>
        <v>21636</v>
      </c>
      <c r="E870" s="19">
        <f t="shared" si="16835"/>
        <v>18390</v>
      </c>
      <c r="F870" s="18">
        <f t="shared" si="16835"/>
        <v>11272</v>
      </c>
      <c r="G870" s="19">
        <f t="shared" si="16835"/>
        <v>7601</v>
      </c>
      <c r="H870" s="18">
        <f t="shared" si="16835"/>
        <v>24928</v>
      </c>
      <c r="I870" s="19">
        <f t="shared" si="16835"/>
        <v>36781</v>
      </c>
      <c r="J870" s="18">
        <f t="shared" si="16835"/>
        <v>6437</v>
      </c>
      <c r="K870" s="19">
        <f t="shared" si="16835"/>
        <v>7657</v>
      </c>
      <c r="L870" s="18">
        <f t="shared" si="16835"/>
        <v>10995</v>
      </c>
      <c r="M870" s="19">
        <f t="shared" si="16835"/>
        <v>21733</v>
      </c>
      <c r="N870" s="18">
        <f t="shared" si="16835"/>
        <v>24796</v>
      </c>
      <c r="O870" s="19">
        <f t="shared" si="16835"/>
        <v>34606</v>
      </c>
      <c r="P870" s="18">
        <f t="shared" si="16835"/>
        <v>15425</v>
      </c>
      <c r="Q870" s="19">
        <f t="shared" si="16835"/>
        <v>20256</v>
      </c>
      <c r="R870" s="18">
        <f t="shared" si="16835"/>
        <v>19584</v>
      </c>
      <c r="S870" s="19">
        <f t="shared" si="16835"/>
        <v>22128</v>
      </c>
      <c r="T870" s="18">
        <f t="shared" si="16835"/>
        <v>8552</v>
      </c>
      <c r="U870" s="19">
        <f t="shared" si="16835"/>
        <v>10922</v>
      </c>
      <c r="V870" s="18">
        <f t="shared" si="16835"/>
        <v>23152</v>
      </c>
      <c r="W870" s="19">
        <f t="shared" si="16835"/>
        <v>27567</v>
      </c>
      <c r="X870" s="18">
        <f t="shared" si="16835"/>
        <v>22393</v>
      </c>
      <c r="Y870" s="19">
        <f t="shared" si="16835"/>
        <v>14596</v>
      </c>
      <c r="Z870" s="18">
        <f t="shared" si="16835"/>
        <v>54148</v>
      </c>
      <c r="AA870" s="19">
        <f t="shared" si="16835"/>
        <v>44575</v>
      </c>
      <c r="AB870" s="171">
        <f t="shared" ref="AB870:AC870" si="16836">SUM(AB846:AB869)</f>
        <v>299777</v>
      </c>
      <c r="AC870" s="172">
        <f t="shared" si="16836"/>
        <v>299254</v>
      </c>
      <c r="AE870" s="241" t="s">
        <v>42</v>
      </c>
      <c r="AF870" s="152">
        <f>SUM(AF846:AF869)</f>
        <v>0.99999999999999978</v>
      </c>
      <c r="AG870" s="153">
        <f t="shared" ref="AG870:BG870" si="16837">SUM(AG846:AG869)</f>
        <v>1</v>
      </c>
      <c r="AH870" s="152">
        <f t="shared" si="16837"/>
        <v>1</v>
      </c>
      <c r="AI870" s="153">
        <f t="shared" si="16837"/>
        <v>1.0000000000000002</v>
      </c>
      <c r="AJ870" s="152">
        <f t="shared" si="16837"/>
        <v>0.99999999999999978</v>
      </c>
      <c r="AK870" s="153">
        <f t="shared" si="16837"/>
        <v>1.0000000000000002</v>
      </c>
      <c r="AL870" s="152">
        <f t="shared" si="16837"/>
        <v>1.0000000000000002</v>
      </c>
      <c r="AM870" s="153">
        <f t="shared" si="16837"/>
        <v>0.99999999999999989</v>
      </c>
      <c r="AN870" s="152">
        <f t="shared" si="16837"/>
        <v>1.0000000000000002</v>
      </c>
      <c r="AO870" s="153">
        <f t="shared" si="16837"/>
        <v>0.99999999999999978</v>
      </c>
      <c r="AP870" s="152">
        <f t="shared" si="16837"/>
        <v>1.0000000000000002</v>
      </c>
      <c r="AQ870" s="153">
        <f t="shared" si="16837"/>
        <v>1</v>
      </c>
      <c r="AR870" s="152">
        <f t="shared" si="16837"/>
        <v>0.99999999999999989</v>
      </c>
      <c r="AS870" s="153">
        <f t="shared" si="16837"/>
        <v>1</v>
      </c>
      <c r="AT870" s="152">
        <f t="shared" si="16837"/>
        <v>1</v>
      </c>
      <c r="AU870" s="153">
        <f t="shared" si="16837"/>
        <v>1</v>
      </c>
      <c r="AV870" s="152">
        <f t="shared" si="16837"/>
        <v>1</v>
      </c>
      <c r="AW870" s="153">
        <f t="shared" si="16837"/>
        <v>1</v>
      </c>
      <c r="AX870" s="152">
        <f t="shared" si="16837"/>
        <v>0.99999999999999978</v>
      </c>
      <c r="AY870" s="153">
        <f t="shared" si="16837"/>
        <v>0.99999999999999989</v>
      </c>
      <c r="AZ870" s="152">
        <f t="shared" si="16837"/>
        <v>1.0000000000000002</v>
      </c>
      <c r="BA870" s="153">
        <f t="shared" si="16837"/>
        <v>0.99999999999999989</v>
      </c>
      <c r="BB870" s="152">
        <f t="shared" si="16837"/>
        <v>1</v>
      </c>
      <c r="BC870" s="153">
        <f t="shared" si="16837"/>
        <v>1.0000000000000002</v>
      </c>
      <c r="BD870" s="152">
        <f t="shared" si="16837"/>
        <v>1</v>
      </c>
      <c r="BE870" s="153">
        <f t="shared" si="16837"/>
        <v>1.0000000000000002</v>
      </c>
      <c r="BF870" s="152">
        <f t="shared" si="16837"/>
        <v>1</v>
      </c>
      <c r="BG870" s="153">
        <f t="shared" si="16837"/>
        <v>0.99999999999999978</v>
      </c>
    </row>
    <row r="871" spans="1:59" ht="14.1" thickTop="1">
      <c r="A871" s="184"/>
    </row>
    <row r="873" spans="1:59">
      <c r="A873" s="252">
        <f>+A842+1</f>
        <v>43706</v>
      </c>
      <c r="B873" s="252"/>
      <c r="C873" s="252"/>
      <c r="D873" s="252"/>
      <c r="AE873" s="249">
        <f>+AE811+2</f>
        <v>43706</v>
      </c>
      <c r="AF873" s="249"/>
      <c r="AG873" s="249"/>
      <c r="AH873" s="249"/>
    </row>
    <row r="874" spans="1:59" ht="14.1" thickBot="1"/>
    <row r="875" spans="1:59" ht="15" thickTop="1" thickBot="1">
      <c r="A875" s="247" t="s">
        <v>1</v>
      </c>
      <c r="B875" s="243" t="s">
        <v>2</v>
      </c>
      <c r="C875" s="244"/>
      <c r="D875" s="243" t="s">
        <v>3</v>
      </c>
      <c r="E875" s="244"/>
      <c r="F875" s="243" t="s">
        <v>4</v>
      </c>
      <c r="G875" s="244"/>
      <c r="H875" s="243" t="s">
        <v>5</v>
      </c>
      <c r="I875" s="244"/>
      <c r="J875" s="243" t="s">
        <v>6</v>
      </c>
      <c r="K875" s="244"/>
      <c r="L875" s="243" t="s">
        <v>7</v>
      </c>
      <c r="M875" s="244"/>
      <c r="N875" s="243" t="s">
        <v>8</v>
      </c>
      <c r="O875" s="244"/>
      <c r="P875" s="243" t="s">
        <v>9</v>
      </c>
      <c r="Q875" s="244"/>
      <c r="R875" s="243" t="s">
        <v>10</v>
      </c>
      <c r="S875" s="244"/>
      <c r="T875" s="243" t="s">
        <v>11</v>
      </c>
      <c r="U875" s="244"/>
      <c r="V875" s="243" t="s">
        <v>12</v>
      </c>
      <c r="W875" s="244"/>
      <c r="X875" s="243" t="s">
        <v>13</v>
      </c>
      <c r="Y875" s="244"/>
      <c r="Z875" s="245" t="s">
        <v>14</v>
      </c>
      <c r="AA875" s="246"/>
      <c r="AB875" s="250" t="s">
        <v>15</v>
      </c>
      <c r="AC875" s="251"/>
      <c r="AE875" s="247" t="s">
        <v>1</v>
      </c>
      <c r="AF875" s="243" t="s">
        <v>2</v>
      </c>
      <c r="AG875" s="244"/>
      <c r="AH875" s="243" t="s">
        <v>3</v>
      </c>
      <c r="AI875" s="244"/>
      <c r="AJ875" s="243" t="s">
        <v>4</v>
      </c>
      <c r="AK875" s="244"/>
      <c r="AL875" s="243" t="s">
        <v>5</v>
      </c>
      <c r="AM875" s="244"/>
      <c r="AN875" s="243" t="s">
        <v>6</v>
      </c>
      <c r="AO875" s="244"/>
      <c r="AP875" s="243" t="s">
        <v>7</v>
      </c>
      <c r="AQ875" s="244"/>
      <c r="AR875" s="243" t="s">
        <v>8</v>
      </c>
      <c r="AS875" s="244"/>
      <c r="AT875" s="243" t="s">
        <v>9</v>
      </c>
      <c r="AU875" s="244"/>
      <c r="AV875" s="243" t="s">
        <v>10</v>
      </c>
      <c r="AW875" s="244"/>
      <c r="AX875" s="243" t="s">
        <v>11</v>
      </c>
      <c r="AY875" s="244"/>
      <c r="AZ875" s="243" t="s">
        <v>12</v>
      </c>
      <c r="BA875" s="244"/>
      <c r="BB875" s="243" t="s">
        <v>13</v>
      </c>
      <c r="BC875" s="244"/>
      <c r="BD875" s="245" t="s">
        <v>14</v>
      </c>
      <c r="BE875" s="246"/>
      <c r="BF875" s="243" t="s">
        <v>15</v>
      </c>
      <c r="BG875" s="244"/>
    </row>
    <row r="876" spans="1:59" ht="15" thickTop="1" thickBot="1">
      <c r="A876" s="248"/>
      <c r="B876" s="113" t="s">
        <v>16</v>
      </c>
      <c r="C876" s="114" t="s">
        <v>17</v>
      </c>
      <c r="D876" s="115" t="s">
        <v>16</v>
      </c>
      <c r="E876" s="116" t="s">
        <v>17</v>
      </c>
      <c r="F876" s="113" t="s">
        <v>16</v>
      </c>
      <c r="G876" s="114" t="s">
        <v>17</v>
      </c>
      <c r="H876" s="115" t="s">
        <v>16</v>
      </c>
      <c r="I876" s="116" t="s">
        <v>17</v>
      </c>
      <c r="J876" s="113" t="s">
        <v>16</v>
      </c>
      <c r="K876" s="114" t="s">
        <v>17</v>
      </c>
      <c r="L876" s="115" t="s">
        <v>16</v>
      </c>
      <c r="M876" s="113" t="s">
        <v>17</v>
      </c>
      <c r="N876" s="117" t="s">
        <v>16</v>
      </c>
      <c r="O876" s="118" t="s">
        <v>17</v>
      </c>
      <c r="P876" s="113" t="s">
        <v>16</v>
      </c>
      <c r="Q876" s="114" t="s">
        <v>17</v>
      </c>
      <c r="R876" s="115" t="s">
        <v>16</v>
      </c>
      <c r="S876" s="116" t="s">
        <v>17</v>
      </c>
      <c r="T876" s="113" t="s">
        <v>16</v>
      </c>
      <c r="U876" s="114" t="s">
        <v>17</v>
      </c>
      <c r="V876" s="115" t="s">
        <v>16</v>
      </c>
      <c r="W876" s="116" t="s">
        <v>17</v>
      </c>
      <c r="X876" s="113" t="s">
        <v>16</v>
      </c>
      <c r="Y876" s="114" t="s">
        <v>17</v>
      </c>
      <c r="Z876" s="26" t="s">
        <v>16</v>
      </c>
      <c r="AA876" s="119" t="s">
        <v>17</v>
      </c>
      <c r="AB876" s="173" t="s">
        <v>16</v>
      </c>
      <c r="AC876" s="174" t="s">
        <v>17</v>
      </c>
      <c r="AE876" s="248"/>
      <c r="AF876" s="113" t="s">
        <v>16</v>
      </c>
      <c r="AG876" s="114" t="s">
        <v>17</v>
      </c>
      <c r="AH876" s="115" t="s">
        <v>16</v>
      </c>
      <c r="AI876" s="116" t="s">
        <v>17</v>
      </c>
      <c r="AJ876" s="113" t="s">
        <v>16</v>
      </c>
      <c r="AK876" s="114" t="s">
        <v>17</v>
      </c>
      <c r="AL876" s="115" t="s">
        <v>16</v>
      </c>
      <c r="AM876" s="116" t="s">
        <v>17</v>
      </c>
      <c r="AN876" s="113" t="s">
        <v>16</v>
      </c>
      <c r="AO876" s="114" t="s">
        <v>17</v>
      </c>
      <c r="AP876" s="115" t="s">
        <v>16</v>
      </c>
      <c r="AQ876" s="113" t="s">
        <v>17</v>
      </c>
      <c r="AR876" s="117" t="s">
        <v>16</v>
      </c>
      <c r="AS876" s="118" t="s">
        <v>17</v>
      </c>
      <c r="AT876" s="113" t="s">
        <v>16</v>
      </c>
      <c r="AU876" s="114" t="s">
        <v>17</v>
      </c>
      <c r="AV876" s="115" t="s">
        <v>16</v>
      </c>
      <c r="AW876" s="116" t="s">
        <v>17</v>
      </c>
      <c r="AX876" s="113" t="s">
        <v>16</v>
      </c>
      <c r="AY876" s="114" t="s">
        <v>17</v>
      </c>
      <c r="AZ876" s="115" t="s">
        <v>16</v>
      </c>
      <c r="BA876" s="116" t="s">
        <v>17</v>
      </c>
      <c r="BB876" s="113" t="s">
        <v>16</v>
      </c>
      <c r="BC876" s="114" t="s">
        <v>17</v>
      </c>
      <c r="BD876" s="26" t="s">
        <v>16</v>
      </c>
      <c r="BE876" s="119" t="s">
        <v>17</v>
      </c>
      <c r="BF876" s="117" t="s">
        <v>16</v>
      </c>
      <c r="BG876" s="118" t="s">
        <v>17</v>
      </c>
    </row>
    <row r="877" spans="1:59" ht="14.1" thickTop="1">
      <c r="A877" s="122" t="s">
        <v>18</v>
      </c>
      <c r="B877" s="123"/>
      <c r="C877" s="183"/>
      <c r="D877" s="124"/>
      <c r="E877" s="177"/>
      <c r="F877" s="123"/>
      <c r="G877" s="125"/>
      <c r="H877" s="124"/>
      <c r="I877" s="177"/>
      <c r="J877" s="123"/>
      <c r="K877" s="125"/>
      <c r="L877" s="124"/>
      <c r="M877" s="123"/>
      <c r="N877" s="176"/>
      <c r="O877" s="178"/>
      <c r="P877" s="123"/>
      <c r="Q877" s="125"/>
      <c r="R877" s="124"/>
      <c r="S877" s="177"/>
      <c r="T877" s="123"/>
      <c r="U877" s="125"/>
      <c r="V877" s="124"/>
      <c r="W877" s="177"/>
      <c r="X877" s="123"/>
      <c r="Y877" s="125"/>
      <c r="Z877" s="181"/>
      <c r="AA877" s="182"/>
      <c r="AB877" s="167">
        <f>B877+D877+F877+H877+J877+L877+N877+P877+R877+T877+V877+X877+Z877</f>
        <v>0</v>
      </c>
      <c r="AC877" s="168">
        <f>C877+E877+G877+I877+K877+M877+O877+Q877+S877+U877+W877+Y877+AA877</f>
        <v>0</v>
      </c>
      <c r="AE877" s="122" t="s">
        <v>18</v>
      </c>
      <c r="AF877" s="126">
        <f>B877/B901</f>
        <v>0</v>
      </c>
      <c r="AG877" s="127">
        <f t="shared" ref="AG877" si="16838">C877/C901</f>
        <v>0</v>
      </c>
      <c r="AH877" s="128">
        <f t="shared" ref="AH877" si="16839">D877/D901</f>
        <v>0</v>
      </c>
      <c r="AI877" s="129">
        <f t="shared" ref="AI877" si="16840">E877/E901</f>
        <v>0</v>
      </c>
      <c r="AJ877" s="126">
        <f t="shared" ref="AJ877" si="16841">F877/F901</f>
        <v>0</v>
      </c>
      <c r="AK877" s="127">
        <f t="shared" ref="AK877" si="16842">G877/G901</f>
        <v>0</v>
      </c>
      <c r="AL877" s="128">
        <f t="shared" ref="AL877" si="16843">H877/H901</f>
        <v>0</v>
      </c>
      <c r="AM877" s="129">
        <f t="shared" ref="AM877" si="16844">I877/I901</f>
        <v>0</v>
      </c>
      <c r="AN877" s="126">
        <f t="shared" ref="AN877" si="16845">J877/J901</f>
        <v>0</v>
      </c>
      <c r="AO877" s="127">
        <f t="shared" ref="AO877" si="16846">K877/K901</f>
        <v>0</v>
      </c>
      <c r="AP877" s="128">
        <f t="shared" ref="AP877" si="16847">L877/L901</f>
        <v>0</v>
      </c>
      <c r="AQ877" s="126">
        <f t="shared" ref="AQ877" si="16848">M877/M901</f>
        <v>0</v>
      </c>
      <c r="AR877" s="130">
        <f t="shared" ref="AR877" si="16849">N877/N901</f>
        <v>0</v>
      </c>
      <c r="AS877" s="131">
        <f t="shared" ref="AS877" si="16850">O877/O901</f>
        <v>0</v>
      </c>
      <c r="AT877" s="126">
        <f t="shared" ref="AT877" si="16851">P877/P901</f>
        <v>0</v>
      </c>
      <c r="AU877" s="127">
        <f t="shared" ref="AU877" si="16852">Q877/Q901</f>
        <v>0</v>
      </c>
      <c r="AV877" s="128">
        <f t="shared" ref="AV877" si="16853">R877/R901</f>
        <v>0</v>
      </c>
      <c r="AW877" s="129">
        <f t="shared" ref="AW877" si="16854">S877/S901</f>
        <v>0</v>
      </c>
      <c r="AX877" s="126">
        <f t="shared" ref="AX877" si="16855">T877/T901</f>
        <v>0</v>
      </c>
      <c r="AY877" s="127">
        <f t="shared" ref="AY877" si="16856">U877/U901</f>
        <v>0</v>
      </c>
      <c r="AZ877" s="128">
        <f t="shared" ref="AZ877" si="16857">V877/V901</f>
        <v>0</v>
      </c>
      <c r="BA877" s="129">
        <f t="shared" ref="BA877" si="16858">W877/W901</f>
        <v>0</v>
      </c>
      <c r="BB877" s="126">
        <f t="shared" ref="BB877" si="16859">X877/X901</f>
        <v>0</v>
      </c>
      <c r="BC877" s="127">
        <f t="shared" ref="BC877" si="16860">Y877/Y901</f>
        <v>0</v>
      </c>
      <c r="BD877" s="128">
        <f t="shared" ref="BD877" si="16861">Z877/Z901</f>
        <v>0</v>
      </c>
      <c r="BE877" s="126">
        <f t="shared" ref="BE877" si="16862">AA877/AA901</f>
        <v>0</v>
      </c>
      <c r="BF877" s="132">
        <f t="shared" ref="BF877" si="16863">AB877/AB901</f>
        <v>0</v>
      </c>
      <c r="BG877" s="133">
        <f t="shared" ref="BG877" si="16864">AC877/AC901</f>
        <v>0</v>
      </c>
    </row>
    <row r="878" spans="1:59">
      <c r="A878" s="134" t="s">
        <v>19</v>
      </c>
      <c r="B878" s="186">
        <v>473</v>
      </c>
      <c r="C878" s="187">
        <v>0</v>
      </c>
      <c r="D878" s="188">
        <v>162</v>
      </c>
      <c r="E878" s="189">
        <v>0</v>
      </c>
      <c r="F878" s="186">
        <v>50</v>
      </c>
      <c r="G878" s="190">
        <v>0</v>
      </c>
      <c r="H878" s="188">
        <v>213</v>
      </c>
      <c r="I878" s="189">
        <v>10</v>
      </c>
      <c r="J878" s="186">
        <v>8</v>
      </c>
      <c r="K878" s="190">
        <v>3</v>
      </c>
      <c r="L878" s="188">
        <v>5</v>
      </c>
      <c r="M878" s="186">
        <v>8</v>
      </c>
      <c r="N878" s="191">
        <v>24</v>
      </c>
      <c r="O878" s="192">
        <v>0</v>
      </c>
      <c r="P878" s="186">
        <v>4</v>
      </c>
      <c r="Q878" s="190">
        <v>0</v>
      </c>
      <c r="R878" s="188">
        <v>0</v>
      </c>
      <c r="S878" s="189">
        <v>0</v>
      </c>
      <c r="T878" s="186">
        <v>0</v>
      </c>
      <c r="U878" s="190">
        <v>0</v>
      </c>
      <c r="V878" s="188">
        <v>0</v>
      </c>
      <c r="W878" s="189">
        <v>0</v>
      </c>
      <c r="X878" s="186">
        <v>0</v>
      </c>
      <c r="Y878" s="190">
        <v>0</v>
      </c>
      <c r="Z878" s="188">
        <v>0</v>
      </c>
      <c r="AA878" s="186">
        <v>0</v>
      </c>
      <c r="AB878" s="169">
        <f t="shared" ref="AB878:AB879" si="16865">B878+D878+F878+H878+J878+L878+N878+P878+R878+T878+V878+X878+Z878</f>
        <v>939</v>
      </c>
      <c r="AC878" s="170">
        <f t="shared" ref="AC878:AC897" si="16866">C878+E878+G878+I878+K878+M878+O878+Q878+S878+U878+W878+Y878+AA878</f>
        <v>21</v>
      </c>
      <c r="AE878" s="134" t="s">
        <v>19</v>
      </c>
      <c r="AF878" s="126">
        <f>B878/B901</f>
        <v>8.3819177402491545E-3</v>
      </c>
      <c r="AG878" s="127">
        <f t="shared" ref="AG878" si="16867">C878/C901</f>
        <v>0</v>
      </c>
      <c r="AH878" s="128">
        <f t="shared" ref="AH878" si="16868">D878/D901</f>
        <v>7.192008879023307E-3</v>
      </c>
      <c r="AI878" s="129">
        <f t="shared" ref="AI878" si="16869">E878/E901</f>
        <v>0</v>
      </c>
      <c r="AJ878" s="126">
        <f t="shared" ref="AJ878" si="16870">F878/F901</f>
        <v>3.6234509747083122E-3</v>
      </c>
      <c r="AK878" s="127">
        <f t="shared" ref="AK878" si="16871">G878/G901</f>
        <v>0</v>
      </c>
      <c r="AL878" s="128">
        <f t="shared" ref="AL878" si="16872">H878/H901</f>
        <v>8.2740939284465676E-3</v>
      </c>
      <c r="AM878" s="129">
        <f t="shared" ref="AM878" si="16873">I878/I901</f>
        <v>2.6349072512647553E-4</v>
      </c>
      <c r="AN878" s="126">
        <f t="shared" ref="AN878" si="16874">J878/J901</f>
        <v>1.2031884493908858E-3</v>
      </c>
      <c r="AO878" s="127">
        <f t="shared" ref="AO878" si="16875">K878/K901</f>
        <v>3.7032465127762005E-4</v>
      </c>
      <c r="AP878" s="128">
        <f t="shared" ref="AP878" si="16876">L878/L901</f>
        <v>4.4279135671271698E-4</v>
      </c>
      <c r="AQ878" s="126">
        <f t="shared" ref="AQ878" si="16877">M878/M901</f>
        <v>3.5539760106619283E-4</v>
      </c>
      <c r="AR878" s="130">
        <f t="shared" ref="AR878" si="16878">N878/N901</f>
        <v>9.7028502122498486E-4</v>
      </c>
      <c r="AS878" s="131">
        <f t="shared" ref="AS878" si="16879">O878/O901</f>
        <v>0</v>
      </c>
      <c r="AT878" s="126">
        <f t="shared" ref="AT878" si="16880">P878/P901</f>
        <v>2.4760136180748996E-4</v>
      </c>
      <c r="AU878" s="127">
        <f t="shared" ref="AU878" si="16881">Q878/Q901</f>
        <v>0</v>
      </c>
      <c r="AV878" s="128">
        <f t="shared" ref="AV878" si="16882">R878/R901</f>
        <v>0</v>
      </c>
      <c r="AW878" s="129">
        <f t="shared" ref="AW878" si="16883">S878/S901</f>
        <v>0</v>
      </c>
      <c r="AX878" s="126">
        <f t="shared" ref="AX878" si="16884">T878/T901</f>
        <v>0</v>
      </c>
      <c r="AY878" s="127">
        <f t="shared" ref="AY878" si="16885">U878/U901</f>
        <v>0</v>
      </c>
      <c r="AZ878" s="128">
        <f t="shared" ref="AZ878" si="16886">V878/V901</f>
        <v>0</v>
      </c>
      <c r="BA878" s="129">
        <f t="shared" ref="BA878" si="16887">W878/W901</f>
        <v>0</v>
      </c>
      <c r="BB878" s="126">
        <f t="shared" ref="BB878" si="16888">X878/X901</f>
        <v>0</v>
      </c>
      <c r="BC878" s="127">
        <f t="shared" ref="BC878" si="16889">Y878/Y901</f>
        <v>0</v>
      </c>
      <c r="BD878" s="128">
        <f t="shared" ref="BD878" si="16890">Z878/Z901</f>
        <v>0</v>
      </c>
      <c r="BE878" s="126">
        <f t="shared" ref="BE878" si="16891">AA878/AA901</f>
        <v>0</v>
      </c>
      <c r="BF878" s="132">
        <f t="shared" ref="BF878" si="16892">AB878/AB901</f>
        <v>3.0973130232281984E-3</v>
      </c>
      <c r="BG878" s="133">
        <f t="shared" ref="BG878" si="16893">AC878/AC901</f>
        <v>6.937355678225622E-5</v>
      </c>
    </row>
    <row r="879" spans="1:59">
      <c r="A879" s="143" t="s">
        <v>20</v>
      </c>
      <c r="B879" s="193">
        <v>2593</v>
      </c>
      <c r="C879" s="194">
        <v>0</v>
      </c>
      <c r="D879" s="195">
        <v>596</v>
      </c>
      <c r="E879" s="196">
        <v>6</v>
      </c>
      <c r="F879" s="193">
        <v>379</v>
      </c>
      <c r="G879" s="197">
        <v>2</v>
      </c>
      <c r="H879" s="195">
        <v>895</v>
      </c>
      <c r="I879" s="196">
        <v>96</v>
      </c>
      <c r="J879" s="193">
        <v>88</v>
      </c>
      <c r="K879" s="197">
        <v>26</v>
      </c>
      <c r="L879" s="195">
        <v>100</v>
      </c>
      <c r="M879" s="193">
        <v>238</v>
      </c>
      <c r="N879" s="198">
        <v>476</v>
      </c>
      <c r="O879" s="199">
        <v>392</v>
      </c>
      <c r="P879" s="193">
        <v>292</v>
      </c>
      <c r="Q879" s="197">
        <v>245</v>
      </c>
      <c r="R879" s="195">
        <v>390</v>
      </c>
      <c r="S879" s="196">
        <v>340</v>
      </c>
      <c r="T879" s="193">
        <v>72</v>
      </c>
      <c r="U879" s="197">
        <v>168</v>
      </c>
      <c r="V879" s="195">
        <v>233</v>
      </c>
      <c r="W879" s="196">
        <v>411</v>
      </c>
      <c r="X879" s="193">
        <v>354</v>
      </c>
      <c r="Y879" s="197">
        <v>344</v>
      </c>
      <c r="Z879" s="195">
        <v>1145</v>
      </c>
      <c r="AA879" s="193">
        <v>524</v>
      </c>
      <c r="AB879" s="169">
        <f t="shared" si="16865"/>
        <v>7613</v>
      </c>
      <c r="AC879" s="170">
        <f t="shared" si="16866"/>
        <v>2792</v>
      </c>
      <c r="AE879" s="143" t="s">
        <v>20</v>
      </c>
      <c r="AF879" s="126">
        <f>B879/B901</f>
        <v>4.5949921142634367E-2</v>
      </c>
      <c r="AG879" s="127">
        <f t="shared" ref="AG879" si="16894">C879/C901</f>
        <v>0</v>
      </c>
      <c r="AH879" s="128">
        <f t="shared" ref="AH879" si="16895">D879/D901</f>
        <v>2.6459489456159821E-2</v>
      </c>
      <c r="AI879" s="129">
        <f t="shared" ref="AI879" si="16896">E879/E901</f>
        <v>3.2159511175430133E-4</v>
      </c>
      <c r="AJ879" s="126">
        <f t="shared" ref="AJ879" si="16897">F879/F901</f>
        <v>2.7465758388289005E-2</v>
      </c>
      <c r="AK879" s="127">
        <f t="shared" ref="AK879" si="16898">G879/G901</f>
        <v>2.6497085320614734E-4</v>
      </c>
      <c r="AL879" s="128">
        <f t="shared" ref="AL879" si="16899">H879/H901</f>
        <v>3.4766732704036046E-2</v>
      </c>
      <c r="AM879" s="129">
        <f t="shared" ref="AM879" si="16900">I879/I901</f>
        <v>2.5295109612141651E-3</v>
      </c>
      <c r="AN879" s="126">
        <f t="shared" ref="AN879" si="16901">J879/J901</f>
        <v>1.3235072943299744E-2</v>
      </c>
      <c r="AO879" s="127">
        <f t="shared" ref="AO879" si="16902">K879/K901</f>
        <v>3.2094803110727069E-3</v>
      </c>
      <c r="AP879" s="128">
        <f t="shared" ref="AP879" si="16903">L879/L901</f>
        <v>8.8558271342543387E-3</v>
      </c>
      <c r="AQ879" s="126">
        <f t="shared" ref="AQ879" si="16904">M879/M901</f>
        <v>1.0573078631719236E-2</v>
      </c>
      <c r="AR879" s="130">
        <f t="shared" ref="AR879" si="16905">N879/N901</f>
        <v>1.9243986254295534E-2</v>
      </c>
      <c r="AS879" s="131">
        <f t="shared" ref="AS879" si="16906">O879/O901</f>
        <v>1.1219875207510447E-2</v>
      </c>
      <c r="AT879" s="126">
        <f t="shared" ref="AT879" si="16907">P879/P901</f>
        <v>1.8074899411946767E-2</v>
      </c>
      <c r="AU879" s="127">
        <f t="shared" ref="AU879" si="16908">Q879/Q901</f>
        <v>1.2037537463764555E-2</v>
      </c>
      <c r="AV879" s="128">
        <f t="shared" ref="AV879" si="16909">R879/R901</f>
        <v>2.0332620822689121E-2</v>
      </c>
      <c r="AW879" s="129">
        <f t="shared" ref="AW879" si="16910">S879/S901</f>
        <v>1.5144766146993319E-2</v>
      </c>
      <c r="AX879" s="126">
        <f t="shared" ref="AX879" si="16911">T879/T901</f>
        <v>8.2229328460484245E-3</v>
      </c>
      <c r="AY879" s="127">
        <f t="shared" ref="AY879" si="16912">U879/U901</f>
        <v>1.5020116227089852E-2</v>
      </c>
      <c r="AZ879" s="128">
        <f t="shared" ref="AZ879" si="16913">V879/V901</f>
        <v>9.9127845139332059E-3</v>
      </c>
      <c r="BA879" s="129">
        <f t="shared" ref="BA879" si="16914">W879/W901</f>
        <v>1.4690113660733433E-2</v>
      </c>
      <c r="BB879" s="126">
        <f t="shared" ref="BB879" si="16915">X879/X901</f>
        <v>1.5549503645787577E-2</v>
      </c>
      <c r="BC879" s="127">
        <f t="shared" ref="BC879" si="16916">Y879/Y901</f>
        <v>2.3236962982977574E-2</v>
      </c>
      <c r="BD879" s="128">
        <f t="shared" ref="BD879" si="16917">Z879/Z901</f>
        <v>2.2177458405159892E-2</v>
      </c>
      <c r="BE879" s="126">
        <f t="shared" ref="BE879" si="16918">AA879/AA901</f>
        <v>1.1808716816153603E-2</v>
      </c>
      <c r="BF879" s="132">
        <f t="shared" ref="BF879" si="16919">AB879/AB901</f>
        <v>2.51116550008906E-2</v>
      </c>
      <c r="BG879" s="133">
        <f t="shared" ref="BG879" si="16920">AC879/AC901</f>
        <v>9.2233795493361619E-3</v>
      </c>
    </row>
    <row r="880" spans="1:59">
      <c r="A880" s="134" t="s">
        <v>21</v>
      </c>
      <c r="B880" s="186">
        <v>4748</v>
      </c>
      <c r="C880" s="187">
        <v>385</v>
      </c>
      <c r="D880" s="188">
        <v>2026</v>
      </c>
      <c r="E880" s="189">
        <v>530</v>
      </c>
      <c r="F880" s="186">
        <v>879</v>
      </c>
      <c r="G880" s="190">
        <v>286</v>
      </c>
      <c r="H880" s="188">
        <v>1313</v>
      </c>
      <c r="I880" s="189">
        <v>619</v>
      </c>
      <c r="J880" s="186">
        <v>314</v>
      </c>
      <c r="K880" s="190">
        <v>247</v>
      </c>
      <c r="L880" s="188">
        <v>369</v>
      </c>
      <c r="M880" s="186">
        <v>782</v>
      </c>
      <c r="N880" s="191">
        <v>1164</v>
      </c>
      <c r="O880" s="192">
        <v>1311</v>
      </c>
      <c r="P880" s="186">
        <v>1065</v>
      </c>
      <c r="Q880" s="190">
        <v>585</v>
      </c>
      <c r="R880" s="188">
        <v>984</v>
      </c>
      <c r="S880" s="189">
        <v>740</v>
      </c>
      <c r="T880" s="186">
        <v>242</v>
      </c>
      <c r="U880" s="190">
        <v>622</v>
      </c>
      <c r="V880" s="188">
        <v>782</v>
      </c>
      <c r="W880" s="189">
        <v>1163</v>
      </c>
      <c r="X880" s="186">
        <v>848</v>
      </c>
      <c r="Y880" s="190">
        <v>749</v>
      </c>
      <c r="Z880" s="188">
        <v>2054</v>
      </c>
      <c r="AA880" s="186">
        <v>894</v>
      </c>
      <c r="AB880" s="169">
        <f>B880+D880+F880+H880+J880+L880+N880+P880+R880+T880+V880+X880+Z880</f>
        <v>16788</v>
      </c>
      <c r="AC880" s="170">
        <f t="shared" si="16866"/>
        <v>8913</v>
      </c>
      <c r="AE880" s="134" t="s">
        <v>21</v>
      </c>
      <c r="AF880" s="126">
        <f>B880/B901</f>
        <v>8.413815101628537E-2</v>
      </c>
      <c r="AG880" s="127">
        <f t="shared" ref="AG880" si="16921">C880/C901</f>
        <v>1.2084497316299946E-2</v>
      </c>
      <c r="AH880" s="128">
        <f t="shared" ref="AH880" si="16922">D880/D901</f>
        <v>8.9944506104328525E-2</v>
      </c>
      <c r="AI880" s="129">
        <f t="shared" ref="AI880" si="16923">E880/E901</f>
        <v>2.8407568204963284E-2</v>
      </c>
      <c r="AJ880" s="126">
        <f t="shared" ref="AJ880" si="16924">F880/F901</f>
        <v>6.3700268135372135E-2</v>
      </c>
      <c r="AK880" s="127">
        <f t="shared" ref="AK880" si="16925">G880/G901</f>
        <v>3.7890832008479064E-2</v>
      </c>
      <c r="AL880" s="128">
        <f t="shared" ref="AL880" si="16926">H880/H901</f>
        <v>5.1004156469719925E-2</v>
      </c>
      <c r="AM880" s="129">
        <f t="shared" ref="AM880" si="16927">I880/I901</f>
        <v>1.6310075885328835E-2</v>
      </c>
      <c r="AN880" s="126">
        <f t="shared" ref="AN880" si="16928">J880/J901</f>
        <v>4.7225146638592272E-2</v>
      </c>
      <c r="AO880" s="127">
        <f t="shared" ref="AO880" si="16929">K880/K901</f>
        <v>3.0490062955190717E-2</v>
      </c>
      <c r="AP880" s="128">
        <f t="shared" ref="AP880" si="16930">L880/L901</f>
        <v>3.2678002125398516E-2</v>
      </c>
      <c r="AQ880" s="126">
        <f t="shared" ref="AQ880" si="16931">M880/M901</f>
        <v>3.4740115504220348E-2</v>
      </c>
      <c r="AR880" s="130">
        <f t="shared" ref="AR880" si="16932">N880/N901</f>
        <v>4.7058823529411764E-2</v>
      </c>
      <c r="AS880" s="131">
        <f t="shared" ref="AS880" si="16933">O880/O901</f>
        <v>3.7523613257770906E-2</v>
      </c>
      <c r="AT880" s="126">
        <f t="shared" ref="AT880" si="16934">P880/P901</f>
        <v>6.5923862581244191E-2</v>
      </c>
      <c r="AU880" s="127">
        <f t="shared" ref="AU880" si="16935">Q880/Q901</f>
        <v>2.8742691495111286E-2</v>
      </c>
      <c r="AV880" s="128">
        <f t="shared" ref="AV880" si="16936">R880/R901</f>
        <v>5.130076638340024E-2</v>
      </c>
      <c r="AW880" s="129">
        <f t="shared" ref="AW880" si="16937">S880/S901</f>
        <v>3.2962138084632518E-2</v>
      </c>
      <c r="AX880" s="126">
        <f t="shared" ref="AX880" si="16938">T880/T901</f>
        <v>2.7638190954773871E-2</v>
      </c>
      <c r="AY880" s="127">
        <f t="shared" ref="AY880" si="16939">U880/U901</f>
        <v>5.5610192221725523E-2</v>
      </c>
      <c r="AZ880" s="128">
        <f t="shared" ref="AZ880" si="16940">V880/V901</f>
        <v>3.3269517124016164E-2</v>
      </c>
      <c r="BA880" s="129">
        <f t="shared" ref="BA880" si="16941">W880/W901</f>
        <v>4.156837515190507E-2</v>
      </c>
      <c r="BB880" s="126">
        <f t="shared" ref="BB880" si="16942">X880/X901</f>
        <v>3.7248528507423349E-2</v>
      </c>
      <c r="BC880" s="127">
        <f t="shared" ref="BC880" si="16943">Y880/Y901</f>
        <v>5.0594433936773847E-2</v>
      </c>
      <c r="BD880" s="128">
        <f t="shared" ref="BD880" si="16944">Z880/Z901</f>
        <v>3.9783842414147084E-2</v>
      </c>
      <c r="BE880" s="126">
        <f t="shared" ref="BE880" si="16945">AA880/AA901</f>
        <v>2.0146932888628476E-2</v>
      </c>
      <c r="BF880" s="132">
        <f t="shared" ref="BF880" si="16946">AB880/AB901</f>
        <v>5.5375602805063893E-2</v>
      </c>
      <c r="BG880" s="133">
        <f t="shared" ref="BG880" si="16947">AC880/AC901</f>
        <v>2.9444119600011892E-2</v>
      </c>
    </row>
    <row r="881" spans="1:59">
      <c r="A881" s="143" t="s">
        <v>22</v>
      </c>
      <c r="B881" s="193">
        <v>5881</v>
      </c>
      <c r="C881" s="194">
        <v>337</v>
      </c>
      <c r="D881" s="195">
        <v>1245</v>
      </c>
      <c r="E881" s="196">
        <v>669</v>
      </c>
      <c r="F881" s="193">
        <v>660</v>
      </c>
      <c r="G881" s="197">
        <v>368</v>
      </c>
      <c r="H881" s="195">
        <v>859</v>
      </c>
      <c r="I881" s="196">
        <v>1092</v>
      </c>
      <c r="J881" s="193">
        <v>468</v>
      </c>
      <c r="K881" s="197">
        <v>702</v>
      </c>
      <c r="L881" s="195">
        <v>552</v>
      </c>
      <c r="M881" s="193">
        <v>1559</v>
      </c>
      <c r="N881" s="198">
        <v>1605</v>
      </c>
      <c r="O881" s="199">
        <v>1941</v>
      </c>
      <c r="P881" s="193">
        <v>1268</v>
      </c>
      <c r="Q881" s="197">
        <v>1206</v>
      </c>
      <c r="R881" s="195">
        <v>1473</v>
      </c>
      <c r="S881" s="196">
        <v>1411</v>
      </c>
      <c r="T881" s="193">
        <v>322</v>
      </c>
      <c r="U881" s="197">
        <v>1456</v>
      </c>
      <c r="V881" s="195">
        <v>1009</v>
      </c>
      <c r="W881" s="196">
        <v>2491</v>
      </c>
      <c r="X881" s="193">
        <v>1298</v>
      </c>
      <c r="Y881" s="197">
        <v>1752</v>
      </c>
      <c r="Z881" s="195">
        <v>4926</v>
      </c>
      <c r="AA881" s="193">
        <v>2816</v>
      </c>
      <c r="AB881" s="169">
        <f t="shared" ref="AB881:AB897" si="16948">B881+D881+F881+H881+J881+L881+N881+P881+R881+T881+V881+X881+Z881</f>
        <v>21566</v>
      </c>
      <c r="AC881" s="170">
        <f t="shared" si="16866"/>
        <v>17800</v>
      </c>
      <c r="AE881" s="143" t="s">
        <v>22</v>
      </c>
      <c r="AF881" s="126">
        <f>B881/B901</f>
        <v>0.1042157679289752</v>
      </c>
      <c r="AG881" s="127">
        <f t="shared" ref="AG881" si="16949">C881/C901</f>
        <v>1.0577858689852161E-2</v>
      </c>
      <c r="AH881" s="128">
        <f t="shared" ref="AH881" si="16950">D881/D901</f>
        <v>5.5271920088790234E-2</v>
      </c>
      <c r="AI881" s="129">
        <f t="shared" ref="AI881" si="16951">E881/E901</f>
        <v>3.5857854960604597E-2</v>
      </c>
      <c r="AJ881" s="126">
        <f t="shared" ref="AJ881" si="16952">F881/F901</f>
        <v>4.7829552866149719E-2</v>
      </c>
      <c r="AK881" s="127">
        <f t="shared" ref="AK881" si="16953">G881/G901</f>
        <v>4.8754636989931106E-2</v>
      </c>
      <c r="AL881" s="128">
        <f t="shared" ref="AL881" si="16954">H881/H901</f>
        <v>3.3368294293594378E-2</v>
      </c>
      <c r="AM881" s="129">
        <f t="shared" ref="AM881" si="16955">I881/I901</f>
        <v>2.8773187183811128E-2</v>
      </c>
      <c r="AN881" s="126">
        <f t="shared" ref="AN881" si="16956">J881/J901</f>
        <v>7.0386524289366828E-2</v>
      </c>
      <c r="AO881" s="127">
        <f t="shared" ref="AO881" si="16957">K881/K901</f>
        <v>8.6655968398963085E-2</v>
      </c>
      <c r="AP881" s="128">
        <f t="shared" ref="AP881" si="16958">L881/L901</f>
        <v>4.8884165781083955E-2</v>
      </c>
      <c r="AQ881" s="126">
        <f t="shared" ref="AQ881" si="16959">M881/M901</f>
        <v>6.9258107507774322E-2</v>
      </c>
      <c r="AR881" s="130">
        <f t="shared" ref="AR881" si="16960">N881/N901</f>
        <v>6.4887810794420867E-2</v>
      </c>
      <c r="AS881" s="131">
        <f t="shared" ref="AS881" si="16961">O881/O901</f>
        <v>5.5555555555555552E-2</v>
      </c>
      <c r="AT881" s="126">
        <f t="shared" ref="AT881" si="16962">P881/P901</f>
        <v>7.8489631692974307E-2</v>
      </c>
      <c r="AU881" s="127">
        <f t="shared" ref="AU881" si="16963">Q881/Q901</f>
        <v>5.9254164005306344E-2</v>
      </c>
      <c r="AV881" s="128">
        <f t="shared" ref="AV881" si="16964">R881/R901</f>
        <v>7.6794744799541209E-2</v>
      </c>
      <c r="AW881" s="129">
        <f t="shared" ref="AW881" si="16965">S881/S901</f>
        <v>6.285077951002227E-2</v>
      </c>
      <c r="AX881" s="126">
        <f t="shared" ref="AX881" si="16966">T881/T901</f>
        <v>3.6774783005938783E-2</v>
      </c>
      <c r="AY881" s="127">
        <f t="shared" ref="AY881" si="16967">U881/U901</f>
        <v>0.13017434063477873</v>
      </c>
      <c r="AZ881" s="128">
        <f t="shared" ref="AZ881" si="16968">V881/V901</f>
        <v>4.2927036800680704E-2</v>
      </c>
      <c r="BA881" s="129">
        <f t="shared" ref="BA881" si="16969">W881/W901</f>
        <v>8.9034241189506036E-2</v>
      </c>
      <c r="BB881" s="126">
        <f t="shared" ref="BB881" si="16970">X881/X901</f>
        <v>5.7014846701221117E-2</v>
      </c>
      <c r="BC881" s="127">
        <f t="shared" ref="BC881" si="16971">Y881/Y901</f>
        <v>0.11834639286679276</v>
      </c>
      <c r="BD881" s="128">
        <f t="shared" ref="BD881" si="16972">Z881/Z901</f>
        <v>9.5411493540452072E-2</v>
      </c>
      <c r="BE881" s="126">
        <f t="shared" ref="BE881" si="16973">AA881/AA901</f>
        <v>6.3460585027268215E-2</v>
      </c>
      <c r="BF881" s="132">
        <f t="shared" ref="BF881" si="16974">AB881/AB901</f>
        <v>7.1135945323684058E-2</v>
      </c>
      <c r="BG881" s="133">
        <f t="shared" ref="BG881" si="16975">AC881/AC901</f>
        <v>5.8802348129721946E-2</v>
      </c>
    </row>
    <row r="882" spans="1:59">
      <c r="A882" s="134" t="s">
        <v>23</v>
      </c>
      <c r="B882" s="186">
        <v>5948</v>
      </c>
      <c r="C882" s="187">
        <v>1676</v>
      </c>
      <c r="D882" s="188">
        <v>1935</v>
      </c>
      <c r="E882" s="189">
        <v>1518</v>
      </c>
      <c r="F882" s="186">
        <v>745</v>
      </c>
      <c r="G882" s="190">
        <v>744</v>
      </c>
      <c r="H882" s="188">
        <v>1207</v>
      </c>
      <c r="I882" s="189">
        <v>2013</v>
      </c>
      <c r="J882" s="186">
        <v>518</v>
      </c>
      <c r="K882" s="190">
        <v>1078</v>
      </c>
      <c r="L882" s="188">
        <v>533</v>
      </c>
      <c r="M882" s="186">
        <v>2899</v>
      </c>
      <c r="N882" s="191">
        <v>1436</v>
      </c>
      <c r="O882" s="192">
        <v>3584</v>
      </c>
      <c r="P882" s="186">
        <v>1393</v>
      </c>
      <c r="Q882" s="190">
        <v>1799</v>
      </c>
      <c r="R882" s="188">
        <v>1570</v>
      </c>
      <c r="S882" s="189">
        <v>1551</v>
      </c>
      <c r="T882" s="186">
        <v>261</v>
      </c>
      <c r="U882" s="190">
        <v>1934</v>
      </c>
      <c r="V882" s="188">
        <v>822</v>
      </c>
      <c r="W882" s="189">
        <v>2500</v>
      </c>
      <c r="X882" s="186">
        <v>1251</v>
      </c>
      <c r="Y882" s="190">
        <v>1676</v>
      </c>
      <c r="Z882" s="188">
        <v>3378</v>
      </c>
      <c r="AA882" s="186">
        <v>2330</v>
      </c>
      <c r="AB882" s="169">
        <f t="shared" si="16948"/>
        <v>20997</v>
      </c>
      <c r="AC882" s="170">
        <f t="shared" si="16866"/>
        <v>25302</v>
      </c>
      <c r="AE882" s="134" t="s">
        <v>23</v>
      </c>
      <c r="AF882" s="126">
        <f>B882/B901</f>
        <v>0.10540305860254115</v>
      </c>
      <c r="AG882" s="127">
        <f t="shared" ref="AG882" si="16976">C882/C901</f>
        <v>5.2606798706801843E-2</v>
      </c>
      <c r="AH882" s="128">
        <f t="shared" ref="AH882" si="16977">D882/D901</f>
        <v>8.5904550499445065E-2</v>
      </c>
      <c r="AI882" s="129">
        <f t="shared" ref="AI882" si="16978">E882/E901</f>
        <v>8.1363563273838244E-2</v>
      </c>
      <c r="AJ882" s="126">
        <f t="shared" ref="AJ882" si="16979">F882/F901</f>
        <v>5.398941952315385E-2</v>
      </c>
      <c r="AK882" s="127">
        <f t="shared" ref="AK882" si="16980">G882/G901</f>
        <v>9.8569157392686804E-2</v>
      </c>
      <c r="AL882" s="128">
        <f t="shared" ref="AL882" si="16981">H882/H901</f>
        <v>4.6886532261197218E-2</v>
      </c>
      <c r="AM882" s="129">
        <f t="shared" ref="AM882" si="16982">I882/I901</f>
        <v>5.3040682967959531E-2</v>
      </c>
      <c r="AN882" s="126">
        <f t="shared" ref="AN882" si="16983">J882/J901</f>
        <v>7.7906452098059853E-2</v>
      </c>
      <c r="AO882" s="127">
        <f t="shared" ref="AO882" si="16984">K882/K901</f>
        <v>0.13306999135909148</v>
      </c>
      <c r="AP882" s="128">
        <f t="shared" ref="AP882" si="16985">L882/L901</f>
        <v>4.7201558625575631E-2</v>
      </c>
      <c r="AQ882" s="126">
        <f t="shared" ref="AQ882" si="16986">M882/M901</f>
        <v>0.12878720568636162</v>
      </c>
      <c r="AR882" s="130">
        <f t="shared" ref="AR882" si="16987">N882/N901</f>
        <v>5.8055387103294928E-2</v>
      </c>
      <c r="AS882" s="131">
        <f t="shared" ref="AS882" si="16988">O882/O901</f>
        <v>0.10258171618295266</v>
      </c>
      <c r="AT882" s="126">
        <f t="shared" ref="AT882" si="16989">P882/P901</f>
        <v>8.6227174249458374E-2</v>
      </c>
      <c r="AU882" s="127">
        <f t="shared" ref="AU882" si="16990">Q882/Q901</f>
        <v>8.838991794821402E-2</v>
      </c>
      <c r="AV882" s="128">
        <f t="shared" ref="AV882" si="16991">R882/R901</f>
        <v>8.1851832542620295E-2</v>
      </c>
      <c r="AW882" s="129">
        <f t="shared" ref="AW882" si="16992">S882/S901</f>
        <v>6.9086859688195987E-2</v>
      </c>
      <c r="AX882" s="126">
        <f t="shared" ref="AX882" si="16993">T882/T901</f>
        <v>2.9808131566925536E-2</v>
      </c>
      <c r="AY882" s="127">
        <f t="shared" ref="AY882" si="16994">U882/U901</f>
        <v>0.17291014751899866</v>
      </c>
      <c r="AZ882" s="128">
        <f t="shared" ref="AZ882" si="16995">V882/V901</f>
        <v>3.4971282705807273E-2</v>
      </c>
      <c r="BA882" s="129">
        <f t="shared" ref="BA882" si="16996">W882/W901</f>
        <v>8.9355922510544E-2</v>
      </c>
      <c r="BB882" s="126">
        <f t="shared" ref="BB882" si="16997">X882/X901</f>
        <v>5.49503645787578E-2</v>
      </c>
      <c r="BC882" s="127">
        <f t="shared" ref="BC882" si="16998">Y882/Y901</f>
        <v>0.11321264523101865</v>
      </c>
      <c r="BD882" s="128">
        <f t="shared" ref="BD882" si="16999">Z882/Z901</f>
        <v>6.542834453504813E-2</v>
      </c>
      <c r="BE882" s="126">
        <f t="shared" ref="BE882" si="17000">AA882/AA901</f>
        <v>5.2508225537476902E-2</v>
      </c>
      <c r="BF882" s="132">
        <f t="shared" ref="BF882" si="17001">AB882/AB901</f>
        <v>6.9259085781387092E-2</v>
      </c>
      <c r="BG882" s="133">
        <f t="shared" ref="BG882" si="17002">AC882/AC901</f>
        <v>8.3585225414506997E-2</v>
      </c>
    </row>
    <row r="883" spans="1:59">
      <c r="A883" s="143" t="s">
        <v>24</v>
      </c>
      <c r="B883" s="193">
        <v>4511</v>
      </c>
      <c r="C883" s="194">
        <v>1065</v>
      </c>
      <c r="D883" s="195">
        <v>1431</v>
      </c>
      <c r="E883" s="196">
        <v>1150</v>
      </c>
      <c r="F883" s="193">
        <v>665</v>
      </c>
      <c r="G883" s="197">
        <v>533</v>
      </c>
      <c r="H883" s="195">
        <v>863</v>
      </c>
      <c r="I883" s="196">
        <v>1806</v>
      </c>
      <c r="J883" s="193">
        <v>361</v>
      </c>
      <c r="K883" s="197">
        <v>943</v>
      </c>
      <c r="L883" s="195">
        <v>497</v>
      </c>
      <c r="M883" s="193">
        <v>2281</v>
      </c>
      <c r="N883" s="198">
        <v>1342</v>
      </c>
      <c r="O883" s="199">
        <v>3202</v>
      </c>
      <c r="P883" s="193">
        <v>1106</v>
      </c>
      <c r="Q883" s="197">
        <v>1613</v>
      </c>
      <c r="R883" s="195">
        <v>1406</v>
      </c>
      <c r="S883" s="196">
        <v>1354</v>
      </c>
      <c r="T883" s="193">
        <v>297</v>
      </c>
      <c r="U883" s="197">
        <v>1041</v>
      </c>
      <c r="V883" s="195">
        <v>774</v>
      </c>
      <c r="W883" s="196">
        <v>2664</v>
      </c>
      <c r="X883" s="193">
        <v>1117</v>
      </c>
      <c r="Y883" s="197">
        <v>1193</v>
      </c>
      <c r="Z883" s="195">
        <v>4491</v>
      </c>
      <c r="AA883" s="193">
        <v>2340</v>
      </c>
      <c r="AB883" s="169">
        <f t="shared" si="16948"/>
        <v>18861</v>
      </c>
      <c r="AC883" s="170">
        <f t="shared" si="16866"/>
        <v>21185</v>
      </c>
      <c r="AE883" s="143" t="s">
        <v>24</v>
      </c>
      <c r="AF883" s="126">
        <f>B883/B901</f>
        <v>7.993833176799986E-2</v>
      </c>
      <c r="AG883" s="127">
        <f t="shared" ref="AG883" si="17003">C883/C901</f>
        <v>3.3428544524310239E-2</v>
      </c>
      <c r="AH883" s="128">
        <f t="shared" ref="AH883" si="17004">D883/D901</f>
        <v>6.3529411764705876E-2</v>
      </c>
      <c r="AI883" s="129">
        <f t="shared" ref="AI883" si="17005">E883/E901</f>
        <v>6.1639063086241092E-2</v>
      </c>
      <c r="AJ883" s="126">
        <f t="shared" ref="AJ883" si="17006">F883/F901</f>
        <v>4.8191897963620549E-2</v>
      </c>
      <c r="AK883" s="127">
        <f t="shared" ref="AK883" si="17007">G883/G901</f>
        <v>7.0614732379438258E-2</v>
      </c>
      <c r="AL883" s="128">
        <f t="shared" ref="AL883" si="17008">H883/H901</f>
        <v>3.3523676339199004E-2</v>
      </c>
      <c r="AM883" s="129">
        <f t="shared" ref="AM883" si="17009">I883/I901</f>
        <v>4.7586424957841482E-2</v>
      </c>
      <c r="AN883" s="126">
        <f t="shared" ref="AN883" si="17010">J883/J901</f>
        <v>5.4293878778763724E-2</v>
      </c>
      <c r="AO883" s="127">
        <f t="shared" ref="AO883" si="17011">K883/K901</f>
        <v>0.11640538205159857</v>
      </c>
      <c r="AP883" s="128">
        <f t="shared" ref="AP883" si="17012">L883/L901</f>
        <v>4.4013460857244065E-2</v>
      </c>
      <c r="AQ883" s="126">
        <f t="shared" ref="AQ883" si="17013">M883/M901</f>
        <v>0.10133274100399822</v>
      </c>
      <c r="AR883" s="130">
        <f t="shared" ref="AR883" si="17014">N883/N901</f>
        <v>5.425510410349707E-2</v>
      </c>
      <c r="AS883" s="131">
        <f t="shared" ref="AS883" si="17015">O883/O901</f>
        <v>9.164806228175626E-2</v>
      </c>
      <c r="AT883" s="126">
        <f t="shared" ref="AT883" si="17016">P883/P901</f>
        <v>6.8461776539770966E-2</v>
      </c>
      <c r="AU883" s="127">
        <f t="shared" ref="AU883" si="17017">Q883/Q901</f>
        <v>7.9251216036947875E-2</v>
      </c>
      <c r="AV883" s="128">
        <f t="shared" ref="AV883" si="17018">R883/R901</f>
        <v>7.33017048120536E-2</v>
      </c>
      <c r="AW883" s="129">
        <f t="shared" ref="AW883" si="17019">S883/S901</f>
        <v>6.0311804008908683E-2</v>
      </c>
      <c r="AX883" s="126">
        <f t="shared" ref="AX883" si="17020">T883/T901</f>
        <v>3.391959798994975E-2</v>
      </c>
      <c r="AY883" s="127">
        <f t="shared" ref="AY883" si="17021">U883/U901</f>
        <v>9.3071077335717484E-2</v>
      </c>
      <c r="AZ883" s="128">
        <f t="shared" ref="AZ883" si="17022">V883/V901</f>
        <v>3.2929164007657948E-2</v>
      </c>
      <c r="BA883" s="129">
        <f t="shared" ref="BA883" si="17023">W883/W901</f>
        <v>9.521767102723569E-2</v>
      </c>
      <c r="BB883" s="126">
        <f t="shared" ref="BB883" si="17024">X883/X901</f>
        <v>4.9064394272160236E-2</v>
      </c>
      <c r="BC883" s="127">
        <f t="shared" ref="BC883" si="17025">Y883/Y901</f>
        <v>8.0586328019454201E-2</v>
      </c>
      <c r="BD883" s="128">
        <f t="shared" ref="BD883" si="17026">Z883/Z901</f>
        <v>8.6985996242421898E-2</v>
      </c>
      <c r="BE883" s="126">
        <f t="shared" ref="BE883" si="17027">AA883/AA901</f>
        <v>5.273358272862487E-2</v>
      </c>
      <c r="BF883" s="132">
        <f t="shared" ref="BF883" si="17028">AB883/AB901</f>
        <v>6.2213440821200269E-2</v>
      </c>
      <c r="BG883" s="133">
        <f t="shared" ref="BG883" si="17029">AC883/AC901</f>
        <v>6.9984704782480867E-2</v>
      </c>
    </row>
    <row r="884" spans="1:59">
      <c r="A884" s="134" t="s">
        <v>25</v>
      </c>
      <c r="B884" s="186">
        <v>4327</v>
      </c>
      <c r="C884" s="187">
        <v>895</v>
      </c>
      <c r="D884" s="188">
        <v>1519</v>
      </c>
      <c r="E884" s="189">
        <v>779</v>
      </c>
      <c r="F884" s="186">
        <v>1177</v>
      </c>
      <c r="G884" s="190">
        <v>491</v>
      </c>
      <c r="H884" s="188">
        <v>1657</v>
      </c>
      <c r="I884" s="189">
        <v>1955</v>
      </c>
      <c r="J884" s="186">
        <v>393</v>
      </c>
      <c r="K884" s="190">
        <v>970</v>
      </c>
      <c r="L884" s="188">
        <v>380</v>
      </c>
      <c r="M884" s="186">
        <v>1972</v>
      </c>
      <c r="N884" s="191">
        <v>1323</v>
      </c>
      <c r="O884" s="192">
        <v>2503</v>
      </c>
      <c r="P884" s="186">
        <v>881</v>
      </c>
      <c r="Q884" s="190">
        <v>1117</v>
      </c>
      <c r="R884" s="188">
        <v>1314</v>
      </c>
      <c r="S884" s="189">
        <v>1295</v>
      </c>
      <c r="T884" s="186">
        <v>329</v>
      </c>
      <c r="U884" s="190">
        <v>791</v>
      </c>
      <c r="V884" s="188">
        <v>774</v>
      </c>
      <c r="W884" s="189">
        <v>2014</v>
      </c>
      <c r="X884" s="186">
        <v>1050</v>
      </c>
      <c r="Y884" s="190">
        <v>1004</v>
      </c>
      <c r="Z884" s="188">
        <v>3051</v>
      </c>
      <c r="AA884" s="186">
        <v>1709</v>
      </c>
      <c r="AB884" s="169">
        <f t="shared" si="16948"/>
        <v>18175</v>
      </c>
      <c r="AC884" s="170">
        <f t="shared" si="16866"/>
        <v>17495</v>
      </c>
      <c r="AE884" s="134" t="s">
        <v>25</v>
      </c>
      <c r="AF884" s="126">
        <f>B884/B901</f>
        <v>7.6677712604773976E-2</v>
      </c>
      <c r="AG884" s="127">
        <f t="shared" ref="AG884" si="17030">C884/C901</f>
        <v>2.8092532722307668E-2</v>
      </c>
      <c r="AH884" s="128">
        <f t="shared" ref="AH884" si="17031">D884/D901</f>
        <v>6.7436182019977808E-2</v>
      </c>
      <c r="AI884" s="129">
        <f t="shared" ref="AI884" si="17032">E884/E901</f>
        <v>4.1753765342766792E-2</v>
      </c>
      <c r="AJ884" s="126">
        <f t="shared" ref="AJ884" si="17033">F884/F901</f>
        <v>8.5296035944633669E-2</v>
      </c>
      <c r="AK884" s="127">
        <f t="shared" ref="AK884" si="17034">G884/G901</f>
        <v>6.5050344462109166E-2</v>
      </c>
      <c r="AL884" s="128">
        <f t="shared" ref="AL884" si="17035">H884/H901</f>
        <v>6.4367012391718131E-2</v>
      </c>
      <c r="AM884" s="129">
        <f t="shared" ref="AM884" si="17036">I884/I901</f>
        <v>5.1512436762225972E-2</v>
      </c>
      <c r="AN884" s="126">
        <f t="shared" ref="AN884" si="17037">J884/J901</f>
        <v>5.910663257632727E-2</v>
      </c>
      <c r="AO884" s="127">
        <f t="shared" ref="AO884" si="17038">K884/K901</f>
        <v>0.11973830391309714</v>
      </c>
      <c r="AP884" s="128">
        <f t="shared" ref="AP884" si="17039">L884/L901</f>
        <v>3.3652143110166489E-2</v>
      </c>
      <c r="AQ884" s="126">
        <f t="shared" ref="AQ884" si="17040">M884/M901</f>
        <v>8.7605508662816522E-2</v>
      </c>
      <c r="AR884" s="130">
        <f t="shared" ref="AR884" si="17041">N884/N901</f>
        <v>5.3486961795027287E-2</v>
      </c>
      <c r="AS884" s="131">
        <f t="shared" ref="AS884" si="17042">O884/O901</f>
        <v>7.1641192970404721E-2</v>
      </c>
      <c r="AT884" s="126">
        <f t="shared" ref="AT884" si="17043">P884/P901</f>
        <v>5.4534199938099659E-2</v>
      </c>
      <c r="AU884" s="127">
        <f t="shared" ref="AU884" si="17044">Q884/Q901</f>
        <v>5.4881344273571463E-2</v>
      </c>
      <c r="AV884" s="128">
        <f t="shared" ref="AV884" si="17045">R884/R901</f>
        <v>6.850529169490642E-2</v>
      </c>
      <c r="AW884" s="129">
        <f t="shared" ref="AW884" si="17046">S884/S901</f>
        <v>5.7683741648106905E-2</v>
      </c>
      <c r="AX884" s="126">
        <f t="shared" ref="AX884" si="17047">T884/T901</f>
        <v>3.7574234810415712E-2</v>
      </c>
      <c r="AY884" s="127">
        <f t="shared" ref="AY884" si="17048">U884/U901</f>
        <v>7.0719713902548054E-2</v>
      </c>
      <c r="AZ884" s="128">
        <f t="shared" ref="AZ884" si="17049">V884/V901</f>
        <v>3.2929164007657948E-2</v>
      </c>
      <c r="BA884" s="129">
        <f t="shared" ref="BA884" si="17050">W884/W901</f>
        <v>7.1985131174494246E-2</v>
      </c>
      <c r="BB884" s="126">
        <f t="shared" ref="BB884" si="17051">X884/X901</f>
        <v>4.6121409118861457E-2</v>
      </c>
      <c r="BC884" s="127">
        <f t="shared" ref="BC884" si="17052">Y884/Y901</f>
        <v>6.7819508241015944E-2</v>
      </c>
      <c r="BD884" s="128">
        <f t="shared" ref="BD884" si="17053">Z884/Z901</f>
        <v>5.9094694842046137E-2</v>
      </c>
      <c r="BE884" s="126">
        <f t="shared" ref="BE884" si="17054">AA884/AA901</f>
        <v>3.8513543967187994E-2</v>
      </c>
      <c r="BF884" s="132">
        <f t="shared" ref="BF884" si="17055">AB884/AB901</f>
        <v>5.9950654097095324E-2</v>
      </c>
      <c r="BG884" s="133">
        <f t="shared" ref="BG884" si="17056">AC884/AC901</f>
        <v>5.7794779805027272E-2</v>
      </c>
    </row>
    <row r="885" spans="1:59">
      <c r="A885" s="143" t="s">
        <v>26</v>
      </c>
      <c r="B885" s="200">
        <v>3508</v>
      </c>
      <c r="C885" s="194">
        <v>1332</v>
      </c>
      <c r="D885" s="195">
        <v>1451</v>
      </c>
      <c r="E885" s="196">
        <v>935</v>
      </c>
      <c r="F885" s="193">
        <v>1241</v>
      </c>
      <c r="G885" s="197">
        <v>552</v>
      </c>
      <c r="H885" s="195">
        <v>2043</v>
      </c>
      <c r="I885" s="196">
        <v>2277</v>
      </c>
      <c r="J885" s="193">
        <v>346</v>
      </c>
      <c r="K885" s="197">
        <v>709</v>
      </c>
      <c r="L885" s="195">
        <v>436</v>
      </c>
      <c r="M885" s="193">
        <v>1850</v>
      </c>
      <c r="N885" s="198">
        <v>1340</v>
      </c>
      <c r="O885" s="201">
        <v>2540</v>
      </c>
      <c r="P885" s="193">
        <v>841</v>
      </c>
      <c r="Q885" s="197">
        <v>1173</v>
      </c>
      <c r="R885" s="195">
        <v>1147</v>
      </c>
      <c r="S885" s="196">
        <v>1327</v>
      </c>
      <c r="T885" s="193">
        <v>415</v>
      </c>
      <c r="U885" s="197">
        <v>751</v>
      </c>
      <c r="V885" s="195">
        <v>837</v>
      </c>
      <c r="W885" s="202">
        <v>2466</v>
      </c>
      <c r="X885" s="193">
        <v>927</v>
      </c>
      <c r="Y885" s="197">
        <v>939</v>
      </c>
      <c r="Z885" s="195">
        <v>2890</v>
      </c>
      <c r="AA885" s="193">
        <v>2864</v>
      </c>
      <c r="AB885" s="169">
        <f t="shared" si="16948"/>
        <v>17422</v>
      </c>
      <c r="AC885" s="170">
        <f t="shared" si="16866"/>
        <v>19715</v>
      </c>
      <c r="AE885" s="143" t="s">
        <v>26</v>
      </c>
      <c r="AF885" s="126">
        <f>B885/B901</f>
        <v>6.2164413177154404E-2</v>
      </c>
      <c r="AG885" s="127">
        <f t="shared" ref="AG885" si="17057">C885/C901</f>
        <v>4.1809221883926051E-2</v>
      </c>
      <c r="AH885" s="128">
        <f t="shared" ref="AH885" si="17058">D885/D901</f>
        <v>6.4417314095449499E-2</v>
      </c>
      <c r="AI885" s="129">
        <f t="shared" ref="AI885" si="17059">E885/E901</f>
        <v>5.0115238248378623E-2</v>
      </c>
      <c r="AJ885" s="126">
        <f t="shared" ref="AJ885" si="17060">F885/F901</f>
        <v>8.9934053192260305E-2</v>
      </c>
      <c r="AK885" s="127">
        <f t="shared" ref="AK885" si="17061">G885/G901</f>
        <v>7.3131955484896663E-2</v>
      </c>
      <c r="AL885" s="128">
        <f t="shared" ref="AL885" si="17062">H885/H901</f>
        <v>7.9361379792564968E-2</v>
      </c>
      <c r="AM885" s="129">
        <f t="shared" ref="AM885" si="17063">I885/I901</f>
        <v>5.9996838111298481E-2</v>
      </c>
      <c r="AN885" s="126">
        <f t="shared" ref="AN885" si="17064">J885/J901</f>
        <v>5.2037900436155811E-2</v>
      </c>
      <c r="AO885" s="127">
        <f t="shared" ref="AO885" si="17065">K885/K901</f>
        <v>8.7520059251944199E-2</v>
      </c>
      <c r="AP885" s="128">
        <f t="shared" ref="AP885" si="17066">L885/L901</f>
        <v>3.8611406305348921E-2</v>
      </c>
      <c r="AQ885" s="126">
        <f t="shared" ref="AQ885" si="17067">M885/M901</f>
        <v>8.2185695246557083E-2</v>
      </c>
      <c r="AR885" s="130">
        <f t="shared" ref="AR885" si="17068">N885/N901</f>
        <v>5.4174247018394989E-2</v>
      </c>
      <c r="AS885" s="131">
        <f t="shared" ref="AS885" si="17069">O885/O901</f>
        <v>7.2700211803766679E-2</v>
      </c>
      <c r="AT885" s="126">
        <f t="shared" ref="AT885" si="17070">P885/P901</f>
        <v>5.2058186320024763E-2</v>
      </c>
      <c r="AU885" s="127">
        <f t="shared" ref="AU885" si="17071">Q885/Q901</f>
        <v>5.7632781408146219E-2</v>
      </c>
      <c r="AV885" s="128">
        <f t="shared" ref="AV885" si="17072">R885/R901</f>
        <v>5.9798759188780568E-2</v>
      </c>
      <c r="AW885" s="129">
        <f t="shared" ref="AW885" si="17073">S885/S901</f>
        <v>5.9109131403118041E-2</v>
      </c>
      <c r="AX885" s="126">
        <f t="shared" ref="AX885" si="17074">T885/T901</f>
        <v>4.7396071265417998E-2</v>
      </c>
      <c r="AY885" s="127">
        <f t="shared" ref="AY885" si="17075">U885/U901</f>
        <v>6.7143495753240953E-2</v>
      </c>
      <c r="AZ885" s="128">
        <f t="shared" ref="AZ885" si="17076">V885/V901</f>
        <v>3.5609444798978943E-2</v>
      </c>
      <c r="BA885" s="129">
        <f t="shared" ref="BA885" si="17077">W885/W901</f>
        <v>8.81406819644006E-2</v>
      </c>
      <c r="BB885" s="126">
        <f t="shared" ref="BB885" si="17078">X885/X901</f>
        <v>4.0718615479223404E-2</v>
      </c>
      <c r="BC885" s="127">
        <f t="shared" ref="BC885" si="17079">Y885/Y901</f>
        <v>6.3428803026209138E-2</v>
      </c>
      <c r="BD885" s="128">
        <f t="shared" ref="BD885" si="17080">Z885/Z901</f>
        <v>5.5976292393809683E-2</v>
      </c>
      <c r="BE885" s="126">
        <f t="shared" ref="BE885" si="17081">AA885/AA901</f>
        <v>6.454229954477847E-2</v>
      </c>
      <c r="BF885" s="132">
        <f t="shared" ref="BF885" si="17082">AB885/AB901</f>
        <v>5.7466866337254174E-2</v>
      </c>
      <c r="BG885" s="133">
        <f t="shared" ref="BG885" si="17083">AC885/AC901</f>
        <v>6.5128555807722935E-2</v>
      </c>
    </row>
    <row r="886" spans="1:59">
      <c r="A886" s="134" t="s">
        <v>27</v>
      </c>
      <c r="B886" s="203">
        <v>4459</v>
      </c>
      <c r="C886" s="187">
        <v>1242</v>
      </c>
      <c r="D886" s="188">
        <v>1656</v>
      </c>
      <c r="E886" s="189">
        <v>695</v>
      </c>
      <c r="F886" s="186">
        <v>1074</v>
      </c>
      <c r="G886" s="190">
        <v>499</v>
      </c>
      <c r="H886" s="188">
        <v>1471</v>
      </c>
      <c r="I886" s="189">
        <v>1906</v>
      </c>
      <c r="J886" s="186">
        <v>346</v>
      </c>
      <c r="K886" s="187">
        <v>563</v>
      </c>
      <c r="L886" s="188">
        <v>528</v>
      </c>
      <c r="M886" s="186">
        <v>1724</v>
      </c>
      <c r="N886" s="191">
        <v>1336</v>
      </c>
      <c r="O886" s="204">
        <v>1967</v>
      </c>
      <c r="P886" s="186">
        <v>789</v>
      </c>
      <c r="Q886" s="187">
        <v>979</v>
      </c>
      <c r="R886" s="188">
        <v>1094</v>
      </c>
      <c r="S886" s="189">
        <v>1072</v>
      </c>
      <c r="T886" s="195">
        <v>439</v>
      </c>
      <c r="U886" s="186">
        <v>575</v>
      </c>
      <c r="V886" s="188">
        <v>874</v>
      </c>
      <c r="W886" s="205">
        <v>1625</v>
      </c>
      <c r="X886" s="186">
        <v>952</v>
      </c>
      <c r="Y886" s="190">
        <v>654</v>
      </c>
      <c r="Z886" s="188">
        <v>2941</v>
      </c>
      <c r="AA886" s="186">
        <v>2119</v>
      </c>
      <c r="AB886" s="169">
        <f t="shared" si="16948"/>
        <v>17959</v>
      </c>
      <c r="AC886" s="170">
        <f t="shared" si="16866"/>
        <v>15620</v>
      </c>
      <c r="AE886" s="134" t="s">
        <v>27</v>
      </c>
      <c r="AF886" s="126">
        <f>B886/B901</f>
        <v>7.9016852439262111E-2</v>
      </c>
      <c r="AG886" s="127">
        <f t="shared" ref="AG886" si="17084">C886/C901</f>
        <v>3.898427445933645E-2</v>
      </c>
      <c r="AH886" s="128">
        <f t="shared" ref="AH886" si="17085">D886/D901</f>
        <v>7.3518312985571585E-2</v>
      </c>
      <c r="AI886" s="129">
        <f t="shared" ref="AI886" si="17086">E886/E901</f>
        <v>3.7251433778206569E-2</v>
      </c>
      <c r="AJ886" s="126">
        <f t="shared" ref="AJ886" si="17087">F886/F901</f>
        <v>7.7831726936734541E-2</v>
      </c>
      <c r="AK886" s="127">
        <f t="shared" ref="AK886" si="17088">G886/G901</f>
        <v>6.6110227874933758E-2</v>
      </c>
      <c r="AL886" s="128">
        <f t="shared" ref="AL886" si="17089">H886/H901</f>
        <v>5.7141747271102827E-2</v>
      </c>
      <c r="AM886" s="129">
        <f t="shared" ref="AM886" si="17090">I886/I901</f>
        <v>5.022133220910624E-2</v>
      </c>
      <c r="AN886" s="126">
        <f t="shared" ref="AN886" si="17091">J886/J901</f>
        <v>5.2037900436155811E-2</v>
      </c>
      <c r="AO886" s="127">
        <f t="shared" ref="AO886" si="17092">K886/K901</f>
        <v>6.9497592889766702E-2</v>
      </c>
      <c r="AP886" s="128">
        <f t="shared" ref="AP886" si="17093">L886/L901</f>
        <v>4.6758767268862911E-2</v>
      </c>
      <c r="AQ886" s="126">
        <f t="shared" ref="AQ886" si="17094">M886/M901</f>
        <v>7.6588183029764542E-2</v>
      </c>
      <c r="AR886" s="130">
        <f t="shared" ref="AR886" si="17095">N886/N901</f>
        <v>5.4012532848190825E-2</v>
      </c>
      <c r="AS886" s="131">
        <f t="shared" ref="AS886" si="17096">O886/O901</f>
        <v>5.6299730951972063E-2</v>
      </c>
      <c r="AT886" s="126">
        <f t="shared" ref="AT886" si="17097">P886/P901</f>
        <v>4.8839368616527393E-2</v>
      </c>
      <c r="AU886" s="127">
        <f t="shared" ref="AU886" si="17098">Q886/Q901</f>
        <v>4.8101017049083671E-2</v>
      </c>
      <c r="AV886" s="128">
        <f t="shared" ref="AV886" si="17099">R886/R901</f>
        <v>5.7035608153902302E-2</v>
      </c>
      <c r="AW886" s="129">
        <f t="shared" ref="AW886" si="17100">S886/S901</f>
        <v>4.7750556792873051E-2</v>
      </c>
      <c r="AX886" s="126">
        <f t="shared" ref="AX886" si="17101">T886/T901</f>
        <v>5.0137048880767476E-2</v>
      </c>
      <c r="AY886" s="127">
        <f t="shared" ref="AY886" si="17102">U886/U901</f>
        <v>5.1408135896289675E-2</v>
      </c>
      <c r="AZ886" s="128">
        <f t="shared" ref="AZ886" si="17103">V886/V901</f>
        <v>3.7183577962135714E-2</v>
      </c>
      <c r="BA886" s="129">
        <f t="shared" ref="BA886" si="17104">W886/W901</f>
        <v>5.8081349631853602E-2</v>
      </c>
      <c r="BB886" s="126">
        <f t="shared" ref="BB886" si="17105">X886/X901</f>
        <v>4.1816744267767721E-2</v>
      </c>
      <c r="BC886" s="127">
        <f t="shared" ref="BC886" si="17106">Y886/Y901</f>
        <v>4.4177249392056202E-2</v>
      </c>
      <c r="BD886" s="128">
        <f t="shared" ref="BD886" si="17107">Z886/Z901</f>
        <v>5.6964109318406321E-2</v>
      </c>
      <c r="BE886" s="126">
        <f t="shared" ref="BE886" si="17108">AA886/AA901</f>
        <v>4.7753188804254741E-2</v>
      </c>
      <c r="BF886" s="132">
        <f t="shared" ref="BF886" si="17109">AB886/AB901</f>
        <v>5.9238173146065193E-2</v>
      </c>
      <c r="BG886" s="133">
        <f t="shared" ref="BG886" si="17110">AC886/AC901</f>
        <v>5.1600712235182963E-2</v>
      </c>
    </row>
    <row r="887" spans="1:59">
      <c r="A887" s="143" t="s">
        <v>28</v>
      </c>
      <c r="B887" s="200">
        <v>2789</v>
      </c>
      <c r="C887" s="194">
        <v>1342</v>
      </c>
      <c r="D887" s="195">
        <v>1596</v>
      </c>
      <c r="E887" s="196">
        <v>889</v>
      </c>
      <c r="F887" s="193">
        <v>1093</v>
      </c>
      <c r="G887" s="197">
        <v>366</v>
      </c>
      <c r="H887" s="195">
        <v>1784</v>
      </c>
      <c r="I887" s="196">
        <v>2213</v>
      </c>
      <c r="J887" s="193">
        <v>329</v>
      </c>
      <c r="K887" s="194">
        <v>492</v>
      </c>
      <c r="L887" s="195">
        <v>557</v>
      </c>
      <c r="M887" s="193">
        <v>1801</v>
      </c>
      <c r="N887" s="198">
        <v>1302</v>
      </c>
      <c r="O887" s="201">
        <v>2397</v>
      </c>
      <c r="P887" s="193">
        <v>872</v>
      </c>
      <c r="Q887" s="194">
        <v>1349</v>
      </c>
      <c r="R887" s="195">
        <v>1177</v>
      </c>
      <c r="S887" s="196">
        <v>1497</v>
      </c>
      <c r="T887" s="193">
        <v>447</v>
      </c>
      <c r="U887" s="197">
        <v>711</v>
      </c>
      <c r="V887" s="195">
        <v>1066</v>
      </c>
      <c r="W887" s="202">
        <v>2187</v>
      </c>
      <c r="X887" s="193">
        <v>995</v>
      </c>
      <c r="Y887" s="197">
        <v>861</v>
      </c>
      <c r="Z887" s="195">
        <v>2765</v>
      </c>
      <c r="AA887" s="193">
        <v>2619</v>
      </c>
      <c r="AB887" s="169">
        <f t="shared" si="16948"/>
        <v>16772</v>
      </c>
      <c r="AC887" s="170">
        <f t="shared" si="16866"/>
        <v>18724</v>
      </c>
      <c r="AE887" s="143" t="s">
        <v>28</v>
      </c>
      <c r="AF887" s="126">
        <f>B887/B901</f>
        <v>4.9423189381722812E-2</v>
      </c>
      <c r="AG887" s="127">
        <f t="shared" ref="AG887" si="17111">C887/C901</f>
        <v>4.2123104931102669E-2</v>
      </c>
      <c r="AH887" s="128">
        <f t="shared" ref="AH887" si="17112">D887/D901</f>
        <v>7.085460599334073E-2</v>
      </c>
      <c r="AI887" s="129">
        <f t="shared" ref="AI887" si="17113">E887/E901</f>
        <v>4.764967572492898E-2</v>
      </c>
      <c r="AJ887" s="126">
        <f t="shared" ref="AJ887" si="17114">F887/F901</f>
        <v>7.9208638307123699E-2</v>
      </c>
      <c r="AK887" s="127">
        <f t="shared" ref="AK887" si="17115">G887/G901</f>
        <v>4.8489666136724958E-2</v>
      </c>
      <c r="AL887" s="128">
        <f t="shared" ref="AL887" si="17116">H887/H901</f>
        <v>6.9300392339665146E-2</v>
      </c>
      <c r="AM887" s="129">
        <f t="shared" ref="AM887" si="17117">I887/I901</f>
        <v>5.8310497470489039E-2</v>
      </c>
      <c r="AN887" s="126">
        <f t="shared" ref="AN887" si="17118">J887/J901</f>
        <v>4.9481124981200178E-2</v>
      </c>
      <c r="AO887" s="127">
        <f t="shared" ref="AO887" si="17119">K887/K901</f>
        <v>6.0733242809529686E-2</v>
      </c>
      <c r="AP887" s="128">
        <f t="shared" ref="AP887" si="17120">L887/L901</f>
        <v>4.9326957137796668E-2</v>
      </c>
      <c r="AQ887" s="126">
        <f t="shared" ref="AQ887" si="17121">M887/M901</f>
        <v>8.0008884940026656E-2</v>
      </c>
      <c r="AR887" s="130">
        <f t="shared" ref="AR887" si="17122">N887/N901</f>
        <v>5.2637962401455428E-2</v>
      </c>
      <c r="AS887" s="131">
        <f t="shared" ref="AS887" si="17123">O887/O901</f>
        <v>6.8607247123475865E-2</v>
      </c>
      <c r="AT887" s="126">
        <f t="shared" ref="AT887" si="17124">P887/P901</f>
        <v>5.3977096874032807E-2</v>
      </c>
      <c r="AU887" s="127">
        <f t="shared" ref="AU887" si="17125">Q887/Q901</f>
        <v>6.6280155259666879E-2</v>
      </c>
      <c r="AV887" s="128">
        <f t="shared" ref="AV887" si="17126">R887/R901</f>
        <v>6.1362806944372038E-2</v>
      </c>
      <c r="AW887" s="129">
        <f t="shared" ref="AW887" si="17127">S887/S901</f>
        <v>6.6681514476614703E-2</v>
      </c>
      <c r="AX887" s="126">
        <f t="shared" ref="AX887" si="17128">T887/T901</f>
        <v>5.1050708085883967E-2</v>
      </c>
      <c r="AY887" s="127">
        <f t="shared" ref="AY887" si="17129">U887/U901</f>
        <v>6.3567277603933839E-2</v>
      </c>
      <c r="AZ887" s="128">
        <f t="shared" ref="AZ887" si="17130">V887/V901</f>
        <v>4.5352052754733037E-2</v>
      </c>
      <c r="BA887" s="129">
        <f t="shared" ref="BA887" si="17131">W887/W901</f>
        <v>7.8168561012223886E-2</v>
      </c>
      <c r="BB887" s="126">
        <f t="shared" ref="BB887" si="17132">X887/X901</f>
        <v>4.3705525784063955E-2</v>
      </c>
      <c r="BC887" s="127">
        <f t="shared" ref="BC887" si="17133">Y887/Y901</f>
        <v>5.8159956768440962E-2</v>
      </c>
      <c r="BD887" s="128">
        <f t="shared" ref="BD887" si="17134">Z887/Z901</f>
        <v>5.355517248058262E-2</v>
      </c>
      <c r="BE887" s="126">
        <f t="shared" ref="BE887" si="17135">AA887/AA901</f>
        <v>5.9021048361653221E-2</v>
      </c>
      <c r="BF887" s="132">
        <f t="shared" ref="BF887" si="17136">AB887/AB901</f>
        <v>5.532282643832092E-2</v>
      </c>
      <c r="BG887" s="133">
        <f t="shared" ref="BG887" si="17137">AC887/AC901</f>
        <v>6.1854784628141216E-2</v>
      </c>
    </row>
    <row r="888" spans="1:59">
      <c r="A888" s="134" t="s">
        <v>29</v>
      </c>
      <c r="B888" s="203">
        <v>2571</v>
      </c>
      <c r="C888" s="187">
        <v>1657</v>
      </c>
      <c r="D888" s="188">
        <v>1122</v>
      </c>
      <c r="E888" s="189">
        <v>965</v>
      </c>
      <c r="F888" s="186">
        <v>1152</v>
      </c>
      <c r="G888" s="190">
        <v>507</v>
      </c>
      <c r="H888" s="188">
        <v>1768</v>
      </c>
      <c r="I888" s="189">
        <v>2145</v>
      </c>
      <c r="J888" s="186">
        <v>362</v>
      </c>
      <c r="K888" s="187">
        <v>471</v>
      </c>
      <c r="L888" s="188">
        <v>685</v>
      </c>
      <c r="M888" s="186">
        <v>1207</v>
      </c>
      <c r="N888" s="191">
        <v>1358</v>
      </c>
      <c r="O888" s="204">
        <v>1898</v>
      </c>
      <c r="P888" s="186">
        <v>832</v>
      </c>
      <c r="Q888" s="187">
        <v>973</v>
      </c>
      <c r="R888" s="188">
        <v>1063</v>
      </c>
      <c r="S888" s="189">
        <v>1203</v>
      </c>
      <c r="T888" s="186">
        <v>528</v>
      </c>
      <c r="U888" s="190">
        <v>514</v>
      </c>
      <c r="V888" s="188">
        <v>1213</v>
      </c>
      <c r="W888" s="205">
        <v>1426</v>
      </c>
      <c r="X888" s="186">
        <v>1129</v>
      </c>
      <c r="Y888" s="190">
        <v>639</v>
      </c>
      <c r="Z888" s="188">
        <v>2660</v>
      </c>
      <c r="AA888" s="186">
        <v>1972</v>
      </c>
      <c r="AB888" s="169">
        <f t="shared" si="16948"/>
        <v>16443</v>
      </c>
      <c r="AC888" s="170">
        <f t="shared" si="16866"/>
        <v>15577</v>
      </c>
      <c r="AE888" s="134" t="s">
        <v>29</v>
      </c>
      <c r="AF888" s="126">
        <f>B888/B901</f>
        <v>4.5560064503553009E-2</v>
      </c>
      <c r="AG888" s="127">
        <f t="shared" ref="AG888" si="17138">C888/C901</f>
        <v>5.2010420917166261E-2</v>
      </c>
      <c r="AH888" s="128">
        <f t="shared" ref="AH888" si="17139">D888/D901</f>
        <v>4.9811320754716983E-2</v>
      </c>
      <c r="AI888" s="129">
        <f t="shared" ref="AI888" si="17140">E888/E901</f>
        <v>5.1723213807150129E-2</v>
      </c>
      <c r="AJ888" s="126">
        <f t="shared" ref="AJ888" si="17141">F888/F901</f>
        <v>8.3484310457279512E-2</v>
      </c>
      <c r="AK888" s="127">
        <f t="shared" ref="AK888" si="17142">G888/G901</f>
        <v>6.7170111287758349E-2</v>
      </c>
      <c r="AL888" s="128">
        <f t="shared" ref="AL888" si="17143">H888/H901</f>
        <v>6.8678864157246625E-2</v>
      </c>
      <c r="AM888" s="129">
        <f t="shared" ref="AM888" si="17144">I888/I901</f>
        <v>5.6518760539629002E-2</v>
      </c>
      <c r="AN888" s="126">
        <f t="shared" ref="AN888" si="17145">J888/J901</f>
        <v>5.4444277334937584E-2</v>
      </c>
      <c r="AO888" s="127">
        <f t="shared" ref="AO888" si="17146">K888/K901</f>
        <v>5.814097025058635E-2</v>
      </c>
      <c r="AP888" s="128">
        <f t="shared" ref="AP888" si="17147">L888/L901</f>
        <v>6.0662415869642224E-2</v>
      </c>
      <c r="AQ888" s="126">
        <f t="shared" ref="AQ888" si="17148">M888/M901</f>
        <v>5.3620613060861841E-2</v>
      </c>
      <c r="AR888" s="130">
        <f t="shared" ref="AR888" si="17149">N888/N901</f>
        <v>5.4901960784313725E-2</v>
      </c>
      <c r="AS888" s="131">
        <f t="shared" ref="AS888" si="17150">O888/O901</f>
        <v>5.4324803938405178E-2</v>
      </c>
      <c r="AT888" s="126">
        <f t="shared" ref="AT888" si="17151">P888/P901</f>
        <v>5.1501083255957911E-2</v>
      </c>
      <c r="AU888" s="127">
        <f t="shared" ref="AU888" si="17152">Q888/Q901</f>
        <v>4.7806220213236376E-2</v>
      </c>
      <c r="AV888" s="128">
        <f t="shared" ref="AV888" si="17153">R888/R901</f>
        <v>5.5419425473124444E-2</v>
      </c>
      <c r="AW888" s="129">
        <f t="shared" ref="AW888" si="17154">S888/S901</f>
        <v>5.3585746102449885E-2</v>
      </c>
      <c r="AX888" s="126">
        <f t="shared" ref="AX888" si="17155">T888/T901</f>
        <v>6.030150753768844E-2</v>
      </c>
      <c r="AY888" s="127">
        <f t="shared" ref="AY888" si="17156">U888/U901</f>
        <v>4.5954403218596333E-2</v>
      </c>
      <c r="AZ888" s="128">
        <f t="shared" ref="AZ888" si="17157">V888/V901</f>
        <v>5.1606041267815358E-2</v>
      </c>
      <c r="BA888" s="129">
        <f t="shared" ref="BA888" si="17158">W888/W901</f>
        <v>5.0968618200014297E-2</v>
      </c>
      <c r="BB888" s="126">
        <f t="shared" ref="BB888" si="17159">X888/X901</f>
        <v>4.9591496090661512E-2</v>
      </c>
      <c r="BC888" s="127">
        <f t="shared" ref="BC888" si="17160">Y888/Y901</f>
        <v>4.3164009727100786E-2</v>
      </c>
      <c r="BD888" s="128">
        <f t="shared" ref="BD888" si="17161">Z888/Z901</f>
        <v>5.1521431753471889E-2</v>
      </c>
      <c r="BE888" s="126">
        <f t="shared" ref="BE888" si="17162">AA888/AA901</f>
        <v>4.4440438094379593E-2</v>
      </c>
      <c r="BF888" s="132">
        <f t="shared" ref="BF888" si="17163">AB888/AB901</f>
        <v>5.4237612397168546E-2</v>
      </c>
      <c r="BG888" s="133">
        <f t="shared" ref="BG888" si="17164">AC888/AC901</f>
        <v>5.1458661618914533E-2</v>
      </c>
    </row>
    <row r="889" spans="1:59">
      <c r="A889" s="143" t="s">
        <v>30</v>
      </c>
      <c r="B889" s="200">
        <v>1945</v>
      </c>
      <c r="C889" s="194">
        <v>1661</v>
      </c>
      <c r="D889" s="195">
        <v>1166</v>
      </c>
      <c r="E889" s="196">
        <v>978</v>
      </c>
      <c r="F889" s="193">
        <v>911</v>
      </c>
      <c r="G889" s="197">
        <v>418</v>
      </c>
      <c r="H889" s="195">
        <v>1811</v>
      </c>
      <c r="I889" s="196">
        <v>2611</v>
      </c>
      <c r="J889" s="193">
        <v>418</v>
      </c>
      <c r="K889" s="194">
        <v>407</v>
      </c>
      <c r="L889" s="195">
        <v>729</v>
      </c>
      <c r="M889" s="193">
        <v>1154</v>
      </c>
      <c r="N889" s="198">
        <v>1744</v>
      </c>
      <c r="O889" s="201">
        <v>1781</v>
      </c>
      <c r="P889" s="193">
        <v>840</v>
      </c>
      <c r="Q889" s="194">
        <v>1058</v>
      </c>
      <c r="R889" s="195">
        <v>1142</v>
      </c>
      <c r="S889" s="196">
        <v>1446</v>
      </c>
      <c r="T889" s="193">
        <v>700</v>
      </c>
      <c r="U889" s="197">
        <v>485</v>
      </c>
      <c r="V889" s="195">
        <v>1825</v>
      </c>
      <c r="W889" s="202">
        <v>1473</v>
      </c>
      <c r="X889" s="193">
        <v>1434</v>
      </c>
      <c r="Y889" s="197">
        <v>630</v>
      </c>
      <c r="Z889" s="195">
        <v>2845</v>
      </c>
      <c r="AA889" s="193">
        <v>3226</v>
      </c>
      <c r="AB889" s="169">
        <f t="shared" si="16948"/>
        <v>17510</v>
      </c>
      <c r="AC889" s="170">
        <f t="shared" si="16866"/>
        <v>17328</v>
      </c>
      <c r="AE889" s="143" t="s">
        <v>30</v>
      </c>
      <c r="AF889" s="126">
        <f>B889/B901</f>
        <v>3.4466871046056245E-2</v>
      </c>
      <c r="AG889" s="127">
        <f t="shared" ref="AG889" si="17165">C889/C901</f>
        <v>5.2135974136036912E-2</v>
      </c>
      <c r="AH889" s="128">
        <f t="shared" ref="AH889" si="17166">D889/D901</f>
        <v>5.1764705882352942E-2</v>
      </c>
      <c r="AI889" s="129">
        <f t="shared" ref="AI889" si="17167">E889/E901</f>
        <v>5.2420003215951118E-2</v>
      </c>
      <c r="AJ889" s="126">
        <f t="shared" ref="AJ889" si="17168">F889/F901</f>
        <v>6.6019276759185452E-2</v>
      </c>
      <c r="AK889" s="127">
        <f t="shared" ref="AK889" si="17169">G889/G901</f>
        <v>5.537890832008479E-2</v>
      </c>
      <c r="AL889" s="128">
        <f t="shared" ref="AL889" si="17170">H889/H901</f>
        <v>7.0349221147496407E-2</v>
      </c>
      <c r="AM889" s="129">
        <f t="shared" ref="AM889" si="17171">I889/I901</f>
        <v>6.879742833052277E-2</v>
      </c>
      <c r="AN889" s="126">
        <f t="shared" ref="AN889" si="17172">J889/J901</f>
        <v>6.2866596480673789E-2</v>
      </c>
      <c r="AO889" s="127">
        <f t="shared" ref="AO889" si="17173">K889/K901</f>
        <v>5.0240711023330456E-2</v>
      </c>
      <c r="AP889" s="128">
        <f t="shared" ref="AP889" si="17174">L889/L901</f>
        <v>6.455897980871414E-2</v>
      </c>
      <c r="AQ889" s="126">
        <f t="shared" ref="AQ889" si="17175">M889/M901</f>
        <v>5.1266103953798312E-2</v>
      </c>
      <c r="AR889" s="130">
        <f t="shared" ref="AR889" si="17176">N889/N901</f>
        <v>7.0507378209015564E-2</v>
      </c>
      <c r="AS889" s="131">
        <f t="shared" ref="AS889" si="17177">O889/O901</f>
        <v>5.0976014654530881E-2</v>
      </c>
      <c r="AT889" s="126">
        <f t="shared" ref="AT889" si="17178">P889/P901</f>
        <v>5.1996285979572884E-2</v>
      </c>
      <c r="AU889" s="127">
        <f t="shared" ref="AU889" si="17179">Q889/Q901</f>
        <v>5.1982508721073059E-2</v>
      </c>
      <c r="AV889" s="128">
        <f t="shared" ref="AV889" si="17180">R889/R901</f>
        <v>5.9538084562848655E-2</v>
      </c>
      <c r="AW889" s="129">
        <f t="shared" ref="AW889" si="17181">S889/S901</f>
        <v>6.4409799554565703E-2</v>
      </c>
      <c r="AX889" s="126">
        <f t="shared" ref="AX889" si="17182">T889/T901</f>
        <v>7.9945180447693012E-2</v>
      </c>
      <c r="AY889" s="127">
        <f t="shared" ref="AY889" si="17183">U889/U901</f>
        <v>4.3361645060348682E-2</v>
      </c>
      <c r="AZ889" s="128">
        <f t="shared" ref="AZ889" si="17184">V889/V901</f>
        <v>7.7643054669219322E-2</v>
      </c>
      <c r="BA889" s="129">
        <f t="shared" ref="BA889" si="17185">W889/W901</f>
        <v>5.2648509543212527E-2</v>
      </c>
      <c r="BB889" s="126">
        <f t="shared" ref="BB889" si="17186">X889/X901</f>
        <v>6.2988667310902219E-2</v>
      </c>
      <c r="BC889" s="127">
        <f t="shared" ref="BC889" si="17187">Y889/Y901</f>
        <v>4.255606592812753E-2</v>
      </c>
      <c r="BD889" s="128">
        <f t="shared" ref="BD889" si="17188">Z889/Z901</f>
        <v>5.5104689225047937E-2</v>
      </c>
      <c r="BE889" s="126">
        <f t="shared" ref="BE889" si="17189">AA889/AA901</f>
        <v>7.270022986433497E-2</v>
      </c>
      <c r="BF889" s="132">
        <f t="shared" ref="BF889" si="17190">AB889/AB901</f>
        <v>5.775713635434053E-2</v>
      </c>
      <c r="BG889" s="133">
        <f t="shared" ref="BG889" si="17191">AC889/AC901</f>
        <v>5.7243094853473141E-2</v>
      </c>
    </row>
    <row r="890" spans="1:59">
      <c r="A890" s="134" t="s">
        <v>31</v>
      </c>
      <c r="B890" s="203">
        <v>2172</v>
      </c>
      <c r="C890" s="187">
        <v>2410</v>
      </c>
      <c r="D890" s="188">
        <v>1203</v>
      </c>
      <c r="E890" s="189">
        <v>1182</v>
      </c>
      <c r="F890" s="186">
        <v>891</v>
      </c>
      <c r="G890" s="190">
        <v>388</v>
      </c>
      <c r="H890" s="188">
        <v>1877</v>
      </c>
      <c r="I890" s="189">
        <v>2528</v>
      </c>
      <c r="J890" s="186">
        <v>523</v>
      </c>
      <c r="K890" s="187">
        <v>304</v>
      </c>
      <c r="L890" s="188">
        <v>973</v>
      </c>
      <c r="M890" s="186">
        <v>845</v>
      </c>
      <c r="N890" s="191">
        <v>1698</v>
      </c>
      <c r="O890" s="204">
        <v>1675</v>
      </c>
      <c r="P890" s="186">
        <v>963</v>
      </c>
      <c r="Q890" s="187">
        <v>1063</v>
      </c>
      <c r="R890" s="188">
        <v>1185</v>
      </c>
      <c r="S890" s="189">
        <v>1323</v>
      </c>
      <c r="T890" s="186">
        <v>867</v>
      </c>
      <c r="U890" s="190">
        <v>292</v>
      </c>
      <c r="V890" s="188">
        <v>2099</v>
      </c>
      <c r="W890" s="205">
        <v>1198</v>
      </c>
      <c r="X890" s="186">
        <v>2031</v>
      </c>
      <c r="Y890" s="190">
        <v>594</v>
      </c>
      <c r="Z890" s="188">
        <v>3651</v>
      </c>
      <c r="AA890" s="186">
        <v>2920</v>
      </c>
      <c r="AB890" s="169">
        <f t="shared" si="16948"/>
        <v>20133</v>
      </c>
      <c r="AC890" s="170">
        <f t="shared" si="16866"/>
        <v>16722</v>
      </c>
      <c r="AE890" s="134" t="s">
        <v>31</v>
      </c>
      <c r="AF890" s="126">
        <f>B890/B901</f>
        <v>3.8489482731122966E-2</v>
      </c>
      <c r="AG890" s="127">
        <f t="shared" ref="AG890" si="17192">C890/C901</f>
        <v>7.5645814369565897E-2</v>
      </c>
      <c r="AH890" s="128">
        <f t="shared" ref="AH890" si="17193">D890/D901</f>
        <v>5.3407325194228632E-2</v>
      </c>
      <c r="AI890" s="129">
        <f t="shared" ref="AI890" si="17194">E890/E901</f>
        <v>6.3354237015597364E-2</v>
      </c>
      <c r="AJ890" s="126">
        <f t="shared" ref="AJ890" si="17195">F890/F901</f>
        <v>6.4569896369302118E-2</v>
      </c>
      <c r="AK890" s="127">
        <f t="shared" ref="AK890" si="17196">G890/G901</f>
        <v>5.1404345521992578E-2</v>
      </c>
      <c r="AL890" s="128">
        <f t="shared" ref="AL890" si="17197">H890/H901</f>
        <v>7.2913024899972811E-2</v>
      </c>
      <c r="AM890" s="129">
        <f t="shared" ref="AM890" si="17198">I890/I901</f>
        <v>6.6610455311973016E-2</v>
      </c>
      <c r="AN890" s="126">
        <f t="shared" ref="AN890" si="17199">J890/J901</f>
        <v>7.865844487892916E-2</v>
      </c>
      <c r="AO890" s="127">
        <f t="shared" ref="AO890" si="17200">K890/K901</f>
        <v>3.7526231329465497E-2</v>
      </c>
      <c r="AP890" s="128">
        <f t="shared" ref="AP890" si="17201">L890/L901</f>
        <v>8.6167198016294716E-2</v>
      </c>
      <c r="AQ890" s="126">
        <f t="shared" ref="AQ890" si="17202">M890/M901</f>
        <v>3.7538871612616612E-2</v>
      </c>
      <c r="AR890" s="130">
        <f t="shared" ref="AR890" si="17203">N890/N901</f>
        <v>6.8647665251667683E-2</v>
      </c>
      <c r="AS890" s="131">
        <f t="shared" ref="AS890" si="17204">O890/O901</f>
        <v>4.7942068807602038E-2</v>
      </c>
      <c r="AT890" s="126">
        <f t="shared" ref="AT890" si="17205">P890/P901</f>
        <v>5.9610027855153201E-2</v>
      </c>
      <c r="AU890" s="127">
        <f t="shared" ref="AU890" si="17206">Q890/Q901</f>
        <v>5.2228172750945809E-2</v>
      </c>
      <c r="AV890" s="128">
        <f t="shared" ref="AV890" si="17207">R890/R901</f>
        <v>6.1779886345863094E-2</v>
      </c>
      <c r="AW890" s="129">
        <f t="shared" ref="AW890" si="17208">S890/S901</f>
        <v>5.8930957683741646E-2</v>
      </c>
      <c r="AX890" s="126">
        <f t="shared" ref="AX890" si="17209">T890/T901</f>
        <v>9.9017816354499771E-2</v>
      </c>
      <c r="AY890" s="127">
        <f t="shared" ref="AY890" si="17210">U890/U901</f>
        <v>2.6106392489941885E-2</v>
      </c>
      <c r="AZ890" s="128">
        <f t="shared" ref="AZ890" si="17211">V890/V901</f>
        <v>8.9300148904488411E-2</v>
      </c>
      <c r="BA890" s="129">
        <f t="shared" ref="BA890" si="17212">W890/W901</f>
        <v>4.2819358067052685E-2</v>
      </c>
      <c r="BB890" s="126">
        <f t="shared" ref="BB890" si="17213">X890/X901</f>
        <v>8.9211982781340599E-2</v>
      </c>
      <c r="BC890" s="127">
        <f t="shared" ref="BC890" si="17214">Y890/Y901</f>
        <v>4.012429073223453E-2</v>
      </c>
      <c r="BD890" s="128">
        <f t="shared" ref="BD890" si="17215">Z890/Z901</f>
        <v>7.0716070425536043E-2</v>
      </c>
      <c r="BE890" s="126">
        <f t="shared" ref="BE890" si="17216">AA890/AA901</f>
        <v>6.5804299815207107E-2</v>
      </c>
      <c r="BF890" s="132">
        <f t="shared" ref="BF890" si="17217">AB890/AB901</f>
        <v>6.6409161977266581E-2</v>
      </c>
      <c r="BG890" s="133">
        <f t="shared" ref="BG890" si="17218">AC890/AC901</f>
        <v>5.5241172214899457E-2</v>
      </c>
    </row>
    <row r="891" spans="1:59">
      <c r="A891" s="143" t="s">
        <v>32</v>
      </c>
      <c r="B891" s="200">
        <v>2632</v>
      </c>
      <c r="C891" s="194">
        <v>4011</v>
      </c>
      <c r="D891" s="195">
        <v>1696</v>
      </c>
      <c r="E891" s="196">
        <v>1654</v>
      </c>
      <c r="F891" s="193">
        <v>1058</v>
      </c>
      <c r="G891" s="197">
        <v>510</v>
      </c>
      <c r="H891" s="195">
        <v>2135</v>
      </c>
      <c r="I891" s="196">
        <v>3494</v>
      </c>
      <c r="J891" s="193">
        <v>725</v>
      </c>
      <c r="K891" s="194">
        <v>316</v>
      </c>
      <c r="L891" s="195">
        <v>1391</v>
      </c>
      <c r="M891" s="193">
        <v>1120</v>
      </c>
      <c r="N891" s="198">
        <v>2074</v>
      </c>
      <c r="O891" s="201">
        <v>2168</v>
      </c>
      <c r="P891" s="193">
        <v>1218</v>
      </c>
      <c r="Q891" s="194">
        <v>1296</v>
      </c>
      <c r="R891" s="195">
        <v>1301</v>
      </c>
      <c r="S891" s="196">
        <v>1847</v>
      </c>
      <c r="T891" s="193">
        <v>1048</v>
      </c>
      <c r="U891" s="197">
        <v>348</v>
      </c>
      <c r="V891" s="195">
        <v>2282</v>
      </c>
      <c r="W891" s="202">
        <v>1471</v>
      </c>
      <c r="X891" s="193">
        <v>2661</v>
      </c>
      <c r="Y891" s="197">
        <v>706</v>
      </c>
      <c r="Z891" s="195">
        <v>4044</v>
      </c>
      <c r="AA891" s="193">
        <v>3539</v>
      </c>
      <c r="AB891" s="169">
        <f t="shared" si="16948"/>
        <v>24265</v>
      </c>
      <c r="AC891" s="170">
        <f t="shared" si="16866"/>
        <v>22480</v>
      </c>
      <c r="AE891" s="143" t="s">
        <v>32</v>
      </c>
      <c r="AF891" s="126">
        <f>B891/B901</f>
        <v>4.6641030639187682E-2</v>
      </c>
      <c r="AG891" s="127">
        <f t="shared" ref="AG891" si="17219">C891/C901</f>
        <v>0.12589849022254307</v>
      </c>
      <c r="AH891" s="128">
        <f t="shared" ref="AH891" si="17220">D891/D901</f>
        <v>7.5294117647058817E-2</v>
      </c>
      <c r="AI891" s="129">
        <f t="shared" ref="AI891" si="17221">E891/E901</f>
        <v>8.8653052473602403E-2</v>
      </c>
      <c r="AJ891" s="126">
        <f t="shared" ref="AJ891" si="17222">F891/F901</f>
        <v>7.6672222624827882E-2</v>
      </c>
      <c r="AK891" s="127">
        <f t="shared" ref="AK891" si="17223">G891/G901</f>
        <v>6.7567567567567571E-2</v>
      </c>
      <c r="AL891" s="128">
        <f t="shared" ref="AL891" si="17224">H891/H901</f>
        <v>8.2935166841471467E-2</v>
      </c>
      <c r="AM891" s="129">
        <f t="shared" ref="AM891" si="17225">I891/I901</f>
        <v>9.2063659359190558E-2</v>
      </c>
      <c r="AN891" s="126">
        <f t="shared" ref="AN891" si="17226">J891/J901</f>
        <v>0.10903895322604903</v>
      </c>
      <c r="AO891" s="127">
        <f t="shared" ref="AO891" si="17227">K891/K901</f>
        <v>3.9007529934575978E-2</v>
      </c>
      <c r="AP891" s="128">
        <f t="shared" ref="AP891" si="17228">L891/L901</f>
        <v>0.12318455543747786</v>
      </c>
      <c r="AQ891" s="126">
        <f t="shared" ref="AQ891" si="17229">M891/M901</f>
        <v>4.9755664149266993E-2</v>
      </c>
      <c r="AR891" s="130">
        <f t="shared" ref="AR891" si="17230">N891/N901</f>
        <v>8.38487972508591E-2</v>
      </c>
      <c r="AS891" s="131">
        <f t="shared" ref="AS891" si="17231">O891/O901</f>
        <v>6.2052779208884308E-2</v>
      </c>
      <c r="AT891" s="126">
        <f t="shared" ref="AT891" si="17232">P891/P901</f>
        <v>7.539461467038068E-2</v>
      </c>
      <c r="AU891" s="127">
        <f t="shared" ref="AU891" si="17233">Q891/Q901</f>
        <v>6.3676116543015776E-2</v>
      </c>
      <c r="AV891" s="128">
        <f t="shared" ref="AV891" si="17234">R891/R901</f>
        <v>6.7827537667483451E-2</v>
      </c>
      <c r="AW891" s="129">
        <f t="shared" ref="AW891" si="17235">S891/S901</f>
        <v>8.2271714922049002E-2</v>
      </c>
      <c r="AX891" s="126">
        <f t="shared" ref="AX891" si="17236">T891/T901</f>
        <v>0.11968935587026039</v>
      </c>
      <c r="AY891" s="127">
        <f t="shared" ref="AY891" si="17237">U891/U901</f>
        <v>3.1113097898971837E-2</v>
      </c>
      <c r="AZ891" s="128">
        <f t="shared" ref="AZ891" si="17238">V891/V901</f>
        <v>9.7085726441182726E-2</v>
      </c>
      <c r="BA891" s="129">
        <f t="shared" ref="BA891" si="17239">W891/W901</f>
        <v>5.2577024805204091E-2</v>
      </c>
      <c r="BB891" s="126">
        <f t="shared" ref="BB891" si="17240">X891/X901</f>
        <v>0.11688482825265747</v>
      </c>
      <c r="BC891" s="127">
        <f t="shared" ref="BC891" si="17241">Y891/Y901</f>
        <v>4.7689813563901645E-2</v>
      </c>
      <c r="BD891" s="128">
        <f t="shared" ref="BD891" si="17242">Z891/Z901</f>
        <v>7.8328071432721913E-2</v>
      </c>
      <c r="BE891" s="126">
        <f t="shared" ref="BE891" si="17243">AA891/AA901</f>
        <v>7.9753909947266416E-2</v>
      </c>
      <c r="BF891" s="132">
        <f t="shared" ref="BF891" si="17244">AB891/AB901</f>
        <v>8.0038658688639228E-2</v>
      </c>
      <c r="BG891" s="133">
        <f t="shared" ref="BG891" si="17245">AC891/AC901</f>
        <v>7.426274078405333E-2</v>
      </c>
    </row>
    <row r="892" spans="1:59">
      <c r="A892" s="134" t="s">
        <v>33</v>
      </c>
      <c r="B892" s="203">
        <v>2761</v>
      </c>
      <c r="C892" s="187">
        <v>3831</v>
      </c>
      <c r="D892" s="188">
        <v>1580</v>
      </c>
      <c r="E892" s="189">
        <v>1880</v>
      </c>
      <c r="F892" s="186">
        <v>827</v>
      </c>
      <c r="G892" s="190">
        <v>463</v>
      </c>
      <c r="H892" s="188">
        <v>2168</v>
      </c>
      <c r="I892" s="189">
        <v>3888</v>
      </c>
      <c r="J892" s="186">
        <v>599</v>
      </c>
      <c r="K892" s="187">
        <v>259</v>
      </c>
      <c r="L892" s="188">
        <v>1457</v>
      </c>
      <c r="M892" s="186">
        <v>842</v>
      </c>
      <c r="N892" s="191">
        <v>2239</v>
      </c>
      <c r="O892" s="204">
        <v>1983</v>
      </c>
      <c r="P892" s="186">
        <v>1324</v>
      </c>
      <c r="Q892" s="187">
        <v>1414</v>
      </c>
      <c r="R892" s="188">
        <v>1316</v>
      </c>
      <c r="S892" s="189">
        <v>1560</v>
      </c>
      <c r="T892" s="186">
        <v>957</v>
      </c>
      <c r="U892" s="190">
        <v>392</v>
      </c>
      <c r="V892" s="188">
        <v>2261</v>
      </c>
      <c r="W892" s="205">
        <v>1329</v>
      </c>
      <c r="X892" s="186">
        <v>2204</v>
      </c>
      <c r="Y892" s="190">
        <v>638</v>
      </c>
      <c r="Z892" s="188">
        <v>3480</v>
      </c>
      <c r="AA892" s="186">
        <v>4077</v>
      </c>
      <c r="AB892" s="169">
        <f t="shared" si="16948"/>
        <v>23173</v>
      </c>
      <c r="AC892" s="170">
        <f t="shared" si="16866"/>
        <v>22556</v>
      </c>
      <c r="AE892" s="134" t="s">
        <v>33</v>
      </c>
      <c r="AF892" s="126">
        <f>B892/B901</f>
        <v>4.892700820471018E-2</v>
      </c>
      <c r="AG892" s="127">
        <f t="shared" ref="AG892" si="17246">C892/C901</f>
        <v>0.12024859537336388</v>
      </c>
      <c r="AH892" s="128">
        <f t="shared" ref="AH892" si="17247">D892/D901</f>
        <v>7.0144284128745835E-2</v>
      </c>
      <c r="AI892" s="129">
        <f t="shared" ref="AI892" si="17248">E892/E901</f>
        <v>0.10076646834968109</v>
      </c>
      <c r="AJ892" s="126">
        <f t="shared" ref="AJ892" si="17249">F892/F901</f>
        <v>5.9931879121675483E-2</v>
      </c>
      <c r="AK892" s="127">
        <f t="shared" ref="AK892" si="17250">G892/G901</f>
        <v>6.1340752517223103E-2</v>
      </c>
      <c r="AL892" s="128">
        <f t="shared" ref="AL892" si="17251">H892/H901</f>
        <v>8.4217068717709676E-2</v>
      </c>
      <c r="AM892" s="129">
        <f t="shared" ref="AM892" si="17252">I892/I901</f>
        <v>0.10244519392917369</v>
      </c>
      <c r="AN892" s="126">
        <f t="shared" ref="AN892" si="17253">J892/J901</f>
        <v>9.0088735148142585E-2</v>
      </c>
      <c r="AO892" s="127">
        <f t="shared" ref="AO892" si="17254">K892/K901</f>
        <v>3.1971361560301198E-2</v>
      </c>
      <c r="AP892" s="128">
        <f t="shared" ref="AP892" si="17255">L892/L901</f>
        <v>0.12902940134608573</v>
      </c>
      <c r="AQ892" s="126">
        <f t="shared" ref="AQ892" si="17256">M892/M901</f>
        <v>3.7405597512216796E-2</v>
      </c>
      <c r="AR892" s="130">
        <f t="shared" ref="AR892" si="17257">N892/N901</f>
        <v>9.0519506771780875E-2</v>
      </c>
      <c r="AS892" s="131">
        <f t="shared" ref="AS892" si="17258">O892/O901</f>
        <v>5.6757685042074534E-2</v>
      </c>
      <c r="AT892" s="126">
        <f t="shared" ref="AT892" si="17259">P892/P901</f>
        <v>8.1956050758279164E-2</v>
      </c>
      <c r="AU892" s="127">
        <f t="shared" ref="AU892" si="17260">Q892/Q901</f>
        <v>6.9473787648012583E-2</v>
      </c>
      <c r="AV892" s="128">
        <f t="shared" ref="AV892" si="17261">R892/R901</f>
        <v>6.8609561545279182E-2</v>
      </c>
      <c r="AW892" s="129">
        <f t="shared" ref="AW892" si="17262">S892/S901</f>
        <v>6.9487750556792877E-2</v>
      </c>
      <c r="AX892" s="126">
        <f t="shared" ref="AX892" si="17263">T892/T901</f>
        <v>0.1092964824120603</v>
      </c>
      <c r="AY892" s="127">
        <f t="shared" ref="AY892" si="17264">U892/U901</f>
        <v>3.5046937863209657E-2</v>
      </c>
      <c r="AZ892" s="128">
        <f t="shared" ref="AZ892" si="17265">V892/V901</f>
        <v>9.6192299510742402E-2</v>
      </c>
      <c r="BA892" s="129">
        <f t="shared" ref="BA892" si="17266">W892/W901</f>
        <v>4.7501608406605188E-2</v>
      </c>
      <c r="BB892" s="126">
        <f t="shared" ref="BB892" si="17267">X892/X901</f>
        <v>9.68110339980673E-2</v>
      </c>
      <c r="BC892" s="127">
        <f t="shared" ref="BC892" si="17268">Y892/Y901</f>
        <v>4.3096460416103759E-2</v>
      </c>
      <c r="BD892" s="128">
        <f t="shared" ref="BD892" si="17269">Z892/Z901</f>
        <v>6.740397838424142E-2</v>
      </c>
      <c r="BE892" s="126">
        <f t="shared" ref="BE892" si="17270">AA892/AA901</f>
        <v>9.1878126831027182E-2</v>
      </c>
      <c r="BF892" s="132">
        <f t="shared" ref="BF892" si="17271">AB892/AB901</f>
        <v>7.6436671658431349E-2</v>
      </c>
      <c r="BG892" s="133">
        <f t="shared" ref="BG892" si="17272">AC892/AC901</f>
        <v>7.4513806989551026E-2</v>
      </c>
    </row>
    <row r="893" spans="1:59">
      <c r="A893" s="143" t="s">
        <v>34</v>
      </c>
      <c r="B893" s="200">
        <v>2582</v>
      </c>
      <c r="C893" s="194">
        <v>3022</v>
      </c>
      <c r="D893" s="195">
        <v>1142</v>
      </c>
      <c r="E893" s="196">
        <v>1354</v>
      </c>
      <c r="F893" s="193">
        <v>527</v>
      </c>
      <c r="G893" s="197">
        <v>383</v>
      </c>
      <c r="H893" s="195">
        <v>1784</v>
      </c>
      <c r="I893" s="196">
        <v>2365</v>
      </c>
      <c r="J893" s="193">
        <v>444</v>
      </c>
      <c r="K893" s="194">
        <v>141</v>
      </c>
      <c r="L893" s="195">
        <v>960</v>
      </c>
      <c r="M893" s="193">
        <v>771</v>
      </c>
      <c r="N893" s="198">
        <v>1784</v>
      </c>
      <c r="O893" s="201">
        <v>1883</v>
      </c>
      <c r="P893" s="193">
        <v>1035</v>
      </c>
      <c r="Q893" s="194">
        <v>1422</v>
      </c>
      <c r="R893" s="195">
        <v>977</v>
      </c>
      <c r="S893" s="196">
        <v>1817</v>
      </c>
      <c r="T893" s="193">
        <v>748</v>
      </c>
      <c r="U893" s="197">
        <v>426</v>
      </c>
      <c r="V893" s="195">
        <v>2116</v>
      </c>
      <c r="W893" s="202">
        <v>1478</v>
      </c>
      <c r="X893" s="193">
        <v>1965</v>
      </c>
      <c r="Y893" s="197">
        <v>975</v>
      </c>
      <c r="Z893" s="195">
        <v>3110</v>
      </c>
      <c r="AA893" s="193">
        <v>4819</v>
      </c>
      <c r="AB893" s="169">
        <f t="shared" si="16948"/>
        <v>19174</v>
      </c>
      <c r="AC893" s="170">
        <f t="shared" si="16866"/>
        <v>20856</v>
      </c>
      <c r="AE893" s="143" t="s">
        <v>34</v>
      </c>
      <c r="AF893" s="126">
        <f>B893/B901</f>
        <v>4.5754992823093692E-2</v>
      </c>
      <c r="AG893" s="127">
        <f t="shared" ref="AG893" si="17273">C893/C901</f>
        <v>9.4855456856775169E-2</v>
      </c>
      <c r="AH893" s="128">
        <f t="shared" ref="AH893" si="17274">D893/D901</f>
        <v>5.0699223085460599E-2</v>
      </c>
      <c r="AI893" s="129">
        <f t="shared" ref="AI893" si="17275">E893/E901</f>
        <v>7.2573296885887331E-2</v>
      </c>
      <c r="AJ893" s="126">
        <f t="shared" ref="AJ893" si="17276">F893/F901</f>
        <v>3.819117327342561E-2</v>
      </c>
      <c r="AK893" s="127">
        <f t="shared" ref="AK893" si="17277">G893/G901</f>
        <v>5.0741918388977215E-2</v>
      </c>
      <c r="AL893" s="128">
        <f t="shared" ref="AL893" si="17278">H893/H901</f>
        <v>6.9300392339665146E-2</v>
      </c>
      <c r="AM893" s="129">
        <f t="shared" ref="AM893" si="17279">I893/I901</f>
        <v>6.2315556492411467E-2</v>
      </c>
      <c r="AN893" s="126">
        <f t="shared" ref="AN893" si="17280">J893/J901</f>
        <v>6.6776958941194162E-2</v>
      </c>
      <c r="AO893" s="127">
        <f t="shared" ref="AO893" si="17281">K893/K901</f>
        <v>1.7405258610048144E-2</v>
      </c>
      <c r="AP893" s="128">
        <f t="shared" ref="AP893" si="17282">L893/L901</f>
        <v>8.501594048884166E-2</v>
      </c>
      <c r="AQ893" s="126">
        <f t="shared" ref="AQ893" si="17283">M893/M901</f>
        <v>3.4251443802754335E-2</v>
      </c>
      <c r="AR893" s="130">
        <f t="shared" ref="AR893" si="17284">N893/N901</f>
        <v>7.21245199110572E-2</v>
      </c>
      <c r="AS893" s="131">
        <f t="shared" ref="AS893" si="17285">O893/O901</f>
        <v>5.3895471978934115E-2</v>
      </c>
      <c r="AT893" s="126">
        <f t="shared" ref="AT893" si="17286">P893/P901</f>
        <v>6.4066852367688026E-2</v>
      </c>
      <c r="AU893" s="127">
        <f t="shared" ref="AU893" si="17287">Q893/Q901</f>
        <v>6.9866850095808966E-2</v>
      </c>
      <c r="AV893" s="128">
        <f t="shared" ref="AV893" si="17288">R893/R901</f>
        <v>5.0935821907095565E-2</v>
      </c>
      <c r="AW893" s="129">
        <f t="shared" ref="AW893" si="17289">S893/S901</f>
        <v>8.0935412026726064E-2</v>
      </c>
      <c r="AX893" s="126">
        <f t="shared" ref="AX893" si="17290">T893/T901</f>
        <v>8.5427135678391955E-2</v>
      </c>
      <c r="AY893" s="127">
        <f t="shared" ref="AY893" si="17291">U893/U901</f>
        <v>3.8086723290120694E-2</v>
      </c>
      <c r="AZ893" s="128">
        <f t="shared" ref="AZ893" si="17292">V893/V901</f>
        <v>9.0023399276749627E-2</v>
      </c>
      <c r="BA893" s="129">
        <f t="shared" ref="BA893" si="17293">W893/W901</f>
        <v>5.2827221388233613E-2</v>
      </c>
      <c r="BB893" s="126">
        <f t="shared" ref="BB893" si="17294">X893/X901</f>
        <v>8.6312922779583592E-2</v>
      </c>
      <c r="BC893" s="127">
        <f t="shared" ref="BC893" si="17295">Y893/Y901</f>
        <v>6.5860578222102131E-2</v>
      </c>
      <c r="BD893" s="128">
        <f t="shared" ref="BD893" si="17296">Z893/Z901</f>
        <v>6.0237463441089309E-2</v>
      </c>
      <c r="BE893" s="126">
        <f t="shared" ref="BE893" si="17297">AA893/AA901</f>
        <v>0.10859963041420652</v>
      </c>
      <c r="BF893" s="132">
        <f t="shared" ref="BF893" si="17298">AB893/AB901</f>
        <v>6.324587849560967E-2</v>
      </c>
      <c r="BG893" s="133">
        <f t="shared" ref="BG893" si="17299">AC893/AC901</f>
        <v>6.8897852392892187E-2</v>
      </c>
    </row>
    <row r="894" spans="1:59">
      <c r="A894" s="134" t="s">
        <v>35</v>
      </c>
      <c r="B894" s="203">
        <v>2080</v>
      </c>
      <c r="C894" s="187">
        <v>3105</v>
      </c>
      <c r="D894" s="188">
        <v>799</v>
      </c>
      <c r="E894" s="189">
        <v>1349</v>
      </c>
      <c r="F894" s="186">
        <v>340</v>
      </c>
      <c r="G894" s="190">
        <v>409</v>
      </c>
      <c r="H894" s="188">
        <v>1381</v>
      </c>
      <c r="I894" s="189">
        <v>3012</v>
      </c>
      <c r="J894" s="186">
        <v>243</v>
      </c>
      <c r="K894" s="187">
        <v>229</v>
      </c>
      <c r="L894" s="188">
        <v>718</v>
      </c>
      <c r="M894" s="186">
        <v>845</v>
      </c>
      <c r="N894" s="191">
        <v>1423</v>
      </c>
      <c r="O894" s="204">
        <v>2064</v>
      </c>
      <c r="P894" s="186">
        <v>766</v>
      </c>
      <c r="Q894" s="187">
        <v>1724</v>
      </c>
      <c r="R894" s="188">
        <v>838</v>
      </c>
      <c r="S894" s="189">
        <v>1470</v>
      </c>
      <c r="T894" s="186">
        <v>575</v>
      </c>
      <c r="U894" s="190">
        <v>397</v>
      </c>
      <c r="V894" s="188">
        <v>2290</v>
      </c>
      <c r="W894" s="205">
        <v>1077</v>
      </c>
      <c r="X894" s="186">
        <v>1456</v>
      </c>
      <c r="Y894" s="190">
        <v>721</v>
      </c>
      <c r="Z894" s="188">
        <v>2464</v>
      </c>
      <c r="AA894" s="186">
        <v>3085</v>
      </c>
      <c r="AB894" s="169">
        <f t="shared" si="16948"/>
        <v>15373</v>
      </c>
      <c r="AC894" s="170">
        <f t="shared" si="16866"/>
        <v>19487</v>
      </c>
      <c r="AE894" s="134" t="s">
        <v>35</v>
      </c>
      <c r="AF894" s="126">
        <f>B894/B901</f>
        <v>3.6859173149510024E-2</v>
      </c>
      <c r="AG894" s="127">
        <f t="shared" ref="AG894" si="17300">C894/C901</f>
        <v>9.7460686148341122E-2</v>
      </c>
      <c r="AH894" s="128">
        <f t="shared" ref="AH894" si="17301">D894/D901</f>
        <v>3.547169811320755E-2</v>
      </c>
      <c r="AI894" s="129">
        <f t="shared" ref="AI894" si="17302">E894/E901</f>
        <v>7.2305300959425417E-2</v>
      </c>
      <c r="AJ894" s="126">
        <f t="shared" ref="AJ894" si="17303">F894/F901</f>
        <v>2.4639466628016523E-2</v>
      </c>
      <c r="AK894" s="127">
        <f t="shared" ref="AK894" si="17304">G894/G901</f>
        <v>5.4186539480657131E-2</v>
      </c>
      <c r="AL894" s="128">
        <f t="shared" ref="AL894" si="17305">H894/H901</f>
        <v>5.3645651244998642E-2</v>
      </c>
      <c r="AM894" s="129">
        <f t="shared" ref="AM894" si="17306">I894/I901</f>
        <v>7.9363406408094431E-2</v>
      </c>
      <c r="AN894" s="126">
        <f t="shared" ref="AN894" si="17307">J894/J901</f>
        <v>3.654684915024816E-2</v>
      </c>
      <c r="AO894" s="127">
        <f t="shared" ref="AO894" si="17308">K894/K901</f>
        <v>2.8268115047524998E-2</v>
      </c>
      <c r="AP894" s="128">
        <f t="shared" ref="AP894" si="17309">L894/L901</f>
        <v>6.3584838823946152E-2</v>
      </c>
      <c r="AQ894" s="126">
        <f t="shared" ref="AQ894" si="17310">M894/M901</f>
        <v>3.7538871612616612E-2</v>
      </c>
      <c r="AR894" s="130">
        <f t="shared" ref="AR894" si="17311">N894/N901</f>
        <v>5.752981605013139E-2</v>
      </c>
      <c r="AS894" s="131">
        <f t="shared" ref="AS894" si="17312">O894/O901</f>
        <v>5.9076077623218273E-2</v>
      </c>
      <c r="AT894" s="126">
        <f t="shared" ref="AT894" si="17313">P894/P901</f>
        <v>4.7415660786134323E-2</v>
      </c>
      <c r="AU894" s="127">
        <f t="shared" ref="AU894" si="17314">Q894/Q901</f>
        <v>8.4704957500122829E-2</v>
      </c>
      <c r="AV894" s="128">
        <f t="shared" ref="AV894" si="17315">R894/R901</f>
        <v>4.3689067306188413E-2</v>
      </c>
      <c r="AW894" s="129">
        <f t="shared" ref="AW894" si="17316">S894/S901</f>
        <v>6.5478841870824048E-2</v>
      </c>
      <c r="AX894" s="126">
        <f t="shared" ref="AX894" si="17317">T894/T901</f>
        <v>6.5669255367747828E-2</v>
      </c>
      <c r="AY894" s="127">
        <f t="shared" ref="AY894" si="17318">U894/U901</f>
        <v>3.5493965131873043E-2</v>
      </c>
      <c r="AZ894" s="128">
        <f t="shared" ref="AZ894" si="17319">V894/V901</f>
        <v>9.7426079557540943E-2</v>
      </c>
      <c r="BA894" s="129">
        <f t="shared" ref="BA894" si="17320">W894/W901</f>
        <v>3.8494531417542353E-2</v>
      </c>
      <c r="BB894" s="126">
        <f t="shared" ref="BB894" si="17321">X894/X901</f>
        <v>6.3955020644821226E-2</v>
      </c>
      <c r="BC894" s="127">
        <f t="shared" ref="BC894" si="17322">Y894/Y901</f>
        <v>4.8703053228857068E-2</v>
      </c>
      <c r="BD894" s="128">
        <f t="shared" ref="BD894" si="17323">Z894/Z901</f>
        <v>4.772511572953185E-2</v>
      </c>
      <c r="BE894" s="126">
        <f t="shared" ref="BE894" si="17324">AA894/AA901</f>
        <v>6.9522693469148605E-2</v>
      </c>
      <c r="BF894" s="132">
        <f t="shared" ref="BF894" si="17325">AB894/AB901</f>
        <v>5.0708192871232259E-2</v>
      </c>
      <c r="BG894" s="133">
        <f t="shared" ref="BG894" si="17326">AC894/AC901</f>
        <v>6.4375357191229859E-2</v>
      </c>
    </row>
    <row r="895" spans="1:59">
      <c r="A895" s="143" t="s">
        <v>36</v>
      </c>
      <c r="B895" s="200">
        <v>451</v>
      </c>
      <c r="C895" s="194">
        <v>2263</v>
      </c>
      <c r="D895" s="195">
        <v>191</v>
      </c>
      <c r="E895" s="196">
        <v>1226</v>
      </c>
      <c r="F895" s="193">
        <v>126</v>
      </c>
      <c r="G895" s="197">
        <v>350</v>
      </c>
      <c r="H895" s="195">
        <v>498</v>
      </c>
      <c r="I895" s="196">
        <v>2476</v>
      </c>
      <c r="J895" s="193">
        <v>144</v>
      </c>
      <c r="K895" s="194">
        <v>178</v>
      </c>
      <c r="L895" s="195">
        <v>357</v>
      </c>
      <c r="M895" s="193">
        <v>485</v>
      </c>
      <c r="N895" s="198">
        <v>950</v>
      </c>
      <c r="O895" s="201">
        <v>1404</v>
      </c>
      <c r="P895" s="193">
        <v>550</v>
      </c>
      <c r="Q895" s="194">
        <v>1144</v>
      </c>
      <c r="R895" s="195">
        <v>685</v>
      </c>
      <c r="S895" s="196">
        <v>1059</v>
      </c>
      <c r="T895" s="193">
        <v>461</v>
      </c>
      <c r="U895" s="197">
        <v>272</v>
      </c>
      <c r="V895" s="195">
        <v>2118</v>
      </c>
      <c r="W895" s="202">
        <v>967</v>
      </c>
      <c r="X895" s="193">
        <v>959</v>
      </c>
      <c r="Y895" s="197">
        <v>696</v>
      </c>
      <c r="Z895" s="195">
        <v>1687</v>
      </c>
      <c r="AA895" s="193">
        <v>2303</v>
      </c>
      <c r="AB895" s="169">
        <f t="shared" si="16948"/>
        <v>9177</v>
      </c>
      <c r="AC895" s="170">
        <f t="shared" si="16866"/>
        <v>14823</v>
      </c>
      <c r="AE895" s="143" t="s">
        <v>36</v>
      </c>
      <c r="AF895" s="126">
        <f>B895/B901</f>
        <v>7.9920611011677981E-3</v>
      </c>
      <c r="AG895" s="127">
        <f t="shared" ref="AG895" si="17327">C895/C901</f>
        <v>7.1031733576069553E-2</v>
      </c>
      <c r="AH895" s="128">
        <f t="shared" ref="AH895" si="17328">D895/D901</f>
        <v>8.4794672586015543E-3</v>
      </c>
      <c r="AI895" s="129">
        <f t="shared" ref="AI895" si="17329">E895/E901</f>
        <v>6.571260116846224E-2</v>
      </c>
      <c r="AJ895" s="126">
        <f t="shared" ref="AJ895" si="17330">F895/F901</f>
        <v>9.131096456264946E-3</v>
      </c>
      <c r="AK895" s="127">
        <f t="shared" ref="AK895" si="17331">G895/G901</f>
        <v>4.6369899311075782E-2</v>
      </c>
      <c r="AL895" s="128">
        <f t="shared" ref="AL895" si="17332">H895/H901</f>
        <v>1.9345064677776483E-2</v>
      </c>
      <c r="AM895" s="129">
        <f t="shared" ref="AM895" si="17333">I895/I901</f>
        <v>6.5240303541315339E-2</v>
      </c>
      <c r="AN895" s="126">
        <f t="shared" ref="AN895" si="17334">J895/J901</f>
        <v>2.1657392089035946E-2</v>
      </c>
      <c r="AO895" s="127">
        <f t="shared" ref="AO895" si="17335">K895/K901</f>
        <v>2.1972595975805455E-2</v>
      </c>
      <c r="AP895" s="128">
        <f t="shared" ref="AP895" si="17336">L895/L901</f>
        <v>3.1615302869287994E-2</v>
      </c>
      <c r="AQ895" s="126">
        <f t="shared" ref="AQ895" si="17337">M895/M901</f>
        <v>2.154597956463794E-2</v>
      </c>
      <c r="AR895" s="130">
        <f t="shared" ref="AR895" si="17338">N895/N901</f>
        <v>3.8407115423488986E-2</v>
      </c>
      <c r="AS895" s="131">
        <f t="shared" ref="AS895" si="17339">O895/O901</f>
        <v>4.0185471406491501E-2</v>
      </c>
      <c r="AT895" s="126">
        <f t="shared" ref="AT895" si="17340">P895/P901</f>
        <v>3.4045187248529868E-2</v>
      </c>
      <c r="AU895" s="127">
        <f t="shared" ref="AU895" si="17341">Q895/Q901</f>
        <v>5.6207930034884293E-2</v>
      </c>
      <c r="AV895" s="128">
        <f t="shared" ref="AV895" si="17342">R895/R901</f>
        <v>3.5712423752671918E-2</v>
      </c>
      <c r="AW895" s="129">
        <f t="shared" ref="AW895" si="17343">S895/S901</f>
        <v>4.717149220489978E-2</v>
      </c>
      <c r="AX895" s="126">
        <f t="shared" ref="AX895" si="17344">T895/T901</f>
        <v>5.2649611694837825E-2</v>
      </c>
      <c r="AY895" s="127">
        <f t="shared" ref="AY895" si="17345">U895/U901</f>
        <v>2.4318283415288331E-2</v>
      </c>
      <c r="AZ895" s="128">
        <f t="shared" ref="AZ895" si="17346">V895/V901</f>
        <v>9.0108487555839181E-2</v>
      </c>
      <c r="BA895" s="129">
        <f t="shared" ref="BA895" si="17347">W895/W901</f>
        <v>3.4562870827078422E-2</v>
      </c>
      <c r="BB895" s="126">
        <f t="shared" ref="BB895" si="17348">X895/X901</f>
        <v>4.2124220328560134E-2</v>
      </c>
      <c r="BC895" s="127">
        <f t="shared" ref="BC895" si="17349">Y895/Y901</f>
        <v>4.701432045393137E-2</v>
      </c>
      <c r="BD895" s="128">
        <f t="shared" ref="BD895" si="17350">Z895/Z901</f>
        <v>3.267543434891243E-2</v>
      </c>
      <c r="BE895" s="126">
        <f t="shared" ref="BE895" si="17351">AA895/AA901</f>
        <v>5.1899761121377383E-2</v>
      </c>
      <c r="BF895" s="132">
        <f t="shared" ref="BF895" si="17352">AB895/AB901</f>
        <v>3.0270544850016162E-2</v>
      </c>
      <c r="BG895" s="133">
        <f t="shared" ref="BG895" si="17353">AC895/AC901</f>
        <v>4.8967820580161144E-2</v>
      </c>
    </row>
    <row r="896" spans="1:59">
      <c r="A896" s="134" t="s">
        <v>37</v>
      </c>
      <c r="B896" s="203">
        <v>0</v>
      </c>
      <c r="C896" s="187">
        <v>1615</v>
      </c>
      <c r="D896" s="188">
        <v>9</v>
      </c>
      <c r="E896" s="189">
        <v>898</v>
      </c>
      <c r="F896" s="186">
        <v>4</v>
      </c>
      <c r="G896" s="190">
        <v>279</v>
      </c>
      <c r="H896" s="188">
        <v>16</v>
      </c>
      <c r="I896" s="189">
        <v>1446</v>
      </c>
      <c r="J896" s="186">
        <v>20</v>
      </c>
      <c r="K896" s="187">
        <v>63</v>
      </c>
      <c r="L896" s="188">
        <v>65</v>
      </c>
      <c r="M896" s="186">
        <v>127</v>
      </c>
      <c r="N896" s="191">
        <v>117</v>
      </c>
      <c r="O896" s="204">
        <v>245</v>
      </c>
      <c r="P896" s="186">
        <v>116</v>
      </c>
      <c r="Q896" s="187">
        <v>193</v>
      </c>
      <c r="R896" s="188">
        <v>119</v>
      </c>
      <c r="S896" s="189">
        <v>138</v>
      </c>
      <c r="T896" s="186">
        <v>48</v>
      </c>
      <c r="U896" s="190">
        <v>10</v>
      </c>
      <c r="V896" s="188">
        <v>130</v>
      </c>
      <c r="W896" s="205">
        <v>38</v>
      </c>
      <c r="X896" s="186">
        <v>135</v>
      </c>
      <c r="Y896" s="190">
        <v>33</v>
      </c>
      <c r="Z896" s="188">
        <v>47</v>
      </c>
      <c r="AA896" s="186">
        <v>218</v>
      </c>
      <c r="AB896" s="169">
        <f t="shared" si="16948"/>
        <v>826</v>
      </c>
      <c r="AC896" s="170">
        <f t="shared" si="16866"/>
        <v>5303</v>
      </c>
      <c r="AE896" s="134" t="s">
        <v>37</v>
      </c>
      <c r="AF896" s="126">
        <f>B896/B901</f>
        <v>0</v>
      </c>
      <c r="AG896" s="127">
        <f t="shared" ref="AG896" si="17354">C896/C901</f>
        <v>5.0692112119024454E-2</v>
      </c>
      <c r="AH896" s="128">
        <f t="shared" ref="AH896" si="17355">D896/D901</f>
        <v>3.995560488346282E-4</v>
      </c>
      <c r="AI896" s="129">
        <f t="shared" ref="AI896" si="17356">E896/E901</f>
        <v>4.8132068392560436E-2</v>
      </c>
      <c r="AJ896" s="126">
        <f t="shared" ref="AJ896" si="17357">F896/F901</f>
        <v>2.89876077976665E-4</v>
      </c>
      <c r="AK896" s="127">
        <f t="shared" ref="AK896" si="17358">G896/G901</f>
        <v>3.6963434022257553E-2</v>
      </c>
      <c r="AL896" s="128">
        <f t="shared" ref="AL896" si="17359">H896/H901</f>
        <v>6.2152818241852158E-4</v>
      </c>
      <c r="AM896" s="129">
        <f t="shared" ref="AM896" si="17360">I896/I901</f>
        <v>3.8100758853288362E-2</v>
      </c>
      <c r="AN896" s="126">
        <f t="shared" ref="AN896" si="17361">J896/J901</f>
        <v>3.0079711234772145E-3</v>
      </c>
      <c r="AO896" s="127">
        <f t="shared" ref="AO896" si="17362">K896/K901</f>
        <v>7.776817676830021E-3</v>
      </c>
      <c r="AP896" s="128">
        <f t="shared" ref="AP896" si="17363">L896/L901</f>
        <v>5.7562876372653209E-3</v>
      </c>
      <c r="AQ896" s="126">
        <f t="shared" ref="AQ896" si="17364">M896/M901</f>
        <v>5.6419369169258106E-3</v>
      </c>
      <c r="AR896" s="130">
        <f t="shared" ref="AR896" si="17365">N896/N901</f>
        <v>4.7301394784718008E-3</v>
      </c>
      <c r="AS896" s="131">
        <f t="shared" ref="AS896" si="17366">O896/O901</f>
        <v>7.0124220046940298E-3</v>
      </c>
      <c r="AT896" s="126">
        <f t="shared" ref="AT896" si="17367">P896/P901</f>
        <v>7.180439492417208E-3</v>
      </c>
      <c r="AU896" s="127">
        <f t="shared" ref="AU896" si="17368">Q896/Q901</f>
        <v>9.4826315530879973E-3</v>
      </c>
      <c r="AV896" s="128">
        <f t="shared" ref="AV896" si="17369">R896/R901</f>
        <v>6.2040560971795009E-3</v>
      </c>
      <c r="AW896" s="129">
        <f t="shared" ref="AW896" si="17370">S896/S901</f>
        <v>6.1469933184855234E-3</v>
      </c>
      <c r="AX896" s="126">
        <f t="shared" ref="AX896" si="17371">T896/T901</f>
        <v>5.4819552306989497E-3</v>
      </c>
      <c r="AY896" s="127">
        <f t="shared" ref="AY896" si="17372">U896/U901</f>
        <v>8.9405453732677696E-4</v>
      </c>
      <c r="AZ896" s="128">
        <f t="shared" ref="AZ896" si="17373">V896/V901</f>
        <v>5.5307381408211016E-3</v>
      </c>
      <c r="BA896" s="129">
        <f t="shared" ref="BA896" si="17374">W896/W901</f>
        <v>1.3582100221602687E-3</v>
      </c>
      <c r="BB896" s="126">
        <f t="shared" ref="BB896" si="17375">X896/X901</f>
        <v>5.9298954581393304E-3</v>
      </c>
      <c r="BC896" s="127">
        <f t="shared" ref="BC896" si="17376">Y896/Y901</f>
        <v>2.2291272629019186E-3</v>
      </c>
      <c r="BD896" s="128">
        <f t="shared" ref="BD896" si="17377">Z896/Z901</f>
        <v>9.1034108737337541E-4</v>
      </c>
      <c r="BE896" s="126">
        <f t="shared" ref="BE896" si="17378">AA896/AA901</f>
        <v>4.912786767025736E-3</v>
      </c>
      <c r="BF896" s="132">
        <f t="shared" ref="BF896" si="17379">AB896/AB901</f>
        <v>2.7245799331059553E-3</v>
      </c>
      <c r="BG896" s="133">
        <f t="shared" ref="BG896" si="17380">AC896/AC901</f>
        <v>1.7518474838871655E-2</v>
      </c>
    </row>
    <row r="897" spans="1:59">
      <c r="A897" s="143" t="s">
        <v>38</v>
      </c>
      <c r="B897" s="200">
        <v>0</v>
      </c>
      <c r="C897" s="194">
        <v>10</v>
      </c>
      <c r="D897" s="195">
        <v>0</v>
      </c>
      <c r="E897" s="196">
        <v>0</v>
      </c>
      <c r="F897" s="193">
        <v>0</v>
      </c>
      <c r="G897" s="197">
        <v>0</v>
      </c>
      <c r="H897" s="195">
        <v>0</v>
      </c>
      <c r="I897" s="196">
        <v>0</v>
      </c>
      <c r="J897" s="193">
        <v>0</v>
      </c>
      <c r="K897" s="197">
        <v>0</v>
      </c>
      <c r="L897" s="195">
        <v>0</v>
      </c>
      <c r="M897" s="193">
        <v>0</v>
      </c>
      <c r="N897" s="198">
        <v>0</v>
      </c>
      <c r="O897" s="201">
        <v>0</v>
      </c>
      <c r="P897" s="193">
        <v>0</v>
      </c>
      <c r="Q897" s="197">
        <v>0</v>
      </c>
      <c r="R897" s="195">
        <v>0</v>
      </c>
      <c r="S897" s="196">
        <v>0</v>
      </c>
      <c r="T897" s="193">
        <v>0</v>
      </c>
      <c r="U897" s="197">
        <v>0</v>
      </c>
      <c r="V897" s="195">
        <v>0</v>
      </c>
      <c r="W897" s="196">
        <v>0</v>
      </c>
      <c r="X897" s="193">
        <v>0</v>
      </c>
      <c r="Y897" s="197">
        <v>0</v>
      </c>
      <c r="Z897" s="195">
        <v>0</v>
      </c>
      <c r="AA897" s="193">
        <v>0</v>
      </c>
      <c r="AB897" s="169">
        <f t="shared" si="16948"/>
        <v>0</v>
      </c>
      <c r="AC897" s="170">
        <f t="shared" si="16866"/>
        <v>10</v>
      </c>
      <c r="AE897" s="143" t="s">
        <v>38</v>
      </c>
      <c r="AF897" s="126">
        <f>B897/B901</f>
        <v>0</v>
      </c>
      <c r="AG897" s="127">
        <f t="shared" ref="AG897" si="17381">C897/C901</f>
        <v>3.1388304717662197E-4</v>
      </c>
      <c r="AH897" s="128">
        <f t="shared" ref="AH897" si="17382">D897/D901</f>
        <v>0</v>
      </c>
      <c r="AI897" s="129">
        <f t="shared" ref="AI897" si="17383">E897/E901</f>
        <v>0</v>
      </c>
      <c r="AJ897" s="126">
        <f t="shared" ref="AJ897" si="17384">F897/F901</f>
        <v>0</v>
      </c>
      <c r="AK897" s="127">
        <f t="shared" ref="AK897" si="17385">G897/G901</f>
        <v>0</v>
      </c>
      <c r="AL897" s="128">
        <f t="shared" ref="AL897" si="17386">H897/H901</f>
        <v>0</v>
      </c>
      <c r="AM897" s="129">
        <f t="shared" ref="AM897" si="17387">I897/I901</f>
        <v>0</v>
      </c>
      <c r="AN897" s="126">
        <f t="shared" ref="AN897" si="17388">J897/J901</f>
        <v>0</v>
      </c>
      <c r="AO897" s="127">
        <f t="shared" ref="AO897" si="17389">K897/K901</f>
        <v>0</v>
      </c>
      <c r="AP897" s="128">
        <f t="shared" ref="AP897" si="17390">L897/L901</f>
        <v>0</v>
      </c>
      <c r="AQ897" s="126">
        <f t="shared" ref="AQ897" si="17391">M897/M901</f>
        <v>0</v>
      </c>
      <c r="AR897" s="130">
        <f t="shared" ref="AR897" si="17392">N897/N901</f>
        <v>0</v>
      </c>
      <c r="AS897" s="131">
        <f t="shared" ref="AS897" si="17393">O897/O901</f>
        <v>0</v>
      </c>
      <c r="AT897" s="126">
        <f t="shared" ref="AT897" si="17394">P897/P901</f>
        <v>0</v>
      </c>
      <c r="AU897" s="127">
        <f t="shared" ref="AU897" si="17395">Q897/Q901</f>
        <v>0</v>
      </c>
      <c r="AV897" s="128">
        <f t="shared" ref="AV897" si="17396">R897/R901</f>
        <v>0</v>
      </c>
      <c r="AW897" s="129">
        <f t="shared" ref="AW897" si="17397">S897/S901</f>
        <v>0</v>
      </c>
      <c r="AX897" s="126">
        <f t="shared" ref="AX897" si="17398">T897/T901</f>
        <v>0</v>
      </c>
      <c r="AY897" s="127">
        <f t="shared" ref="AY897" si="17399">U897/U901</f>
        <v>0</v>
      </c>
      <c r="AZ897" s="128">
        <f t="shared" ref="AZ897" si="17400">V897/V901</f>
        <v>0</v>
      </c>
      <c r="BA897" s="129">
        <f t="shared" ref="BA897" si="17401">W897/W901</f>
        <v>0</v>
      </c>
      <c r="BB897" s="126">
        <f t="shared" ref="BB897" si="17402">X897/X901</f>
        <v>0</v>
      </c>
      <c r="BC897" s="127">
        <f t="shared" ref="BC897" si="17403">Y897/Y901</f>
        <v>0</v>
      </c>
      <c r="BD897" s="128">
        <f t="shared" ref="BD897" si="17404">Z897/Z901</f>
        <v>0</v>
      </c>
      <c r="BE897" s="126">
        <f t="shared" ref="BE897" si="17405">AA897/AA901</f>
        <v>0</v>
      </c>
      <c r="BF897" s="132">
        <f t="shared" ref="BF897" si="17406">AB897/AB901</f>
        <v>0</v>
      </c>
      <c r="BG897" s="133">
        <f t="shared" ref="BG897" si="17407">AC897/AC901</f>
        <v>3.3035027039169634E-5</v>
      </c>
    </row>
    <row r="898" spans="1:59">
      <c r="A898" s="134" t="s">
        <v>39</v>
      </c>
      <c r="B898" s="58">
        <v>0</v>
      </c>
      <c r="C898" s="59">
        <v>0</v>
      </c>
      <c r="D898" s="136">
        <v>0</v>
      </c>
      <c r="E898" s="137">
        <v>0</v>
      </c>
      <c r="F898" s="135">
        <v>0</v>
      </c>
      <c r="G898" s="138">
        <v>0</v>
      </c>
      <c r="H898" s="136">
        <v>0</v>
      </c>
      <c r="I898" s="137">
        <v>0</v>
      </c>
      <c r="J898" s="135">
        <v>0</v>
      </c>
      <c r="K898" s="138">
        <v>0</v>
      </c>
      <c r="L898" s="136">
        <v>0</v>
      </c>
      <c r="M898" s="135">
        <v>0</v>
      </c>
      <c r="N898" s="139">
        <v>0</v>
      </c>
      <c r="O898" s="140">
        <v>0</v>
      </c>
      <c r="P898" s="135">
        <v>0</v>
      </c>
      <c r="Q898" s="138">
        <v>0</v>
      </c>
      <c r="R898" s="136">
        <v>0</v>
      </c>
      <c r="S898" s="137">
        <v>0</v>
      </c>
      <c r="T898" s="135">
        <v>0</v>
      </c>
      <c r="U898" s="138">
        <v>0</v>
      </c>
      <c r="V898" s="136">
        <v>0</v>
      </c>
      <c r="W898" s="137">
        <v>0</v>
      </c>
      <c r="X898" s="135">
        <v>0</v>
      </c>
      <c r="Y898" s="138">
        <v>0</v>
      </c>
      <c r="Z898" s="141">
        <v>0</v>
      </c>
      <c r="AA898" s="142">
        <v>0</v>
      </c>
      <c r="AB898" s="169">
        <f t="shared" ref="AB898" si="17408">B898+D898+F898+H898+J898+L898+N898+P898+R898+T898+V898+X898+Z898</f>
        <v>0</v>
      </c>
      <c r="AC898" s="170">
        <f t="shared" ref="AC898" si="17409">C898+E898+G898+I898+K898+M898+O898+Q898+S898+U898+W898+Y898+AA898</f>
        <v>0</v>
      </c>
      <c r="AE898" s="134" t="s">
        <v>39</v>
      </c>
      <c r="AF898" s="126">
        <f>B898/B901</f>
        <v>0</v>
      </c>
      <c r="AG898" s="127">
        <f t="shared" ref="AG898" si="17410">C898/C901</f>
        <v>0</v>
      </c>
      <c r="AH898" s="128">
        <f t="shared" ref="AH898" si="17411">D898/D901</f>
        <v>0</v>
      </c>
      <c r="AI898" s="129">
        <f t="shared" ref="AI898" si="17412">E898/E901</f>
        <v>0</v>
      </c>
      <c r="AJ898" s="126">
        <f t="shared" ref="AJ898" si="17413">F898/F901</f>
        <v>0</v>
      </c>
      <c r="AK898" s="127">
        <f t="shared" ref="AK898" si="17414">G898/G901</f>
        <v>0</v>
      </c>
      <c r="AL898" s="128">
        <f t="shared" ref="AL898" si="17415">H898/H901</f>
        <v>0</v>
      </c>
      <c r="AM898" s="129">
        <f t="shared" ref="AM898" si="17416">I898/I901</f>
        <v>0</v>
      </c>
      <c r="AN898" s="126">
        <f t="shared" ref="AN898" si="17417">J898/J901</f>
        <v>0</v>
      </c>
      <c r="AO898" s="127">
        <f t="shared" ref="AO898" si="17418">K898/K901</f>
        <v>0</v>
      </c>
      <c r="AP898" s="128">
        <f t="shared" ref="AP898" si="17419">L898/L901</f>
        <v>0</v>
      </c>
      <c r="AQ898" s="126">
        <f t="shared" ref="AQ898" si="17420">M898/M901</f>
        <v>0</v>
      </c>
      <c r="AR898" s="130">
        <f t="shared" ref="AR898" si="17421">N898/N901</f>
        <v>0</v>
      </c>
      <c r="AS898" s="131">
        <f t="shared" ref="AS898" si="17422">O898/O901</f>
        <v>0</v>
      </c>
      <c r="AT898" s="126">
        <f t="shared" ref="AT898" si="17423">P898/P901</f>
        <v>0</v>
      </c>
      <c r="AU898" s="127">
        <f t="shared" ref="AU898" si="17424">Q898/Q901</f>
        <v>0</v>
      </c>
      <c r="AV898" s="128">
        <f t="shared" ref="AV898" si="17425">R898/R901</f>
        <v>0</v>
      </c>
      <c r="AW898" s="129">
        <f t="shared" ref="AW898" si="17426">S898/S901</f>
        <v>0</v>
      </c>
      <c r="AX898" s="126">
        <f t="shared" ref="AX898" si="17427">T898/T901</f>
        <v>0</v>
      </c>
      <c r="AY898" s="127">
        <f t="shared" ref="AY898" si="17428">U898/U901</f>
        <v>0</v>
      </c>
      <c r="AZ898" s="128">
        <f t="shared" ref="AZ898" si="17429">V898/V901</f>
        <v>0</v>
      </c>
      <c r="BA898" s="129">
        <f t="shared" ref="BA898" si="17430">W898/W901</f>
        <v>0</v>
      </c>
      <c r="BB898" s="126">
        <f t="shared" ref="BB898" si="17431">X898/X901</f>
        <v>0</v>
      </c>
      <c r="BC898" s="127">
        <f t="shared" ref="BC898" si="17432">Y898/Y901</f>
        <v>0</v>
      </c>
      <c r="BD898" s="128">
        <f t="shared" ref="BD898" si="17433">Z898/Z901</f>
        <v>0</v>
      </c>
      <c r="BE898" s="126">
        <f t="shared" ref="BE898" si="17434">AA898/AA901</f>
        <v>0</v>
      </c>
      <c r="BF898" s="132">
        <f t="shared" ref="BF898" si="17435">AB898/AB901</f>
        <v>0</v>
      </c>
      <c r="BG898" s="133">
        <f t="shared" ref="BG898" si="17436">AC898/AC901</f>
        <v>0</v>
      </c>
    </row>
    <row r="899" spans="1:59">
      <c r="A899" s="143" t="s">
        <v>40</v>
      </c>
      <c r="B899" s="56"/>
      <c r="C899" s="57"/>
      <c r="D899" s="149"/>
      <c r="E899" s="146"/>
      <c r="F899" s="147"/>
      <c r="G899" s="148"/>
      <c r="H899" s="149"/>
      <c r="I899" s="146"/>
      <c r="J899" s="147"/>
      <c r="K899" s="148"/>
      <c r="L899" s="149"/>
      <c r="M899" s="147"/>
      <c r="N899" s="151"/>
      <c r="O899" s="150"/>
      <c r="P899" s="147"/>
      <c r="Q899" s="148"/>
      <c r="R899" s="149"/>
      <c r="S899" s="146"/>
      <c r="T899" s="147"/>
      <c r="U899" s="148"/>
      <c r="V899" s="149"/>
      <c r="W899" s="146"/>
      <c r="X899" s="147"/>
      <c r="Y899" s="148"/>
      <c r="Z899" s="145"/>
      <c r="AA899" s="144"/>
      <c r="AB899" s="169"/>
      <c r="AC899" s="170"/>
      <c r="AE899" s="143" t="s">
        <v>40</v>
      </c>
      <c r="AF899" s="126">
        <f>B899/B901</f>
        <v>0</v>
      </c>
      <c r="AG899" s="127">
        <f t="shared" ref="AG899" si="17437">C899/C901</f>
        <v>0</v>
      </c>
      <c r="AH899" s="128">
        <f t="shared" ref="AH899" si="17438">D899/D901</f>
        <v>0</v>
      </c>
      <c r="AI899" s="129">
        <f t="shared" ref="AI899" si="17439">E899/E901</f>
        <v>0</v>
      </c>
      <c r="AJ899" s="126">
        <f t="shared" ref="AJ899" si="17440">F899/F901</f>
        <v>0</v>
      </c>
      <c r="AK899" s="127">
        <f t="shared" ref="AK899" si="17441">G899/G901</f>
        <v>0</v>
      </c>
      <c r="AL899" s="128">
        <f t="shared" ref="AL899" si="17442">H899/H901</f>
        <v>0</v>
      </c>
      <c r="AM899" s="129">
        <f t="shared" ref="AM899" si="17443">I899/I901</f>
        <v>0</v>
      </c>
      <c r="AN899" s="126">
        <f t="shared" ref="AN899" si="17444">J899/J901</f>
        <v>0</v>
      </c>
      <c r="AO899" s="127">
        <f t="shared" ref="AO899" si="17445">K899/K901</f>
        <v>0</v>
      </c>
      <c r="AP899" s="128">
        <f t="shared" ref="AP899" si="17446">L899/L901</f>
        <v>0</v>
      </c>
      <c r="AQ899" s="126">
        <f t="shared" ref="AQ899" si="17447">M899/M901</f>
        <v>0</v>
      </c>
      <c r="AR899" s="130">
        <f t="shared" ref="AR899" si="17448">N899/N901</f>
        <v>0</v>
      </c>
      <c r="AS899" s="131">
        <f t="shared" ref="AS899" si="17449">O899/O901</f>
        <v>0</v>
      </c>
      <c r="AT899" s="126">
        <f t="shared" ref="AT899" si="17450">P899/P901</f>
        <v>0</v>
      </c>
      <c r="AU899" s="127">
        <f t="shared" ref="AU899" si="17451">Q899/Q901</f>
        <v>0</v>
      </c>
      <c r="AV899" s="128">
        <f t="shared" ref="AV899" si="17452">R899/R901</f>
        <v>0</v>
      </c>
      <c r="AW899" s="129">
        <f t="shared" ref="AW899" si="17453">S899/S901</f>
        <v>0</v>
      </c>
      <c r="AX899" s="126">
        <f t="shared" ref="AX899" si="17454">T899/T901</f>
        <v>0</v>
      </c>
      <c r="AY899" s="127">
        <f t="shared" ref="AY899" si="17455">U899/U901</f>
        <v>0</v>
      </c>
      <c r="AZ899" s="128">
        <f t="shared" ref="AZ899" si="17456">V899/V901</f>
        <v>0</v>
      </c>
      <c r="BA899" s="129">
        <f t="shared" ref="BA899" si="17457">W899/W901</f>
        <v>0</v>
      </c>
      <c r="BB899" s="126">
        <f t="shared" ref="BB899" si="17458">X899/X901</f>
        <v>0</v>
      </c>
      <c r="BC899" s="127">
        <f t="shared" ref="BC899" si="17459">Y899/Y901</f>
        <v>0</v>
      </c>
      <c r="BD899" s="128">
        <f t="shared" ref="BD899" si="17460">Z899/Z901</f>
        <v>0</v>
      </c>
      <c r="BE899" s="126">
        <f t="shared" ref="BE899" si="17461">AA899/AA901</f>
        <v>0</v>
      </c>
      <c r="BF899" s="132">
        <f t="shared" ref="BF899" si="17462">AB899/AB901</f>
        <v>0</v>
      </c>
      <c r="BG899" s="133">
        <f t="shared" ref="BG899" si="17463">AC899/AC901</f>
        <v>0</v>
      </c>
    </row>
    <row r="900" spans="1:59" ht="14.1" thickBot="1">
      <c r="A900" s="134" t="s">
        <v>41</v>
      </c>
      <c r="B900" s="58"/>
      <c r="C900" s="59"/>
      <c r="D900" s="136"/>
      <c r="E900" s="137"/>
      <c r="F900" s="135"/>
      <c r="G900" s="138"/>
      <c r="H900" s="136"/>
      <c r="I900" s="137"/>
      <c r="J900" s="135"/>
      <c r="K900" s="138"/>
      <c r="L900" s="136"/>
      <c r="M900" s="135"/>
      <c r="N900" s="139"/>
      <c r="O900" s="140"/>
      <c r="P900" s="135"/>
      <c r="Q900" s="138"/>
      <c r="R900" s="136"/>
      <c r="S900" s="137"/>
      <c r="T900" s="135"/>
      <c r="U900" s="138"/>
      <c r="V900" s="136"/>
      <c r="W900" s="137"/>
      <c r="X900" s="135"/>
      <c r="Y900" s="138"/>
      <c r="Z900" s="141"/>
      <c r="AA900" s="142"/>
      <c r="AB900" s="169"/>
      <c r="AC900" s="170"/>
      <c r="AE900" s="134" t="s">
        <v>41</v>
      </c>
      <c r="AF900" s="126">
        <f>B900/B901</f>
        <v>0</v>
      </c>
      <c r="AG900" s="127">
        <f t="shared" ref="AG900" si="17464">C900/C901</f>
        <v>0</v>
      </c>
      <c r="AH900" s="128">
        <f t="shared" ref="AH900" si="17465">D900/D901</f>
        <v>0</v>
      </c>
      <c r="AI900" s="129">
        <f t="shared" ref="AI900" si="17466">E900/E901</f>
        <v>0</v>
      </c>
      <c r="AJ900" s="126">
        <f t="shared" ref="AJ900" si="17467">F900/F901</f>
        <v>0</v>
      </c>
      <c r="AK900" s="127">
        <f t="shared" ref="AK900" si="17468">G900/G901</f>
        <v>0</v>
      </c>
      <c r="AL900" s="128">
        <f t="shared" ref="AL900" si="17469">H900/H901</f>
        <v>0</v>
      </c>
      <c r="AM900" s="129">
        <f t="shared" ref="AM900" si="17470">I900/I901</f>
        <v>0</v>
      </c>
      <c r="AN900" s="126">
        <f t="shared" ref="AN900" si="17471">J900/J901</f>
        <v>0</v>
      </c>
      <c r="AO900" s="127">
        <f t="shared" ref="AO900" si="17472">K900/K901</f>
        <v>0</v>
      </c>
      <c r="AP900" s="128">
        <f t="shared" ref="AP900" si="17473">L900/L901</f>
        <v>0</v>
      </c>
      <c r="AQ900" s="126">
        <f t="shared" ref="AQ900" si="17474">M900/M901</f>
        <v>0</v>
      </c>
      <c r="AR900" s="130">
        <f t="shared" ref="AR900" si="17475">N900/N901</f>
        <v>0</v>
      </c>
      <c r="AS900" s="131">
        <f t="shared" ref="AS900" si="17476">O900/O901</f>
        <v>0</v>
      </c>
      <c r="AT900" s="126">
        <f t="shared" ref="AT900" si="17477">P900/P901</f>
        <v>0</v>
      </c>
      <c r="AU900" s="127">
        <f t="shared" ref="AU900" si="17478">Q900/Q901</f>
        <v>0</v>
      </c>
      <c r="AV900" s="128">
        <f t="shared" ref="AV900" si="17479">R900/R901</f>
        <v>0</v>
      </c>
      <c r="AW900" s="129">
        <f t="shared" ref="AW900" si="17480">S900/S901</f>
        <v>0</v>
      </c>
      <c r="AX900" s="126">
        <f t="shared" ref="AX900" si="17481">T900/T901</f>
        <v>0</v>
      </c>
      <c r="AY900" s="127">
        <f t="shared" ref="AY900" si="17482">U900/U901</f>
        <v>0</v>
      </c>
      <c r="AZ900" s="128">
        <f t="shared" ref="AZ900" si="17483">V900/V901</f>
        <v>0</v>
      </c>
      <c r="BA900" s="129">
        <f t="shared" ref="BA900" si="17484">W900/W901</f>
        <v>0</v>
      </c>
      <c r="BB900" s="126">
        <f t="shared" ref="BB900" si="17485">X900/X901</f>
        <v>0</v>
      </c>
      <c r="BC900" s="127">
        <f t="shared" ref="BC900" si="17486">Y900/Y901</f>
        <v>0</v>
      </c>
      <c r="BD900" s="128">
        <f t="shared" ref="BD900" si="17487">Z900/Z901</f>
        <v>0</v>
      </c>
      <c r="BE900" s="126">
        <f t="shared" ref="BE900" si="17488">AA900/AA901</f>
        <v>0</v>
      </c>
      <c r="BF900" s="132">
        <f t="shared" ref="BF900" si="17489">AB900/AB901</f>
        <v>0</v>
      </c>
      <c r="BG900" s="133">
        <f t="shared" ref="BG900" si="17490">AC900/AC901</f>
        <v>0</v>
      </c>
    </row>
    <row r="901" spans="1:59" ht="15" thickTop="1" thickBot="1">
      <c r="A901" s="241" t="s">
        <v>42</v>
      </c>
      <c r="B901" s="18">
        <f t="shared" ref="B901:AA901" si="17491">SUM(B878:B900)</f>
        <v>56431</v>
      </c>
      <c r="C901" s="19">
        <f t="shared" si="17491"/>
        <v>31859</v>
      </c>
      <c r="D901" s="18">
        <f t="shared" si="17491"/>
        <v>22525</v>
      </c>
      <c r="E901" s="19">
        <f t="shared" si="17491"/>
        <v>18657</v>
      </c>
      <c r="F901" s="18">
        <f t="shared" si="17491"/>
        <v>13799</v>
      </c>
      <c r="G901" s="19">
        <f t="shared" si="17491"/>
        <v>7548</v>
      </c>
      <c r="H901" s="18">
        <f t="shared" si="17491"/>
        <v>25743</v>
      </c>
      <c r="I901" s="19">
        <f t="shared" si="17491"/>
        <v>37952</v>
      </c>
      <c r="J901" s="18">
        <f t="shared" si="17491"/>
        <v>6649</v>
      </c>
      <c r="K901" s="19">
        <f t="shared" si="17491"/>
        <v>8101</v>
      </c>
      <c r="L901" s="18">
        <f t="shared" si="17491"/>
        <v>11292</v>
      </c>
      <c r="M901" s="19">
        <f t="shared" si="17491"/>
        <v>22510</v>
      </c>
      <c r="N901" s="18">
        <f t="shared" si="17491"/>
        <v>24735</v>
      </c>
      <c r="O901" s="19">
        <f t="shared" si="17491"/>
        <v>34938</v>
      </c>
      <c r="P901" s="18">
        <f t="shared" si="17491"/>
        <v>16155</v>
      </c>
      <c r="Q901" s="19">
        <f t="shared" si="17491"/>
        <v>20353</v>
      </c>
      <c r="R901" s="18">
        <f t="shared" si="17491"/>
        <v>19181</v>
      </c>
      <c r="S901" s="19">
        <f t="shared" si="17491"/>
        <v>22450</v>
      </c>
      <c r="T901" s="18">
        <f t="shared" si="17491"/>
        <v>8756</v>
      </c>
      <c r="U901" s="19">
        <f t="shared" si="17491"/>
        <v>11185</v>
      </c>
      <c r="V901" s="18">
        <f t="shared" si="17491"/>
        <v>23505</v>
      </c>
      <c r="W901" s="19">
        <f t="shared" si="17491"/>
        <v>27978</v>
      </c>
      <c r="X901" s="18">
        <f t="shared" si="17491"/>
        <v>22766</v>
      </c>
      <c r="Y901" s="19">
        <f t="shared" si="17491"/>
        <v>14804</v>
      </c>
      <c r="Z901" s="18">
        <f t="shared" si="17491"/>
        <v>51629</v>
      </c>
      <c r="AA901" s="19">
        <f t="shared" si="17491"/>
        <v>44374</v>
      </c>
      <c r="AB901" s="171">
        <f t="shared" ref="AB901:AC901" si="17492">SUM(AB877:AB900)</f>
        <v>303166</v>
      </c>
      <c r="AC901" s="172">
        <f t="shared" si="17492"/>
        <v>302709</v>
      </c>
      <c r="AE901" s="241" t="s">
        <v>42</v>
      </c>
      <c r="AF901" s="152">
        <f>SUM(AF877:AF900)</f>
        <v>1.0000000000000002</v>
      </c>
      <c r="AG901" s="153">
        <f t="shared" ref="AG901:BG901" si="17493">SUM(AG877:AG900)</f>
        <v>1</v>
      </c>
      <c r="AH901" s="152">
        <f t="shared" si="17493"/>
        <v>1</v>
      </c>
      <c r="AI901" s="153">
        <f t="shared" si="17493"/>
        <v>1</v>
      </c>
      <c r="AJ901" s="152">
        <f t="shared" si="17493"/>
        <v>1</v>
      </c>
      <c r="AK901" s="153">
        <f t="shared" si="17493"/>
        <v>1</v>
      </c>
      <c r="AL901" s="152">
        <f t="shared" si="17493"/>
        <v>1</v>
      </c>
      <c r="AM901" s="153">
        <f t="shared" si="17493"/>
        <v>1.0000000000000002</v>
      </c>
      <c r="AN901" s="152">
        <f t="shared" si="17493"/>
        <v>1.0000000000000002</v>
      </c>
      <c r="AO901" s="153">
        <f t="shared" si="17493"/>
        <v>1.0000000000000002</v>
      </c>
      <c r="AP901" s="152">
        <f t="shared" si="17493"/>
        <v>1</v>
      </c>
      <c r="AQ901" s="153">
        <f t="shared" si="17493"/>
        <v>1</v>
      </c>
      <c r="AR901" s="152">
        <f t="shared" si="17493"/>
        <v>0.99999999999999989</v>
      </c>
      <c r="AS901" s="153">
        <f t="shared" si="17493"/>
        <v>0.99999999999999989</v>
      </c>
      <c r="AT901" s="152">
        <f t="shared" si="17493"/>
        <v>1.0000000000000002</v>
      </c>
      <c r="AU901" s="153">
        <f t="shared" si="17493"/>
        <v>0.99999999999999989</v>
      </c>
      <c r="AV901" s="152">
        <f t="shared" si="17493"/>
        <v>1</v>
      </c>
      <c r="AW901" s="153">
        <f t="shared" si="17493"/>
        <v>1</v>
      </c>
      <c r="AX901" s="152">
        <f t="shared" si="17493"/>
        <v>1.0000000000000002</v>
      </c>
      <c r="AY901" s="153">
        <f t="shared" si="17493"/>
        <v>1</v>
      </c>
      <c r="AZ901" s="152">
        <f t="shared" si="17493"/>
        <v>1</v>
      </c>
      <c r="BA901" s="153">
        <f t="shared" si="17493"/>
        <v>1</v>
      </c>
      <c r="BB901" s="152">
        <f t="shared" si="17493"/>
        <v>0.99999999999999989</v>
      </c>
      <c r="BC901" s="153">
        <f t="shared" si="17493"/>
        <v>1</v>
      </c>
      <c r="BD901" s="152">
        <f t="shared" si="17493"/>
        <v>1</v>
      </c>
      <c r="BE901" s="153">
        <f t="shared" si="17493"/>
        <v>1</v>
      </c>
      <c r="BF901" s="152">
        <f t="shared" si="17493"/>
        <v>0.99999999999999989</v>
      </c>
      <c r="BG901" s="153">
        <f t="shared" si="17493"/>
        <v>1</v>
      </c>
    </row>
    <row r="902" spans="1:59" ht="14.1" thickTop="1">
      <c r="A902" s="184"/>
    </row>
    <row r="904" spans="1:59">
      <c r="A904" s="252">
        <f>+A873+1</f>
        <v>43707</v>
      </c>
      <c r="B904" s="252"/>
      <c r="C904" s="252"/>
      <c r="D904" s="252"/>
      <c r="AE904" s="249">
        <f>+AE842+2</f>
        <v>43707</v>
      </c>
      <c r="AF904" s="249"/>
      <c r="AG904" s="249"/>
      <c r="AH904" s="249"/>
    </row>
    <row r="905" spans="1:59" ht="14.1" thickBot="1"/>
    <row r="906" spans="1:59" ht="15" thickTop="1" thickBot="1">
      <c r="A906" s="247" t="s">
        <v>1</v>
      </c>
      <c r="B906" s="243" t="s">
        <v>2</v>
      </c>
      <c r="C906" s="244"/>
      <c r="D906" s="243" t="s">
        <v>3</v>
      </c>
      <c r="E906" s="244"/>
      <c r="F906" s="243" t="s">
        <v>4</v>
      </c>
      <c r="G906" s="244"/>
      <c r="H906" s="243" t="s">
        <v>5</v>
      </c>
      <c r="I906" s="244"/>
      <c r="J906" s="243" t="s">
        <v>6</v>
      </c>
      <c r="K906" s="244"/>
      <c r="L906" s="243" t="s">
        <v>7</v>
      </c>
      <c r="M906" s="244"/>
      <c r="N906" s="243" t="s">
        <v>8</v>
      </c>
      <c r="O906" s="244"/>
      <c r="P906" s="243" t="s">
        <v>9</v>
      </c>
      <c r="Q906" s="244"/>
      <c r="R906" s="243" t="s">
        <v>10</v>
      </c>
      <c r="S906" s="244"/>
      <c r="T906" s="243" t="s">
        <v>11</v>
      </c>
      <c r="U906" s="244"/>
      <c r="V906" s="243" t="s">
        <v>12</v>
      </c>
      <c r="W906" s="244"/>
      <c r="X906" s="243" t="s">
        <v>13</v>
      </c>
      <c r="Y906" s="244"/>
      <c r="Z906" s="245" t="s">
        <v>14</v>
      </c>
      <c r="AA906" s="246"/>
      <c r="AB906" s="250" t="s">
        <v>15</v>
      </c>
      <c r="AC906" s="251"/>
      <c r="AE906" s="247" t="s">
        <v>1</v>
      </c>
      <c r="AF906" s="243" t="s">
        <v>2</v>
      </c>
      <c r="AG906" s="244"/>
      <c r="AH906" s="243" t="s">
        <v>3</v>
      </c>
      <c r="AI906" s="244"/>
      <c r="AJ906" s="243" t="s">
        <v>4</v>
      </c>
      <c r="AK906" s="244"/>
      <c r="AL906" s="243" t="s">
        <v>5</v>
      </c>
      <c r="AM906" s="244"/>
      <c r="AN906" s="243" t="s">
        <v>6</v>
      </c>
      <c r="AO906" s="244"/>
      <c r="AP906" s="243" t="s">
        <v>7</v>
      </c>
      <c r="AQ906" s="244"/>
      <c r="AR906" s="243" t="s">
        <v>8</v>
      </c>
      <c r="AS906" s="244"/>
      <c r="AT906" s="243" t="s">
        <v>9</v>
      </c>
      <c r="AU906" s="244"/>
      <c r="AV906" s="243" t="s">
        <v>10</v>
      </c>
      <c r="AW906" s="244"/>
      <c r="AX906" s="243" t="s">
        <v>11</v>
      </c>
      <c r="AY906" s="244"/>
      <c r="AZ906" s="243" t="s">
        <v>12</v>
      </c>
      <c r="BA906" s="244"/>
      <c r="BB906" s="243" t="s">
        <v>13</v>
      </c>
      <c r="BC906" s="244"/>
      <c r="BD906" s="245" t="s">
        <v>14</v>
      </c>
      <c r="BE906" s="246"/>
      <c r="BF906" s="243" t="s">
        <v>15</v>
      </c>
      <c r="BG906" s="244"/>
    </row>
    <row r="907" spans="1:59" ht="15" thickTop="1" thickBot="1">
      <c r="A907" s="248"/>
      <c r="B907" s="113" t="s">
        <v>16</v>
      </c>
      <c r="C907" s="114" t="s">
        <v>17</v>
      </c>
      <c r="D907" s="115" t="s">
        <v>16</v>
      </c>
      <c r="E907" s="116" t="s">
        <v>17</v>
      </c>
      <c r="F907" s="113" t="s">
        <v>16</v>
      </c>
      <c r="G907" s="114" t="s">
        <v>17</v>
      </c>
      <c r="H907" s="115" t="s">
        <v>16</v>
      </c>
      <c r="I907" s="116" t="s">
        <v>17</v>
      </c>
      <c r="J907" s="113" t="s">
        <v>16</v>
      </c>
      <c r="K907" s="114" t="s">
        <v>17</v>
      </c>
      <c r="L907" s="115" t="s">
        <v>16</v>
      </c>
      <c r="M907" s="113" t="s">
        <v>17</v>
      </c>
      <c r="N907" s="117" t="s">
        <v>16</v>
      </c>
      <c r="O907" s="118" t="s">
        <v>17</v>
      </c>
      <c r="P907" s="113" t="s">
        <v>16</v>
      </c>
      <c r="Q907" s="114" t="s">
        <v>17</v>
      </c>
      <c r="R907" s="115" t="s">
        <v>16</v>
      </c>
      <c r="S907" s="116" t="s">
        <v>17</v>
      </c>
      <c r="T907" s="113" t="s">
        <v>16</v>
      </c>
      <c r="U907" s="114" t="s">
        <v>17</v>
      </c>
      <c r="V907" s="115" t="s">
        <v>16</v>
      </c>
      <c r="W907" s="116" t="s">
        <v>17</v>
      </c>
      <c r="X907" s="113" t="s">
        <v>16</v>
      </c>
      <c r="Y907" s="114" t="s">
        <v>17</v>
      </c>
      <c r="Z907" s="26" t="s">
        <v>16</v>
      </c>
      <c r="AA907" s="119" t="s">
        <v>17</v>
      </c>
      <c r="AB907" s="173" t="s">
        <v>16</v>
      </c>
      <c r="AC907" s="174" t="s">
        <v>17</v>
      </c>
      <c r="AE907" s="248"/>
      <c r="AF907" s="113" t="s">
        <v>16</v>
      </c>
      <c r="AG907" s="114" t="s">
        <v>17</v>
      </c>
      <c r="AH907" s="115" t="s">
        <v>16</v>
      </c>
      <c r="AI907" s="116" t="s">
        <v>17</v>
      </c>
      <c r="AJ907" s="113" t="s">
        <v>16</v>
      </c>
      <c r="AK907" s="114" t="s">
        <v>17</v>
      </c>
      <c r="AL907" s="115" t="s">
        <v>16</v>
      </c>
      <c r="AM907" s="116" t="s">
        <v>17</v>
      </c>
      <c r="AN907" s="113" t="s">
        <v>16</v>
      </c>
      <c r="AO907" s="114" t="s">
        <v>17</v>
      </c>
      <c r="AP907" s="115" t="s">
        <v>16</v>
      </c>
      <c r="AQ907" s="113" t="s">
        <v>17</v>
      </c>
      <c r="AR907" s="117" t="s">
        <v>16</v>
      </c>
      <c r="AS907" s="118" t="s">
        <v>17</v>
      </c>
      <c r="AT907" s="113" t="s">
        <v>16</v>
      </c>
      <c r="AU907" s="114" t="s">
        <v>17</v>
      </c>
      <c r="AV907" s="115" t="s">
        <v>16</v>
      </c>
      <c r="AW907" s="116" t="s">
        <v>17</v>
      </c>
      <c r="AX907" s="113" t="s">
        <v>16</v>
      </c>
      <c r="AY907" s="114" t="s">
        <v>17</v>
      </c>
      <c r="AZ907" s="115" t="s">
        <v>16</v>
      </c>
      <c r="BA907" s="116" t="s">
        <v>17</v>
      </c>
      <c r="BB907" s="113" t="s">
        <v>16</v>
      </c>
      <c r="BC907" s="114" t="s">
        <v>17</v>
      </c>
      <c r="BD907" s="26" t="s">
        <v>16</v>
      </c>
      <c r="BE907" s="119" t="s">
        <v>17</v>
      </c>
      <c r="BF907" s="117" t="s">
        <v>16</v>
      </c>
      <c r="BG907" s="118" t="s">
        <v>17</v>
      </c>
    </row>
    <row r="908" spans="1:59" ht="14.1" thickTop="1">
      <c r="A908" s="122" t="s">
        <v>18</v>
      </c>
      <c r="B908" s="123"/>
      <c r="C908" s="183"/>
      <c r="D908" s="124"/>
      <c r="E908" s="177"/>
      <c r="F908" s="123"/>
      <c r="G908" s="125"/>
      <c r="H908" s="124"/>
      <c r="I908" s="177"/>
      <c r="J908" s="123"/>
      <c r="K908" s="125"/>
      <c r="L908" s="124"/>
      <c r="M908" s="123"/>
      <c r="N908" s="176"/>
      <c r="O908" s="178"/>
      <c r="P908" s="123"/>
      <c r="Q908" s="125"/>
      <c r="R908" s="124"/>
      <c r="S908" s="177"/>
      <c r="T908" s="123"/>
      <c r="U908" s="125"/>
      <c r="V908" s="124"/>
      <c r="W908" s="177"/>
      <c r="X908" s="123"/>
      <c r="Y908" s="125"/>
      <c r="Z908" s="181"/>
      <c r="AA908" s="182"/>
      <c r="AB908" s="167">
        <f>B908+D908+F908+H908+J908+L908+N908+P908+R908+T908+V908+X908+Z908</f>
        <v>0</v>
      </c>
      <c r="AC908" s="168">
        <f>C908+E908+G908+I908+K908+M908+O908+Q908+S908+U908+W908+Y908+AA908</f>
        <v>0</v>
      </c>
      <c r="AE908" s="122" t="s">
        <v>18</v>
      </c>
      <c r="AF908" s="126">
        <f>B908/B932</f>
        <v>0</v>
      </c>
      <c r="AG908" s="127">
        <f t="shared" ref="AG908" si="17494">C908/C932</f>
        <v>0</v>
      </c>
      <c r="AH908" s="128">
        <f t="shared" ref="AH908" si="17495">D908/D932</f>
        <v>0</v>
      </c>
      <c r="AI908" s="129">
        <f t="shared" ref="AI908" si="17496">E908/E932</f>
        <v>0</v>
      </c>
      <c r="AJ908" s="126">
        <f t="shared" ref="AJ908" si="17497">F908/F932</f>
        <v>0</v>
      </c>
      <c r="AK908" s="127">
        <f t="shared" ref="AK908" si="17498">G908/G932</f>
        <v>0</v>
      </c>
      <c r="AL908" s="128">
        <f t="shared" ref="AL908" si="17499">H908/H932</f>
        <v>0</v>
      </c>
      <c r="AM908" s="129">
        <f t="shared" ref="AM908" si="17500">I908/I932</f>
        <v>0</v>
      </c>
      <c r="AN908" s="126">
        <f t="shared" ref="AN908" si="17501">J908/J932</f>
        <v>0</v>
      </c>
      <c r="AO908" s="127">
        <f t="shared" ref="AO908" si="17502">K908/K932</f>
        <v>0</v>
      </c>
      <c r="AP908" s="128">
        <f t="shared" ref="AP908" si="17503">L908/L932</f>
        <v>0</v>
      </c>
      <c r="AQ908" s="126">
        <f t="shared" ref="AQ908" si="17504">M908/M932</f>
        <v>0</v>
      </c>
      <c r="AR908" s="130">
        <f t="shared" ref="AR908" si="17505">N908/N932</f>
        <v>0</v>
      </c>
      <c r="AS908" s="131">
        <f t="shared" ref="AS908" si="17506">O908/O932</f>
        <v>0</v>
      </c>
      <c r="AT908" s="126">
        <f t="shared" ref="AT908" si="17507">P908/P932</f>
        <v>0</v>
      </c>
      <c r="AU908" s="127">
        <f t="shared" ref="AU908" si="17508">Q908/Q932</f>
        <v>0</v>
      </c>
      <c r="AV908" s="128">
        <f t="shared" ref="AV908" si="17509">R908/R932</f>
        <v>0</v>
      </c>
      <c r="AW908" s="129">
        <f t="shared" ref="AW908" si="17510">S908/S932</f>
        <v>0</v>
      </c>
      <c r="AX908" s="126">
        <f t="shared" ref="AX908" si="17511">T908/T932</f>
        <v>0</v>
      </c>
      <c r="AY908" s="127">
        <f t="shared" ref="AY908" si="17512">U908/U932</f>
        <v>0</v>
      </c>
      <c r="AZ908" s="128">
        <f t="shared" ref="AZ908" si="17513">V908/V932</f>
        <v>0</v>
      </c>
      <c r="BA908" s="129">
        <f t="shared" ref="BA908" si="17514">W908/W932</f>
        <v>0</v>
      </c>
      <c r="BB908" s="126">
        <f t="shared" ref="BB908" si="17515">X908/X932</f>
        <v>0</v>
      </c>
      <c r="BC908" s="127">
        <f t="shared" ref="BC908" si="17516">Y908/Y932</f>
        <v>0</v>
      </c>
      <c r="BD908" s="128">
        <f t="shared" ref="BD908" si="17517">Z908/Z932</f>
        <v>0</v>
      </c>
      <c r="BE908" s="126">
        <f t="shared" ref="BE908" si="17518">AA908/AA932</f>
        <v>0</v>
      </c>
      <c r="BF908" s="132">
        <f t="shared" ref="BF908" si="17519">AB908/AB932</f>
        <v>0</v>
      </c>
      <c r="BG908" s="133">
        <f t="shared" ref="BG908" si="17520">AC908/AC932</f>
        <v>0</v>
      </c>
    </row>
    <row r="909" spans="1:59">
      <c r="A909" s="134" t="s">
        <v>19</v>
      </c>
      <c r="B909" s="186">
        <v>449</v>
      </c>
      <c r="C909" s="187">
        <v>0</v>
      </c>
      <c r="D909" s="188">
        <v>147</v>
      </c>
      <c r="E909" s="189">
        <v>0</v>
      </c>
      <c r="F909" s="186">
        <v>46</v>
      </c>
      <c r="G909" s="190">
        <v>0</v>
      </c>
      <c r="H909" s="188">
        <v>206</v>
      </c>
      <c r="I909" s="189">
        <v>4</v>
      </c>
      <c r="J909" s="186">
        <v>10</v>
      </c>
      <c r="K909" s="190">
        <v>1</v>
      </c>
      <c r="L909" s="188">
        <v>5</v>
      </c>
      <c r="M909" s="186">
        <v>8</v>
      </c>
      <c r="N909" s="191">
        <v>42</v>
      </c>
      <c r="O909" s="192">
        <v>0</v>
      </c>
      <c r="P909" s="186">
        <v>9</v>
      </c>
      <c r="Q909" s="190">
        <v>0</v>
      </c>
      <c r="R909" s="188">
        <v>0</v>
      </c>
      <c r="S909" s="189">
        <v>0</v>
      </c>
      <c r="T909" s="186">
        <v>0</v>
      </c>
      <c r="U909" s="190">
        <v>0</v>
      </c>
      <c r="V909" s="188">
        <v>0</v>
      </c>
      <c r="W909" s="189">
        <v>0</v>
      </c>
      <c r="X909" s="186">
        <v>0</v>
      </c>
      <c r="Y909" s="190">
        <v>0</v>
      </c>
      <c r="Z909" s="188">
        <v>0</v>
      </c>
      <c r="AA909" s="186">
        <v>0</v>
      </c>
      <c r="AB909" s="169">
        <f t="shared" ref="AB909:AB910" si="17521">B909+D909+F909+H909+J909+L909+N909+P909+R909+T909+V909+X909+Z909</f>
        <v>914</v>
      </c>
      <c r="AC909" s="170">
        <f t="shared" ref="AC909:AC928" si="17522">C909+E909+G909+I909+K909+M909+O909+Q909+S909+U909+W909+Y909+AA909</f>
        <v>13</v>
      </c>
      <c r="AE909" s="134" t="s">
        <v>19</v>
      </c>
      <c r="AF909" s="126">
        <f>B909/B932</f>
        <v>7.4659128699700698E-3</v>
      </c>
      <c r="AG909" s="127">
        <f t="shared" ref="AG909" si="17523">C909/C932</f>
        <v>0</v>
      </c>
      <c r="AH909" s="128">
        <f t="shared" ref="AH909" si="17524">D909/D932</f>
        <v>6.2001771479185119E-3</v>
      </c>
      <c r="AI909" s="129">
        <f t="shared" ref="AI909" si="17525">E909/E932</f>
        <v>0</v>
      </c>
      <c r="AJ909" s="126">
        <f t="shared" ref="AJ909" si="17526">F909/F932</f>
        <v>4.0632452963519127E-3</v>
      </c>
      <c r="AK909" s="127">
        <f t="shared" ref="AK909" si="17527">G909/G932</f>
        <v>0</v>
      </c>
      <c r="AL909" s="128">
        <f t="shared" ref="AL909" si="17528">H909/H932</f>
        <v>7.5427483431584341E-3</v>
      </c>
      <c r="AM909" s="129">
        <f t="shared" ref="AM909" si="17529">I909/I932</f>
        <v>9.9606554111260519E-5</v>
      </c>
      <c r="AN909" s="126">
        <f t="shared" ref="AN909" si="17530">J909/J932</f>
        <v>1.7611835153222965E-3</v>
      </c>
      <c r="AO909" s="127">
        <f t="shared" ref="AO909" si="17531">K909/K932</f>
        <v>1.4100394811054711E-4</v>
      </c>
      <c r="AP909" s="128">
        <f t="shared" ref="AP909" si="17532">L909/L932</f>
        <v>4.3482041916688408E-4</v>
      </c>
      <c r="AQ909" s="126">
        <f t="shared" ref="AQ909" si="17533">M909/M932</f>
        <v>3.3007385402483805E-4</v>
      </c>
      <c r="AR909" s="130">
        <f t="shared" ref="AR909" si="17534">N909/N932</f>
        <v>1.6667328068574151E-3</v>
      </c>
      <c r="AS909" s="131">
        <f t="shared" ref="AS909" si="17535">O909/O932</f>
        <v>0</v>
      </c>
      <c r="AT909" s="126">
        <f t="shared" ref="AT909" si="17536">P909/P932</f>
        <v>5.5538414069731569E-4</v>
      </c>
      <c r="AU909" s="127">
        <f t="shared" ref="AU909" si="17537">Q909/Q932</f>
        <v>0</v>
      </c>
      <c r="AV909" s="128">
        <f t="shared" ref="AV909" si="17538">R909/R932</f>
        <v>0</v>
      </c>
      <c r="AW909" s="129">
        <f t="shared" ref="AW909" si="17539">S909/S932</f>
        <v>0</v>
      </c>
      <c r="AX909" s="126">
        <f t="shared" ref="AX909" si="17540">T909/T932</f>
        <v>0</v>
      </c>
      <c r="AY909" s="127">
        <f t="shared" ref="AY909" si="17541">U909/U932</f>
        <v>0</v>
      </c>
      <c r="AZ909" s="128">
        <f t="shared" ref="AZ909" si="17542">V909/V932</f>
        <v>0</v>
      </c>
      <c r="BA909" s="129">
        <f t="shared" ref="BA909" si="17543">W909/W932</f>
        <v>0</v>
      </c>
      <c r="BB909" s="126">
        <f t="shared" ref="BB909" si="17544">X909/X932</f>
        <v>0</v>
      </c>
      <c r="BC909" s="127">
        <f t="shared" ref="BC909" si="17545">Y909/Y932</f>
        <v>0</v>
      </c>
      <c r="BD909" s="128">
        <f t="shared" ref="BD909" si="17546">Z909/Z932</f>
        <v>0</v>
      </c>
      <c r="BE909" s="126">
        <f t="shared" ref="BE909" si="17547">AA909/AA932</f>
        <v>0</v>
      </c>
      <c r="BF909" s="132">
        <f t="shared" ref="BF909" si="17548">AB909/AB932</f>
        <v>2.9380187338875065E-3</v>
      </c>
      <c r="BG909" s="133">
        <f t="shared" ref="BG909" si="17549">AC909/AC932</f>
        <v>4.1855553266021015E-5</v>
      </c>
    </row>
    <row r="910" spans="1:59">
      <c r="A910" s="143" t="s">
        <v>20</v>
      </c>
      <c r="B910" s="193">
        <v>3505</v>
      </c>
      <c r="C910" s="194">
        <v>0</v>
      </c>
      <c r="D910" s="195">
        <v>1261</v>
      </c>
      <c r="E910" s="196">
        <v>3</v>
      </c>
      <c r="F910" s="193">
        <v>320</v>
      </c>
      <c r="G910" s="197">
        <v>2</v>
      </c>
      <c r="H910" s="195">
        <v>1193</v>
      </c>
      <c r="I910" s="196">
        <v>90</v>
      </c>
      <c r="J910" s="193">
        <v>77</v>
      </c>
      <c r="K910" s="197">
        <v>51</v>
      </c>
      <c r="L910" s="195">
        <v>76</v>
      </c>
      <c r="M910" s="193">
        <v>372</v>
      </c>
      <c r="N910" s="198">
        <v>456</v>
      </c>
      <c r="O910" s="199">
        <v>530</v>
      </c>
      <c r="P910" s="193">
        <v>300</v>
      </c>
      <c r="Q910" s="197">
        <v>312</v>
      </c>
      <c r="R910" s="195">
        <v>415</v>
      </c>
      <c r="S910" s="196">
        <v>429</v>
      </c>
      <c r="T910" s="193">
        <v>61</v>
      </c>
      <c r="U910" s="197">
        <v>288</v>
      </c>
      <c r="V910" s="195">
        <v>238</v>
      </c>
      <c r="W910" s="196">
        <v>599</v>
      </c>
      <c r="X910" s="193">
        <v>339</v>
      </c>
      <c r="Y910" s="197">
        <v>459</v>
      </c>
      <c r="Z910" s="195">
        <v>1076</v>
      </c>
      <c r="AA910" s="193">
        <v>593</v>
      </c>
      <c r="AB910" s="169">
        <f t="shared" si="17521"/>
        <v>9317</v>
      </c>
      <c r="AC910" s="170">
        <f t="shared" si="17522"/>
        <v>3728</v>
      </c>
      <c r="AE910" s="143" t="s">
        <v>20</v>
      </c>
      <c r="AF910" s="126">
        <f>B910/B932</f>
        <v>5.8280678417026936E-2</v>
      </c>
      <c r="AG910" s="127">
        <f t="shared" ref="AG910" si="17550">C910/C932</f>
        <v>0</v>
      </c>
      <c r="AH910" s="128">
        <f t="shared" ref="AH910" si="17551">D910/D932</f>
        <v>5.3186553629423428E-2</v>
      </c>
      <c r="AI910" s="129">
        <f t="shared" ref="AI910" si="17552">E910/E932</f>
        <v>1.5971039182282793E-4</v>
      </c>
      <c r="AJ910" s="126">
        <f t="shared" ref="AJ910" si="17553">F910/F932</f>
        <v>2.8266054235491566E-2</v>
      </c>
      <c r="AK910" s="127">
        <f t="shared" ref="AK910" si="17554">G910/G932</f>
        <v>2.5769875016106174E-4</v>
      </c>
      <c r="AL910" s="128">
        <f t="shared" ref="AL910" si="17555">H910/H932</f>
        <v>4.368203288052433E-2</v>
      </c>
      <c r="AM910" s="129">
        <f t="shared" ref="AM910" si="17556">I910/I932</f>
        <v>2.2411474675033617E-3</v>
      </c>
      <c r="AN910" s="126">
        <f t="shared" ref="AN910" si="17557">J910/J932</f>
        <v>1.3561113067981684E-2</v>
      </c>
      <c r="AO910" s="127">
        <f t="shared" ref="AO910" si="17558">K910/K932</f>
        <v>7.1912013536379014E-3</v>
      </c>
      <c r="AP910" s="128">
        <f t="shared" ref="AP910" si="17559">L910/L932</f>
        <v>6.6092703713366381E-3</v>
      </c>
      <c r="AQ910" s="126">
        <f t="shared" ref="AQ910" si="17560">M910/M932</f>
        <v>1.534843421215497E-2</v>
      </c>
      <c r="AR910" s="130">
        <f t="shared" ref="AR910" si="17561">N910/N932</f>
        <v>1.8095956188737647E-2</v>
      </c>
      <c r="AS910" s="131">
        <f t="shared" ref="AS910" si="17562">O910/O932</f>
        <v>1.4607391891519444E-2</v>
      </c>
      <c r="AT910" s="126">
        <f t="shared" ref="AT910" si="17563">P910/P932</f>
        <v>1.8512804689910522E-2</v>
      </c>
      <c r="AU910" s="127">
        <f t="shared" ref="AU910" si="17564">Q910/Q932</f>
        <v>1.5948474160404846E-2</v>
      </c>
      <c r="AV910" s="128">
        <f t="shared" ref="AV910" si="17565">R910/R932</f>
        <v>2.0592467622686447E-2</v>
      </c>
      <c r="AW910" s="129">
        <f t="shared" ref="AW910" si="17566">S910/S932</f>
        <v>1.9300850317181806E-2</v>
      </c>
      <c r="AX910" s="126">
        <f t="shared" ref="AX910" si="17567">T910/T932</f>
        <v>7.3414369960284028E-3</v>
      </c>
      <c r="AY910" s="127">
        <f t="shared" ref="AY910" si="17568">U910/U932</f>
        <v>2.5343189017951427E-2</v>
      </c>
      <c r="AZ910" s="128">
        <f t="shared" ref="AZ910" si="17569">V910/V932</f>
        <v>1.0043889264010803E-2</v>
      </c>
      <c r="BA910" s="129">
        <f t="shared" ref="BA910" si="17570">W910/W932</f>
        <v>2.0689416966012709E-2</v>
      </c>
      <c r="BB910" s="126">
        <f t="shared" ref="BB910" si="17571">X910/X932</f>
        <v>1.4545610572384793E-2</v>
      </c>
      <c r="BC910" s="127">
        <f t="shared" ref="BC910" si="17572">Y910/Y932</f>
        <v>3.0708503378604403E-2</v>
      </c>
      <c r="BD910" s="128">
        <f t="shared" ref="BD910" si="17573">Z910/Z932</f>
        <v>1.9718516346576748E-2</v>
      </c>
      <c r="BE910" s="126">
        <f t="shared" ref="BE910" si="17574">AA910/AA932</f>
        <v>1.3036978410939629E-2</v>
      </c>
      <c r="BF910" s="132">
        <f t="shared" ref="BF910" si="17575">AB910/AB932</f>
        <v>2.9949147203096171E-2</v>
      </c>
      <c r="BG910" s="133">
        <f t="shared" ref="BG910" si="17576">AC910/AC932</f>
        <v>1.2002884813517412E-2</v>
      </c>
    </row>
    <row r="911" spans="1:59">
      <c r="A911" s="134" t="s">
        <v>21</v>
      </c>
      <c r="B911" s="186">
        <v>5507</v>
      </c>
      <c r="C911" s="187">
        <v>495</v>
      </c>
      <c r="D911" s="188">
        <v>2216</v>
      </c>
      <c r="E911" s="189">
        <v>681</v>
      </c>
      <c r="F911" s="186">
        <v>806</v>
      </c>
      <c r="G911" s="190">
        <v>326</v>
      </c>
      <c r="H911" s="188">
        <v>1140</v>
      </c>
      <c r="I911" s="189">
        <v>1014</v>
      </c>
      <c r="J911" s="186">
        <v>250</v>
      </c>
      <c r="K911" s="190">
        <v>358</v>
      </c>
      <c r="L911" s="188">
        <v>308</v>
      </c>
      <c r="M911" s="186">
        <v>1184</v>
      </c>
      <c r="N911" s="191">
        <v>1209</v>
      </c>
      <c r="O911" s="192">
        <v>1896</v>
      </c>
      <c r="P911" s="186">
        <v>1190</v>
      </c>
      <c r="Q911" s="190">
        <v>846</v>
      </c>
      <c r="R911" s="188">
        <v>1221</v>
      </c>
      <c r="S911" s="189">
        <v>1062</v>
      </c>
      <c r="T911" s="186">
        <v>252</v>
      </c>
      <c r="U911" s="190">
        <v>848</v>
      </c>
      <c r="V911" s="188">
        <v>773</v>
      </c>
      <c r="W911" s="189">
        <v>1638</v>
      </c>
      <c r="X911" s="186">
        <v>1148</v>
      </c>
      <c r="Y911" s="190">
        <v>1095</v>
      </c>
      <c r="Z911" s="188">
        <v>3491</v>
      </c>
      <c r="AA911" s="186">
        <v>1610</v>
      </c>
      <c r="AB911" s="169">
        <f>B911+D911+F911+H911+J911+L911+N911+P911+R911+T911+V911+X911+Z911</f>
        <v>19511</v>
      </c>
      <c r="AC911" s="170">
        <f t="shared" si="17522"/>
        <v>13053</v>
      </c>
      <c r="AE911" s="134" t="s">
        <v>21</v>
      </c>
      <c r="AF911" s="126">
        <f>B911/B932</f>
        <v>9.1569670768207517E-2</v>
      </c>
      <c r="AG911" s="127">
        <f t="shared" ref="AG911" si="17577">C911/C932</f>
        <v>1.4671883336297349E-2</v>
      </c>
      <c r="AH911" s="128">
        <f t="shared" ref="AH911" si="17578">D911/D932</f>
        <v>9.3466616052975668E-2</v>
      </c>
      <c r="AI911" s="129">
        <f t="shared" ref="AI911" si="17579">E911/E932</f>
        <v>3.6254258943781939E-2</v>
      </c>
      <c r="AJ911" s="126">
        <f t="shared" ref="AJ911" si="17580">F911/F932</f>
        <v>7.1195124105644381E-2</v>
      </c>
      <c r="AK911" s="127">
        <f t="shared" ref="AK911" si="17581">G911/G932</f>
        <v>4.2004896276253062E-2</v>
      </c>
      <c r="AL911" s="128">
        <f t="shared" ref="AL911" si="17582">H911/H932</f>
        <v>4.1741422869905898E-2</v>
      </c>
      <c r="AM911" s="129">
        <f t="shared" ref="AM911" si="17583">I911/I932</f>
        <v>2.5250261467204542E-2</v>
      </c>
      <c r="AN911" s="126">
        <f t="shared" ref="AN911" si="17584">J911/J932</f>
        <v>4.4029587883057414E-2</v>
      </c>
      <c r="AO911" s="127">
        <f t="shared" ref="AO911" si="17585">K911/K932</f>
        <v>5.0479413423575863E-2</v>
      </c>
      <c r="AP911" s="128">
        <f t="shared" ref="AP911" si="17586">L911/L932</f>
        <v>2.678493782068006E-2</v>
      </c>
      <c r="AQ911" s="126">
        <f t="shared" ref="AQ911" si="17587">M911/M932</f>
        <v>4.8850930395676034E-2</v>
      </c>
      <c r="AR911" s="130">
        <f t="shared" ref="AR911" si="17588">N911/N932</f>
        <v>4.7978094368824158E-2</v>
      </c>
      <c r="AS911" s="131">
        <f t="shared" ref="AS911" si="17589">O911/O932</f>
        <v>5.225587740815258E-2</v>
      </c>
      <c r="AT911" s="126">
        <f t="shared" ref="AT911" si="17590">P911/P932</f>
        <v>7.3434125269978404E-2</v>
      </c>
      <c r="AU911" s="127">
        <f t="shared" ref="AU911" si="17591">Q911/Q932</f>
        <v>4.3244901088790061E-2</v>
      </c>
      <c r="AV911" s="128">
        <f t="shared" ref="AV911" si="17592">R911/R932</f>
        <v>6.0586513174217239E-2</v>
      </c>
      <c r="AW911" s="129">
        <f t="shared" ref="AW911" si="17593">S911/S932</f>
        <v>4.77797273586179E-2</v>
      </c>
      <c r="AX911" s="126">
        <f t="shared" ref="AX911" si="17594">T911/T932</f>
        <v>3.0328559393428812E-2</v>
      </c>
      <c r="AY911" s="127">
        <f t="shared" ref="AY911" si="17595">U911/U932</f>
        <v>7.4621612108412533E-2</v>
      </c>
      <c r="AZ911" s="128">
        <f t="shared" ref="AZ911" si="17596">V911/V932</f>
        <v>3.262153950033761E-2</v>
      </c>
      <c r="BA911" s="129">
        <f t="shared" ref="BA911" si="17597">W911/W932</f>
        <v>5.6576402321083172E-2</v>
      </c>
      <c r="BB911" s="126">
        <f t="shared" ref="BB911" si="17598">X911/X932</f>
        <v>4.9257701879344376E-2</v>
      </c>
      <c r="BC911" s="127">
        <f t="shared" ref="BC911" si="17599">Y911/Y932</f>
        <v>7.3258847929350376E-2</v>
      </c>
      <c r="BD911" s="128">
        <f t="shared" ref="BD911" si="17600">Z911/Z932</f>
        <v>6.3975223574255974E-2</v>
      </c>
      <c r="BE911" s="126">
        <f t="shared" ref="BE911" si="17601">AA911/AA932</f>
        <v>3.5395506309633736E-2</v>
      </c>
      <c r="BF911" s="132">
        <f t="shared" ref="BF911" si="17602">AB911/AB932</f>
        <v>6.2717378027220064E-2</v>
      </c>
      <c r="BG911" s="133">
        <f t="shared" ref="BG911" si="17603">AC911/AC932</f>
        <v>4.2026195137028641E-2</v>
      </c>
    </row>
    <row r="912" spans="1:59">
      <c r="A912" s="143" t="s">
        <v>22</v>
      </c>
      <c r="B912" s="193">
        <v>5679</v>
      </c>
      <c r="C912" s="194">
        <v>928</v>
      </c>
      <c r="D912" s="195">
        <v>994</v>
      </c>
      <c r="E912" s="196">
        <v>1096</v>
      </c>
      <c r="F912" s="193">
        <v>800</v>
      </c>
      <c r="G912" s="197">
        <v>507</v>
      </c>
      <c r="H912" s="195">
        <v>1256</v>
      </c>
      <c r="I912" s="196">
        <v>1125</v>
      </c>
      <c r="J912" s="193">
        <v>356</v>
      </c>
      <c r="K912" s="197">
        <v>556</v>
      </c>
      <c r="L912" s="195">
        <v>461</v>
      </c>
      <c r="M912" s="193">
        <v>2185</v>
      </c>
      <c r="N912" s="198">
        <v>1574</v>
      </c>
      <c r="O912" s="199">
        <v>2497</v>
      </c>
      <c r="P912" s="193">
        <v>1470</v>
      </c>
      <c r="Q912" s="197">
        <v>1522</v>
      </c>
      <c r="R912" s="195">
        <v>1767</v>
      </c>
      <c r="S912" s="196">
        <v>1475</v>
      </c>
      <c r="T912" s="193">
        <v>261</v>
      </c>
      <c r="U912" s="197">
        <v>1704</v>
      </c>
      <c r="V912" s="195">
        <v>1013</v>
      </c>
      <c r="W912" s="196">
        <v>2807</v>
      </c>
      <c r="X912" s="193">
        <v>1243</v>
      </c>
      <c r="Y912" s="197">
        <v>1676</v>
      </c>
      <c r="Z912" s="195">
        <v>4304</v>
      </c>
      <c r="AA912" s="193">
        <v>2408</v>
      </c>
      <c r="AB912" s="169">
        <f t="shared" ref="AB912:AB928" si="17604">B912+D912+F912+H912+J912+L912+N912+P912+R912+T912+V912+X912+Z912</f>
        <v>21178</v>
      </c>
      <c r="AC912" s="170">
        <f t="shared" si="17522"/>
        <v>20486</v>
      </c>
      <c r="AE912" s="143" t="s">
        <v>22</v>
      </c>
      <c r="AF912" s="126">
        <f>B912/B932</f>
        <v>9.4429664117060191E-2</v>
      </c>
      <c r="AG912" s="127">
        <f t="shared" ref="AG912" si="17605">C912/C932</f>
        <v>2.7506076234513011E-2</v>
      </c>
      <c r="AH912" s="128">
        <f t="shared" ref="AH912" si="17606">D912/D932</f>
        <v>4.1925007381163268E-2</v>
      </c>
      <c r="AI912" s="129">
        <f t="shared" ref="AI912" si="17607">E912/E932</f>
        <v>5.834752981260647E-2</v>
      </c>
      <c r="AJ912" s="126">
        <f t="shared" ref="AJ912" si="17608">F912/F932</f>
        <v>7.0665135588728917E-2</v>
      </c>
      <c r="AK912" s="127">
        <f t="shared" ref="AK912" si="17609">G912/G932</f>
        <v>6.5326633165829151E-2</v>
      </c>
      <c r="AL912" s="128">
        <f t="shared" ref="AL912" si="17610">H912/H932</f>
        <v>4.5988795723334919E-2</v>
      </c>
      <c r="AM912" s="129">
        <f t="shared" ref="AM912" si="17611">I912/I932</f>
        <v>2.8014343343792023E-2</v>
      </c>
      <c r="AN912" s="126">
        <f t="shared" ref="AN912" si="17612">J912/J932</f>
        <v>6.2698133145473761E-2</v>
      </c>
      <c r="AO912" s="127">
        <f t="shared" ref="AO912" si="17613">K912/K932</f>
        <v>7.8398195149464181E-2</v>
      </c>
      <c r="AP912" s="128">
        <f t="shared" ref="AP912" si="17614">L912/L932</f>
        <v>4.0090442647186711E-2</v>
      </c>
      <c r="AQ912" s="126">
        <f t="shared" ref="AQ912" si="17615">M912/M932</f>
        <v>9.0151421380533892E-2</v>
      </c>
      <c r="AR912" s="130">
        <f t="shared" ref="AR912" si="17616">N912/N932</f>
        <v>6.2462796142704079E-2</v>
      </c>
      <c r="AS912" s="131">
        <f t="shared" ref="AS912" si="17617">O912/O932</f>
        <v>6.8820108590800094E-2</v>
      </c>
      <c r="AT912" s="126">
        <f t="shared" ref="AT912" si="17618">P912/P932</f>
        <v>9.0712742980561561E-2</v>
      </c>
      <c r="AU912" s="127">
        <f t="shared" ref="AU912" si="17619">Q912/Q932</f>
        <v>7.779992843633389E-2</v>
      </c>
      <c r="AV912" s="128">
        <f t="shared" ref="AV912" si="17620">R912/R932</f>
        <v>8.7679253709125188E-2</v>
      </c>
      <c r="AW912" s="129">
        <f t="shared" ref="AW912" si="17621">S912/S932</f>
        <v>6.6360732442524856E-2</v>
      </c>
      <c r="AX912" s="126">
        <f t="shared" ref="AX912" si="17622">T912/T932</f>
        <v>3.1411722228908409E-2</v>
      </c>
      <c r="AY912" s="127">
        <f t="shared" ref="AY912" si="17623">U912/U932</f>
        <v>0.14994720168954592</v>
      </c>
      <c r="AZ912" s="128">
        <f t="shared" ref="AZ912" si="17624">V912/V932</f>
        <v>4.2749831195138421E-2</v>
      </c>
      <c r="BA912" s="129">
        <f t="shared" ref="BA912" si="17625">W912/W932</f>
        <v>9.6953578336557059E-2</v>
      </c>
      <c r="BB912" s="126">
        <f t="shared" ref="BB912" si="17626">X912/X932</f>
        <v>5.3333905432077576E-2</v>
      </c>
      <c r="BC912" s="127">
        <f t="shared" ref="BC912" si="17627">Y912/Y932</f>
        <v>0.11212952431926139</v>
      </c>
      <c r="BD912" s="128">
        <f t="shared" ref="BD912" si="17628">Z912/Z932</f>
        <v>7.8874065386306993E-2</v>
      </c>
      <c r="BE912" s="126">
        <f t="shared" ref="BE912" si="17629">AA912/AA932</f>
        <v>5.2939365958756542E-2</v>
      </c>
      <c r="BF912" s="132">
        <f t="shared" ref="BF912" si="17630">AB912/AB932</f>
        <v>6.8075887030929552E-2</v>
      </c>
      <c r="BG912" s="133">
        <f t="shared" ref="BG912" si="17631">AC912/AC932</f>
        <v>6.595791263136204E-2</v>
      </c>
    </row>
    <row r="913" spans="1:59">
      <c r="A913" s="134" t="s">
        <v>23</v>
      </c>
      <c r="B913" s="186">
        <v>4558</v>
      </c>
      <c r="C913" s="187">
        <v>929</v>
      </c>
      <c r="D913" s="188">
        <v>1269</v>
      </c>
      <c r="E913" s="189">
        <v>1320</v>
      </c>
      <c r="F913" s="186">
        <v>435</v>
      </c>
      <c r="G913" s="190">
        <v>650</v>
      </c>
      <c r="H913" s="188">
        <v>654</v>
      </c>
      <c r="I913" s="189">
        <v>2015</v>
      </c>
      <c r="J913" s="186">
        <v>370</v>
      </c>
      <c r="K913" s="190">
        <v>774</v>
      </c>
      <c r="L913" s="188">
        <v>428</v>
      </c>
      <c r="M913" s="186">
        <v>1973</v>
      </c>
      <c r="N913" s="191">
        <v>1516</v>
      </c>
      <c r="O913" s="192">
        <v>2517</v>
      </c>
      <c r="P913" s="186">
        <v>1150</v>
      </c>
      <c r="Q913" s="190">
        <v>1139</v>
      </c>
      <c r="R913" s="188">
        <v>1497</v>
      </c>
      <c r="S913" s="189">
        <v>1134</v>
      </c>
      <c r="T913" s="186">
        <v>322</v>
      </c>
      <c r="U913" s="190">
        <v>1319</v>
      </c>
      <c r="V913" s="188">
        <v>700</v>
      </c>
      <c r="W913" s="189">
        <v>2068</v>
      </c>
      <c r="X913" s="186">
        <v>1222</v>
      </c>
      <c r="Y913" s="190">
        <v>1282</v>
      </c>
      <c r="Z913" s="188">
        <v>4193</v>
      </c>
      <c r="AA913" s="186">
        <v>1888</v>
      </c>
      <c r="AB913" s="169">
        <f t="shared" si="17604"/>
        <v>18314</v>
      </c>
      <c r="AC913" s="170">
        <f t="shared" si="17522"/>
        <v>19008</v>
      </c>
      <c r="AE913" s="134" t="s">
        <v>23</v>
      </c>
      <c r="AF913" s="126">
        <f>B913/B932</f>
        <v>7.5789823744595947E-2</v>
      </c>
      <c r="AG913" s="127">
        <f t="shared" ref="AG913" si="17632">C913/C932</f>
        <v>2.7535716402869167E-2</v>
      </c>
      <c r="AH913" s="128">
        <f t="shared" ref="AH913" si="17633">D913/D932</f>
        <v>5.3523978236112865E-2</v>
      </c>
      <c r="AI913" s="129">
        <f t="shared" ref="AI913" si="17634">E913/E932</f>
        <v>7.0272572402044292E-2</v>
      </c>
      <c r="AJ913" s="126">
        <f t="shared" ref="AJ913" si="17635">F913/F932</f>
        <v>3.8424167476371347E-2</v>
      </c>
      <c r="AK913" s="127">
        <f t="shared" ref="AK913" si="17636">G913/G932</f>
        <v>8.3752093802345065E-2</v>
      </c>
      <c r="AL913" s="128">
        <f t="shared" ref="AL913" si="17637">H913/H932</f>
        <v>2.3946395225367068E-2</v>
      </c>
      <c r="AM913" s="129">
        <f t="shared" ref="AM913" si="17638">I913/I932</f>
        <v>5.0176801633547485E-2</v>
      </c>
      <c r="AN913" s="126">
        <f t="shared" ref="AN913" si="17639">J913/J932</f>
        <v>6.5163790066924979E-2</v>
      </c>
      <c r="AO913" s="127">
        <f t="shared" ref="AO913" si="17640">K913/K932</f>
        <v>0.10913705583756345</v>
      </c>
      <c r="AP913" s="128">
        <f t="shared" ref="AP913" si="17641">L913/L932</f>
        <v>3.7220627880685274E-2</v>
      </c>
      <c r="AQ913" s="126">
        <f t="shared" ref="AQ913" si="17642">M913/M932</f>
        <v>8.140446424887568E-2</v>
      </c>
      <c r="AR913" s="130">
        <f t="shared" ref="AR913" si="17643">N913/N932</f>
        <v>6.0161117504662881E-2</v>
      </c>
      <c r="AS913" s="131">
        <f t="shared" ref="AS913" si="17644">O913/O932</f>
        <v>6.9371330926329133E-2</v>
      </c>
      <c r="AT913" s="126">
        <f t="shared" ref="AT913" si="17645">P913/P932</f>
        <v>7.0965751311323669E-2</v>
      </c>
      <c r="AU913" s="127">
        <f t="shared" ref="AU913" si="17646">Q913/Q932</f>
        <v>5.8222154066349743E-2</v>
      </c>
      <c r="AV913" s="128">
        <f t="shared" ref="AV913" si="17647">R913/R932</f>
        <v>7.4281744653401482E-2</v>
      </c>
      <c r="AW913" s="129">
        <f t="shared" ref="AW913" si="17648">S913/S932</f>
        <v>5.1019030908354704E-2</v>
      </c>
      <c r="AX913" s="126">
        <f t="shared" ref="AX913" si="17649">T913/T932</f>
        <v>3.8753159224936815E-2</v>
      </c>
      <c r="AY913" s="127">
        <f t="shared" ref="AY913" si="17650">U913/U932</f>
        <v>0.11606828581485393</v>
      </c>
      <c r="AZ913" s="128">
        <f t="shared" ref="AZ913" si="17651">V913/V932</f>
        <v>2.9540850776502363E-2</v>
      </c>
      <c r="BA913" s="129">
        <f t="shared" ref="BA913" si="17652">W913/W932</f>
        <v>7.1428571428571425E-2</v>
      </c>
      <c r="BB913" s="126">
        <f t="shared" ref="BB913" si="17653">X913/X932</f>
        <v>5.2432849909894448E-2</v>
      </c>
      <c r="BC913" s="127">
        <f t="shared" ref="BC913" si="17654">Y913/Y932</f>
        <v>8.5769719676189196E-2</v>
      </c>
      <c r="BD913" s="128">
        <f t="shared" ref="BD913" si="17655">Z913/Z932</f>
        <v>7.683990617211553E-2</v>
      </c>
      <c r="BE913" s="126">
        <f t="shared" ref="BE913" si="17656">AA913/AA932</f>
        <v>4.1507276964340679E-2</v>
      </c>
      <c r="BF913" s="132">
        <f t="shared" ref="BF913" si="17657">AB913/AB932</f>
        <v>5.8869666403080743E-2</v>
      </c>
      <c r="BG913" s="133">
        <f t="shared" ref="BG913" si="17658">AC913/AC932</f>
        <v>6.1199258190809812E-2</v>
      </c>
    </row>
    <row r="914" spans="1:59">
      <c r="A914" s="143" t="s">
        <v>24</v>
      </c>
      <c r="B914" s="193">
        <v>4743</v>
      </c>
      <c r="C914" s="194">
        <v>1206</v>
      </c>
      <c r="D914" s="195">
        <v>1908</v>
      </c>
      <c r="E914" s="196">
        <v>958</v>
      </c>
      <c r="F914" s="193">
        <v>724</v>
      </c>
      <c r="G914" s="197">
        <v>496</v>
      </c>
      <c r="H914" s="195">
        <v>1726</v>
      </c>
      <c r="I914" s="196">
        <v>1743</v>
      </c>
      <c r="J914" s="193">
        <v>382</v>
      </c>
      <c r="K914" s="197">
        <v>727</v>
      </c>
      <c r="L914" s="195">
        <v>445</v>
      </c>
      <c r="M914" s="193">
        <v>2709</v>
      </c>
      <c r="N914" s="198">
        <v>1309</v>
      </c>
      <c r="O914" s="199">
        <v>2972</v>
      </c>
      <c r="P914" s="193">
        <v>903</v>
      </c>
      <c r="Q914" s="197">
        <v>1447</v>
      </c>
      <c r="R914" s="195">
        <v>1363</v>
      </c>
      <c r="S914" s="196">
        <v>1442</v>
      </c>
      <c r="T914" s="193">
        <v>266</v>
      </c>
      <c r="U914" s="197">
        <v>1014</v>
      </c>
      <c r="V914" s="195">
        <v>741</v>
      </c>
      <c r="W914" s="196">
        <v>2664</v>
      </c>
      <c r="X914" s="193">
        <v>1112</v>
      </c>
      <c r="Y914" s="197">
        <v>1401</v>
      </c>
      <c r="Z914" s="195">
        <v>3971</v>
      </c>
      <c r="AA914" s="193">
        <v>2090</v>
      </c>
      <c r="AB914" s="169">
        <f t="shared" si="17604"/>
        <v>19593</v>
      </c>
      <c r="AC914" s="170">
        <f t="shared" si="17522"/>
        <v>20869</v>
      </c>
      <c r="AE914" s="143" t="s">
        <v>24</v>
      </c>
      <c r="AF914" s="126">
        <f>B914/B932</f>
        <v>7.8865979381443296E-2</v>
      </c>
      <c r="AG914" s="127">
        <f t="shared" ref="AG914" si="17659">C914/C932</f>
        <v>3.5746043037524454E-2</v>
      </c>
      <c r="AH914" s="128">
        <f t="shared" ref="AH914" si="17660">D914/D932</f>
        <v>8.0475768695432118E-2</v>
      </c>
      <c r="AI914" s="129">
        <f t="shared" ref="AI914" si="17661">E914/E932</f>
        <v>5.1000851788756386E-2</v>
      </c>
      <c r="AJ914" s="126">
        <f t="shared" ref="AJ914" si="17662">F914/F932</f>
        <v>6.3951947707799661E-2</v>
      </c>
      <c r="AK914" s="127">
        <f t="shared" ref="AK914" si="17663">G914/G932</f>
        <v>6.3909290039943306E-2</v>
      </c>
      <c r="AL914" s="128">
        <f t="shared" ref="AL914" si="17664">H914/H932</f>
        <v>6.3197978836366298E-2</v>
      </c>
      <c r="AM914" s="129">
        <f t="shared" ref="AM914" si="17665">I914/I932</f>
        <v>4.3403555953981772E-2</v>
      </c>
      <c r="AN914" s="126">
        <f t="shared" ref="AN914" si="17666">J914/J932</f>
        <v>6.7277210285311723E-2</v>
      </c>
      <c r="AO914" s="127">
        <f t="shared" ref="AO914" si="17667">K914/K932</f>
        <v>0.10250987027636774</v>
      </c>
      <c r="AP914" s="128">
        <f t="shared" ref="AP914" si="17668">L914/L932</f>
        <v>3.8699017305852686E-2</v>
      </c>
      <c r="AQ914" s="126">
        <f t="shared" ref="AQ914" si="17669">M914/M932</f>
        <v>0.11177125881916079</v>
      </c>
      <c r="AR914" s="130">
        <f t="shared" ref="AR914" si="17670">N914/N932</f>
        <v>5.1946505813722767E-2</v>
      </c>
      <c r="AS914" s="131">
        <f t="shared" ref="AS914" si="17671">O914/O932</f>
        <v>8.1911639059614696E-2</v>
      </c>
      <c r="AT914" s="126">
        <f t="shared" ref="AT914" si="17672">P914/P932</f>
        <v>5.5723542116630671E-2</v>
      </c>
      <c r="AU914" s="127">
        <f t="shared" ref="AU914" si="17673">Q914/Q932</f>
        <v>7.3966160609313505E-2</v>
      </c>
      <c r="AV914" s="128">
        <f t="shared" ref="AV914" si="17674">R914/R932</f>
        <v>6.7632610529449716E-2</v>
      </c>
      <c r="AW914" s="129">
        <f t="shared" ref="AW914" si="17675">S914/S932</f>
        <v>6.4876051648895483E-2</v>
      </c>
      <c r="AX914" s="126">
        <f t="shared" ref="AX914" si="17676">T914/T932</f>
        <v>3.201347935973041E-2</v>
      </c>
      <c r="AY914" s="127">
        <f t="shared" ref="AY914" si="17677">U914/U932</f>
        <v>8.9229144667370641E-2</v>
      </c>
      <c r="AZ914" s="128">
        <f t="shared" ref="AZ914" si="17678">V914/V932</f>
        <v>3.12711006076975E-2</v>
      </c>
      <c r="BA914" s="129">
        <f t="shared" ref="BA914" si="17679">W914/W932</f>
        <v>9.2014368610113292E-2</v>
      </c>
      <c r="BB914" s="126">
        <f t="shared" ref="BB914" si="17680">X914/X932</f>
        <v>4.7713035269887585E-2</v>
      </c>
      <c r="BC914" s="127">
        <f t="shared" ref="BC914" si="17681">Y914/Y932</f>
        <v>9.3731183515086636E-2</v>
      </c>
      <c r="BD914" s="128">
        <f t="shared" ref="BD914" si="17682">Z914/Z932</f>
        <v>7.2771587743732588E-2</v>
      </c>
      <c r="BE914" s="126">
        <f t="shared" ref="BE914" si="17683">AA914/AA932</f>
        <v>4.5948203842940682E-2</v>
      </c>
      <c r="BF914" s="132">
        <f t="shared" ref="BF914" si="17684">AB914/AB932</f>
        <v>6.2980963953017416E-2</v>
      </c>
      <c r="BG914" s="133">
        <f t="shared" ref="BG914" si="17685">AC914/AC932</f>
        <v>6.7191041623737888E-2</v>
      </c>
    </row>
    <row r="915" spans="1:59">
      <c r="A915" s="134" t="s">
        <v>25</v>
      </c>
      <c r="B915" s="186">
        <v>4512</v>
      </c>
      <c r="C915" s="187">
        <v>1183</v>
      </c>
      <c r="D915" s="188">
        <v>1531</v>
      </c>
      <c r="E915" s="189">
        <v>831</v>
      </c>
      <c r="F915" s="186">
        <v>767</v>
      </c>
      <c r="G915" s="190">
        <v>565</v>
      </c>
      <c r="H915" s="188">
        <v>1398</v>
      </c>
      <c r="I915" s="189">
        <v>2114</v>
      </c>
      <c r="J915" s="186">
        <v>305</v>
      </c>
      <c r="K915" s="190">
        <v>914</v>
      </c>
      <c r="L915" s="188">
        <v>431</v>
      </c>
      <c r="M915" s="186">
        <v>2096</v>
      </c>
      <c r="N915" s="191">
        <v>1226</v>
      </c>
      <c r="O915" s="192">
        <v>2975</v>
      </c>
      <c r="P915" s="186">
        <v>858</v>
      </c>
      <c r="Q915" s="190">
        <v>1139</v>
      </c>
      <c r="R915" s="188">
        <v>1288</v>
      </c>
      <c r="S915" s="189">
        <v>1161</v>
      </c>
      <c r="T915" s="186">
        <v>366</v>
      </c>
      <c r="U915" s="190">
        <v>676</v>
      </c>
      <c r="V915" s="188">
        <v>809</v>
      </c>
      <c r="W915" s="189">
        <v>2067</v>
      </c>
      <c r="X915" s="186">
        <v>926</v>
      </c>
      <c r="Y915" s="190">
        <v>942</v>
      </c>
      <c r="Z915" s="188">
        <v>3114</v>
      </c>
      <c r="AA915" s="186">
        <v>2309</v>
      </c>
      <c r="AB915" s="169">
        <f t="shared" si="17604"/>
        <v>17531</v>
      </c>
      <c r="AC915" s="170">
        <f t="shared" si="17522"/>
        <v>18972</v>
      </c>
      <c r="AE915" s="134" t="s">
        <v>25</v>
      </c>
      <c r="AF915" s="126">
        <f>B915/B932</f>
        <v>7.5024941802460929E-2</v>
      </c>
      <c r="AG915" s="127">
        <f t="shared" ref="AG915" si="17686">C915/C932</f>
        <v>3.5064319165332862E-2</v>
      </c>
      <c r="AH915" s="128">
        <f t="shared" ref="AH915" si="17687">D915/D932</f>
        <v>6.4574634105192125E-2</v>
      </c>
      <c r="AI915" s="129">
        <f t="shared" ref="AI915" si="17688">E915/E932</f>
        <v>4.4239778534923342E-2</v>
      </c>
      <c r="AJ915" s="126">
        <f t="shared" ref="AJ915" si="17689">F915/F932</f>
        <v>6.7750198745693838E-2</v>
      </c>
      <c r="AK915" s="127">
        <f t="shared" ref="AK915" si="17690">G915/G932</f>
        <v>7.2799896920499929E-2</v>
      </c>
      <c r="AL915" s="128">
        <f t="shared" ref="AL915" si="17691">H915/H932</f>
        <v>5.1188165940463548E-2</v>
      </c>
      <c r="AM915" s="129">
        <f t="shared" ref="AM915" si="17692">I915/I932</f>
        <v>5.2642063847801186E-2</v>
      </c>
      <c r="AN915" s="126">
        <f t="shared" ref="AN915" si="17693">J915/J932</f>
        <v>5.3716097217330047E-2</v>
      </c>
      <c r="AO915" s="127">
        <f t="shared" ref="AO915" si="17694">K915/K932</f>
        <v>0.12887760857304004</v>
      </c>
      <c r="AP915" s="128">
        <f t="shared" ref="AP915" si="17695">L915/L932</f>
        <v>3.7481520132185406E-2</v>
      </c>
      <c r="AQ915" s="126">
        <f t="shared" ref="AQ915" si="17696">M915/M932</f>
        <v>8.6479349754507565E-2</v>
      </c>
      <c r="AR915" s="130">
        <f t="shared" ref="AR915" si="17697">N915/N932</f>
        <v>4.865272431445692E-2</v>
      </c>
      <c r="AS915" s="131">
        <f t="shared" ref="AS915" si="17698">O915/O932</f>
        <v>8.1994322409944045E-2</v>
      </c>
      <c r="AT915" s="126">
        <f t="shared" ref="AT915" si="17699">P915/P932</f>
        <v>5.2946621413144095E-2</v>
      </c>
      <c r="AU915" s="127">
        <f t="shared" ref="AU915" si="17700">Q915/Q932</f>
        <v>5.8222154066349743E-2</v>
      </c>
      <c r="AV915" s="128">
        <f t="shared" ref="AV915" si="17701">R915/R932</f>
        <v>6.3911080236193116E-2</v>
      </c>
      <c r="AW915" s="129">
        <f t="shared" ref="AW915" si="17702">S915/S932</f>
        <v>5.2233769739506004E-2</v>
      </c>
      <c r="AX915" s="126">
        <f t="shared" ref="AX915" si="17703">T915/T932</f>
        <v>4.4048621976170418E-2</v>
      </c>
      <c r="AY915" s="127">
        <f t="shared" ref="AY915" si="17704">U915/U932</f>
        <v>5.9486096444913761E-2</v>
      </c>
      <c r="AZ915" s="128">
        <f t="shared" ref="AZ915" si="17705">V915/V932</f>
        <v>3.414078325455773E-2</v>
      </c>
      <c r="BA915" s="129">
        <f t="shared" ref="BA915" si="17706">W915/W932</f>
        <v>7.1394031500414484E-2</v>
      </c>
      <c r="BB915" s="126">
        <f t="shared" ref="BB915" si="17707">X915/X932</f>
        <v>3.9732257787694153E-2</v>
      </c>
      <c r="BC915" s="127">
        <f t="shared" ref="BC915" si="17708">Y915/Y932</f>
        <v>6.302268013648224E-2</v>
      </c>
      <c r="BD915" s="128">
        <f t="shared" ref="BD915" si="17709">Z915/Z932</f>
        <v>5.7066412549479549E-2</v>
      </c>
      <c r="BE915" s="126">
        <f t="shared" ref="BE915" si="17710">AA915/AA932</f>
        <v>5.0762872092511985E-2</v>
      </c>
      <c r="BF915" s="132">
        <f t="shared" ref="BF915" si="17711">AB915/AB932</f>
        <v>5.6352742257967048E-2</v>
      </c>
      <c r="BG915" s="133">
        <f t="shared" ref="BG915" si="17712">AC915/AC932</f>
        <v>6.1083350504842364E-2</v>
      </c>
    </row>
    <row r="916" spans="1:59">
      <c r="A916" s="143" t="s">
        <v>26</v>
      </c>
      <c r="B916" s="200">
        <v>4804</v>
      </c>
      <c r="C916" s="194">
        <v>1302</v>
      </c>
      <c r="D916" s="195">
        <v>1740</v>
      </c>
      <c r="E916" s="196">
        <v>853</v>
      </c>
      <c r="F916" s="193">
        <v>727</v>
      </c>
      <c r="G916" s="197">
        <v>431</v>
      </c>
      <c r="H916" s="195">
        <v>1695</v>
      </c>
      <c r="I916" s="196">
        <v>2064</v>
      </c>
      <c r="J916" s="193">
        <v>317</v>
      </c>
      <c r="K916" s="197">
        <v>667</v>
      </c>
      <c r="L916" s="195">
        <v>537</v>
      </c>
      <c r="M916" s="193">
        <v>2098</v>
      </c>
      <c r="N916" s="198">
        <v>1324</v>
      </c>
      <c r="O916" s="201">
        <v>2444</v>
      </c>
      <c r="P916" s="193">
        <v>765</v>
      </c>
      <c r="Q916" s="197">
        <v>1145</v>
      </c>
      <c r="R916" s="195">
        <v>1247</v>
      </c>
      <c r="S916" s="196">
        <v>1139</v>
      </c>
      <c r="T916" s="193">
        <v>375</v>
      </c>
      <c r="U916" s="197">
        <v>769</v>
      </c>
      <c r="V916" s="195">
        <v>920</v>
      </c>
      <c r="W916" s="202">
        <v>2164</v>
      </c>
      <c r="X916" s="193">
        <v>975</v>
      </c>
      <c r="Y916" s="197">
        <v>895</v>
      </c>
      <c r="Z916" s="195">
        <v>3108</v>
      </c>
      <c r="AA916" s="193">
        <v>2271</v>
      </c>
      <c r="AB916" s="169">
        <f t="shared" si="17604"/>
        <v>18534</v>
      </c>
      <c r="AC916" s="170">
        <f t="shared" si="17522"/>
        <v>18242</v>
      </c>
      <c r="AE916" s="143" t="s">
        <v>26</v>
      </c>
      <c r="AF916" s="126">
        <f>B916/B932</f>
        <v>7.9880279348187561E-2</v>
      </c>
      <c r="AG916" s="127">
        <f t="shared" ref="AG916" si="17713">C916/C932</f>
        <v>3.8591499199715454E-2</v>
      </c>
      <c r="AH916" s="128">
        <f t="shared" ref="AH916" si="17714">D916/D932</f>
        <v>7.3389851954953816E-2</v>
      </c>
      <c r="AI916" s="129">
        <f t="shared" ref="AI916" si="17715">E916/E932</f>
        <v>4.5410988074957408E-2</v>
      </c>
      <c r="AJ916" s="126">
        <f t="shared" ref="AJ916" si="17716">F916/F932</f>
        <v>6.4216941966257393E-2</v>
      </c>
      <c r="AK916" s="127">
        <f t="shared" ref="AK916" si="17717">G916/G932</f>
        <v>5.5534080659708801E-2</v>
      </c>
      <c r="AL916" s="128">
        <f t="shared" ref="AL916" si="17718">H916/H932</f>
        <v>6.2062905056570611E-2</v>
      </c>
      <c r="AM916" s="129">
        <f t="shared" ref="AM916" si="17719">I916/I932</f>
        <v>5.1396981921410428E-2</v>
      </c>
      <c r="AN916" s="126">
        <f t="shared" ref="AN916" si="17720">J916/J932</f>
        <v>5.5829517435716805E-2</v>
      </c>
      <c r="AO916" s="127">
        <f t="shared" ref="AO916" si="17721">K916/K932</f>
        <v>9.4049633389734918E-2</v>
      </c>
      <c r="AP916" s="128">
        <f t="shared" ref="AP916" si="17722">L916/L932</f>
        <v>4.6699713018523353E-2</v>
      </c>
      <c r="AQ916" s="126">
        <f t="shared" ref="AQ916" si="17723">M916/M932</f>
        <v>8.6561868218013774E-2</v>
      </c>
      <c r="AR916" s="130">
        <f t="shared" ref="AR916" si="17724">N916/N932</f>
        <v>5.2541767530457556E-2</v>
      </c>
      <c r="AS916" s="131">
        <f t="shared" ref="AS916" si="17725">O916/O932</f>
        <v>6.7359369401648161E-2</v>
      </c>
      <c r="AT916" s="126">
        <f t="shared" ref="AT916" si="17726">P916/P932</f>
        <v>4.7207651959271832E-2</v>
      </c>
      <c r="AU916" s="127">
        <f t="shared" ref="AU916" si="17727">Q916/Q932</f>
        <v>5.8528855492511377E-2</v>
      </c>
      <c r="AV916" s="128">
        <f t="shared" ref="AV916" si="17728">R916/R932</f>
        <v>6.1876643675879521E-2</v>
      </c>
      <c r="AW916" s="129">
        <f t="shared" ref="AW916" si="17729">S916/S932</f>
        <v>5.1243982543753092E-2</v>
      </c>
      <c r="AX916" s="126">
        <f t="shared" ref="AX916" si="17730">T916/T932</f>
        <v>4.5131784811650019E-2</v>
      </c>
      <c r="AY916" s="127">
        <f t="shared" ref="AY916" si="17731">U916/U932</f>
        <v>6.7669834565293907E-2</v>
      </c>
      <c r="AZ916" s="128">
        <f t="shared" ref="AZ916" si="17732">V916/V932</f>
        <v>3.8825118163403109E-2</v>
      </c>
      <c r="BA916" s="129">
        <f t="shared" ref="BA916" si="17733">W916/W932</f>
        <v>7.4744404531638581E-2</v>
      </c>
      <c r="BB916" s="126">
        <f t="shared" ref="BB916" si="17734">X916/X932</f>
        <v>4.1834720672788123E-2</v>
      </c>
      <c r="BC916" s="127">
        <f t="shared" ref="BC916" si="17735">Y916/Y932</f>
        <v>5.9878236435405095E-2</v>
      </c>
      <c r="BD916" s="128">
        <f t="shared" ref="BD916" si="17736">Z916/Z932</f>
        <v>5.6956457997361092E-2</v>
      </c>
      <c r="BE916" s="126">
        <f t="shared" ref="BE916" si="17737">AA916/AA932</f>
        <v>4.9927450204458518E-2</v>
      </c>
      <c r="BF916" s="132">
        <f t="shared" ref="BF916" si="17738">AB916/AB932</f>
        <v>5.9576848155219964E-2</v>
      </c>
      <c r="BG916" s="133">
        <f t="shared" ref="BG916" si="17739">AC916/AC932</f>
        <v>5.8733000206058109E-2</v>
      </c>
    </row>
    <row r="917" spans="1:59">
      <c r="A917" s="134" t="s">
        <v>27</v>
      </c>
      <c r="B917" s="203">
        <v>4387</v>
      </c>
      <c r="C917" s="187">
        <v>1501</v>
      </c>
      <c r="D917" s="188">
        <v>1677</v>
      </c>
      <c r="E917" s="189">
        <v>857</v>
      </c>
      <c r="F917" s="186">
        <v>701</v>
      </c>
      <c r="G917" s="190">
        <v>543</v>
      </c>
      <c r="H917" s="188">
        <v>1811</v>
      </c>
      <c r="I917" s="189">
        <v>2292</v>
      </c>
      <c r="J917" s="186">
        <v>344</v>
      </c>
      <c r="K917" s="187">
        <v>516</v>
      </c>
      <c r="L917" s="188">
        <v>594</v>
      </c>
      <c r="M917" s="186">
        <v>1882</v>
      </c>
      <c r="N917" s="191">
        <v>1454</v>
      </c>
      <c r="O917" s="204">
        <v>2459</v>
      </c>
      <c r="P917" s="186">
        <v>896</v>
      </c>
      <c r="Q917" s="187">
        <v>1149</v>
      </c>
      <c r="R917" s="188">
        <v>1238</v>
      </c>
      <c r="S917" s="189">
        <v>1270</v>
      </c>
      <c r="T917" s="195">
        <v>466</v>
      </c>
      <c r="U917" s="186">
        <v>749</v>
      </c>
      <c r="V917" s="188">
        <v>1075</v>
      </c>
      <c r="W917" s="205">
        <v>2097</v>
      </c>
      <c r="X917" s="186">
        <v>1108</v>
      </c>
      <c r="Y917" s="190">
        <v>813</v>
      </c>
      <c r="Z917" s="188">
        <v>3337</v>
      </c>
      <c r="AA917" s="186">
        <v>2536</v>
      </c>
      <c r="AB917" s="169">
        <f t="shared" si="17604"/>
        <v>19088</v>
      </c>
      <c r="AC917" s="170">
        <f t="shared" si="17522"/>
        <v>18664</v>
      </c>
      <c r="AE917" s="134" t="s">
        <v>27</v>
      </c>
      <c r="AF917" s="126">
        <f>B917/B932</f>
        <v>7.2946458264050551E-2</v>
      </c>
      <c r="AG917" s="127">
        <f t="shared" ref="AG917" si="17740">C917/C932</f>
        <v>4.4489892702590551E-2</v>
      </c>
      <c r="AH917" s="128">
        <f t="shared" ref="AH917" si="17741">D917/D932</f>
        <v>7.0732633177274448E-2</v>
      </c>
      <c r="AI917" s="129">
        <f t="shared" ref="AI917" si="17742">E917/E932</f>
        <v>4.5623935264054512E-2</v>
      </c>
      <c r="AJ917" s="126">
        <f t="shared" ref="AJ917" si="17743">F917/F932</f>
        <v>6.1920325059623707E-2</v>
      </c>
      <c r="AK917" s="127">
        <f t="shared" ref="AK917" si="17744">G917/G932</f>
        <v>6.9965210668728253E-2</v>
      </c>
      <c r="AL917" s="128">
        <f t="shared" ref="AL917" si="17745">H917/H932</f>
        <v>6.6310277909999632E-2</v>
      </c>
      <c r="AM917" s="129">
        <f t="shared" ref="AM917" si="17746">I917/I932</f>
        <v>5.7074555505752279E-2</v>
      </c>
      <c r="AN917" s="126">
        <f t="shared" ref="AN917" si="17747">J917/J932</f>
        <v>6.0584712927087003E-2</v>
      </c>
      <c r="AO917" s="127">
        <f t="shared" ref="AO917" si="17748">K917/K932</f>
        <v>7.2758037225042302E-2</v>
      </c>
      <c r="AP917" s="128">
        <f t="shared" ref="AP917" si="17749">L917/L932</f>
        <v>5.1656665797025832E-2</v>
      </c>
      <c r="AQ917" s="126">
        <f t="shared" ref="AQ917" si="17750">M917/M932</f>
        <v>7.7649874159343157E-2</v>
      </c>
      <c r="AR917" s="130">
        <f t="shared" ref="AR917" si="17751">N917/N932</f>
        <v>5.7700702408825744E-2</v>
      </c>
      <c r="AS917" s="131">
        <f t="shared" ref="AS917" si="17752">O917/O932</f>
        <v>6.7772786153294934E-2</v>
      </c>
      <c r="AT917" s="126">
        <f t="shared" ref="AT917" si="17753">P917/P932</f>
        <v>5.529157667386609E-2</v>
      </c>
      <c r="AU917" s="127">
        <f t="shared" ref="AU917" si="17754">Q917/Q932</f>
        <v>5.8733323109952461E-2</v>
      </c>
      <c r="AV917" s="128">
        <f t="shared" ref="AV917" si="17755">R917/R932</f>
        <v>6.1430060040688732E-2</v>
      </c>
      <c r="AW917" s="129">
        <f t="shared" ref="AW917" si="17756">S917/S932</f>
        <v>5.7137715391190891E-2</v>
      </c>
      <c r="AX917" s="126">
        <f t="shared" ref="AX917" si="17757">T917/T932</f>
        <v>5.608376459261042E-2</v>
      </c>
      <c r="AY917" s="127">
        <f t="shared" ref="AY917" si="17758">U917/U932</f>
        <v>6.5909890883491723E-2</v>
      </c>
      <c r="AZ917" s="128">
        <f t="shared" ref="AZ917" si="17759">V917/V932</f>
        <v>4.5366306549628629E-2</v>
      </c>
      <c r="BA917" s="129">
        <f t="shared" ref="BA917" si="17760">W917/W932</f>
        <v>7.2430229345122957E-2</v>
      </c>
      <c r="BB917" s="126">
        <f t="shared" ref="BB917" si="17761">X917/X932</f>
        <v>4.7541405646614604E-2</v>
      </c>
      <c r="BC917" s="127">
        <f t="shared" ref="BC917" si="17762">Y917/Y932</f>
        <v>5.4392185722887537E-2</v>
      </c>
      <c r="BD917" s="128">
        <f t="shared" ref="BD917" si="17763">Z917/Z932</f>
        <v>6.1153056736548896E-2</v>
      </c>
      <c r="BE917" s="126">
        <f t="shared" ref="BE917" si="17764">AA917/AA932</f>
        <v>5.5753418634305059E-2</v>
      </c>
      <c r="BF917" s="132">
        <f t="shared" ref="BF917" si="17765">AB917/AB932</f>
        <v>6.1357660385606923E-2</v>
      </c>
      <c r="BG917" s="133">
        <f t="shared" ref="BG917" si="17766">AC917/AC932</f>
        <v>6.0091695858232021E-2</v>
      </c>
    </row>
    <row r="918" spans="1:59">
      <c r="A918" s="143" t="s">
        <v>28</v>
      </c>
      <c r="B918" s="200">
        <v>3408</v>
      </c>
      <c r="C918" s="194">
        <v>1352</v>
      </c>
      <c r="D918" s="195">
        <v>1382</v>
      </c>
      <c r="E918" s="196">
        <v>855</v>
      </c>
      <c r="F918" s="193">
        <v>706</v>
      </c>
      <c r="G918" s="197">
        <v>416</v>
      </c>
      <c r="H918" s="195">
        <v>1981</v>
      </c>
      <c r="I918" s="196">
        <v>2322</v>
      </c>
      <c r="J918" s="193">
        <v>331</v>
      </c>
      <c r="K918" s="194">
        <v>430</v>
      </c>
      <c r="L918" s="195">
        <v>560</v>
      </c>
      <c r="M918" s="193">
        <v>1723</v>
      </c>
      <c r="N918" s="198">
        <v>1522</v>
      </c>
      <c r="O918" s="201">
        <v>2543</v>
      </c>
      <c r="P918" s="193">
        <v>895</v>
      </c>
      <c r="Q918" s="194">
        <v>1117</v>
      </c>
      <c r="R918" s="195">
        <v>1268</v>
      </c>
      <c r="S918" s="196">
        <v>1498</v>
      </c>
      <c r="T918" s="193">
        <v>495</v>
      </c>
      <c r="U918" s="197">
        <v>653</v>
      </c>
      <c r="V918" s="195">
        <v>1244</v>
      </c>
      <c r="W918" s="202">
        <v>2310</v>
      </c>
      <c r="X918" s="193">
        <v>1148</v>
      </c>
      <c r="Y918" s="197">
        <v>911</v>
      </c>
      <c r="Z918" s="195">
        <v>2989</v>
      </c>
      <c r="AA918" s="193">
        <v>2699</v>
      </c>
      <c r="AB918" s="169">
        <f t="shared" si="17604"/>
        <v>17929</v>
      </c>
      <c r="AC918" s="170">
        <f t="shared" si="17522"/>
        <v>18829</v>
      </c>
      <c r="AE918" s="143" t="s">
        <v>28</v>
      </c>
      <c r="AF918" s="126">
        <f>B918/B932</f>
        <v>5.6667775191220487E-2</v>
      </c>
      <c r="AG918" s="127">
        <f t="shared" ref="AG918" si="17767">C918/C932</f>
        <v>4.007350761752327E-2</v>
      </c>
      <c r="AH918" s="128">
        <f t="shared" ref="AH918" si="17768">D918/D932</f>
        <v>5.829010080560125E-2</v>
      </c>
      <c r="AI918" s="129">
        <f t="shared" ref="AI918" si="17769">E918/E932</f>
        <v>4.551746166950596E-2</v>
      </c>
      <c r="AJ918" s="126">
        <f t="shared" ref="AJ918" si="17770">F918/F932</f>
        <v>6.2361982157053263E-2</v>
      </c>
      <c r="AK918" s="127">
        <f t="shared" ref="AK918" si="17771">G918/G932</f>
        <v>5.3601340033500838E-2</v>
      </c>
      <c r="AL918" s="128">
        <f t="shared" ref="AL918" si="17772">H918/H932</f>
        <v>7.2534876057266301E-2</v>
      </c>
      <c r="AM918" s="129">
        <f t="shared" ref="AM918" si="17773">I918/I932</f>
        <v>5.7821604661586735E-2</v>
      </c>
      <c r="AN918" s="126">
        <f t="shared" ref="AN918" si="17774">J918/J932</f>
        <v>5.8295174357168016E-2</v>
      </c>
      <c r="AO918" s="127">
        <f t="shared" ref="AO918" si="17775">K918/K932</f>
        <v>6.0631697687535249E-2</v>
      </c>
      <c r="AP918" s="128">
        <f t="shared" ref="AP918" si="17776">L918/L932</f>
        <v>4.8699886946691015E-2</v>
      </c>
      <c r="AQ918" s="126">
        <f t="shared" ref="AQ918" si="17777">M918/M932</f>
        <v>7.1089656310599492E-2</v>
      </c>
      <c r="AR918" s="130">
        <f t="shared" ref="AR918" si="17778">N918/N932</f>
        <v>6.0399222191356801E-2</v>
      </c>
      <c r="AS918" s="131">
        <f t="shared" ref="AS918" si="17779">O918/O932</f>
        <v>7.0087919962516884E-2</v>
      </c>
      <c r="AT918" s="126">
        <f t="shared" ref="AT918" si="17780">P918/P932</f>
        <v>5.522986732489972E-2</v>
      </c>
      <c r="AU918" s="127">
        <f t="shared" ref="AU918" si="17781">Q918/Q932</f>
        <v>5.7097582170423759E-2</v>
      </c>
      <c r="AV918" s="128">
        <f t="shared" ref="AV918" si="17782">R918/R932</f>
        <v>6.2918672157991365E-2</v>
      </c>
      <c r="AW918" s="129">
        <f t="shared" ref="AW918" si="17783">S918/S932</f>
        <v>6.7395509965357453E-2</v>
      </c>
      <c r="AX918" s="126">
        <f t="shared" ref="AX918" si="17784">T918/T932</f>
        <v>5.9573955951378023E-2</v>
      </c>
      <c r="AY918" s="127">
        <f t="shared" ref="AY918" si="17785">U918/U932</f>
        <v>5.7462161210841252E-2</v>
      </c>
      <c r="AZ918" s="128">
        <f t="shared" ref="AZ918" si="17786">V918/V932</f>
        <v>5.2498311951384199E-2</v>
      </c>
      <c r="BA918" s="129">
        <f t="shared" ref="BA918" si="17787">W918/W932</f>
        <v>7.9787234042553196E-2</v>
      </c>
      <c r="BB918" s="126">
        <f t="shared" ref="BB918" si="17788">X918/X932</f>
        <v>4.9257701879344376E-2</v>
      </c>
      <c r="BC918" s="127">
        <f t="shared" ref="BC918" si="17789">Y918/Y932</f>
        <v>6.094868535492072E-2</v>
      </c>
      <c r="BD918" s="128">
        <f t="shared" ref="BD918" si="17790">Z918/Z932</f>
        <v>5.4775692713678346E-2</v>
      </c>
      <c r="BE918" s="126">
        <f t="shared" ref="BE918" si="17791">AA918/AA932</f>
        <v>5.9336938838323881E-2</v>
      </c>
      <c r="BF918" s="132">
        <f t="shared" ref="BF918" si="17792">AB918/AB932</f>
        <v>5.76320983368371E-2</v>
      </c>
      <c r="BG918" s="133">
        <f t="shared" ref="BG918" si="17793">AC918/AC932</f>
        <v>6.0622939418916132E-2</v>
      </c>
    </row>
    <row r="919" spans="1:59">
      <c r="A919" s="134" t="s">
        <v>29</v>
      </c>
      <c r="B919" s="203">
        <v>2960</v>
      </c>
      <c r="C919" s="187">
        <v>1750</v>
      </c>
      <c r="D919" s="188">
        <v>1360</v>
      </c>
      <c r="E919" s="189">
        <v>1093</v>
      </c>
      <c r="F919" s="186">
        <v>704</v>
      </c>
      <c r="G919" s="190">
        <v>549</v>
      </c>
      <c r="H919" s="188">
        <v>2019</v>
      </c>
      <c r="I919" s="189">
        <v>2577</v>
      </c>
      <c r="J919" s="186">
        <v>362</v>
      </c>
      <c r="K919" s="187">
        <v>438</v>
      </c>
      <c r="L919" s="188">
        <v>717</v>
      </c>
      <c r="M919" s="186">
        <v>1515</v>
      </c>
      <c r="N919" s="191">
        <v>1730</v>
      </c>
      <c r="O919" s="204">
        <v>2098</v>
      </c>
      <c r="P919" s="186">
        <v>903</v>
      </c>
      <c r="Q919" s="187">
        <v>1099</v>
      </c>
      <c r="R919" s="188">
        <v>1179</v>
      </c>
      <c r="S919" s="189">
        <v>1127</v>
      </c>
      <c r="T919" s="186">
        <v>586</v>
      </c>
      <c r="U919" s="190">
        <v>586</v>
      </c>
      <c r="V919" s="188">
        <v>1551</v>
      </c>
      <c r="W919" s="205">
        <v>1679</v>
      </c>
      <c r="X919" s="186">
        <v>1247</v>
      </c>
      <c r="Y919" s="190">
        <v>729</v>
      </c>
      <c r="Z919" s="188">
        <v>3008</v>
      </c>
      <c r="AA919" s="186">
        <v>2716</v>
      </c>
      <c r="AB919" s="169">
        <f t="shared" si="17604"/>
        <v>18326</v>
      </c>
      <c r="AC919" s="170">
        <f t="shared" si="17522"/>
        <v>17956</v>
      </c>
      <c r="AE919" s="134" t="s">
        <v>29</v>
      </c>
      <c r="AF919" s="126">
        <f>B919/B932</f>
        <v>4.92184901895577E-2</v>
      </c>
      <c r="AG919" s="127">
        <f t="shared" ref="AG919" si="17794">C919/C932</f>
        <v>5.1870294623273458E-2</v>
      </c>
      <c r="AH919" s="128">
        <f t="shared" ref="AH919" si="17795">D919/D932</f>
        <v>5.7362183137205279E-2</v>
      </c>
      <c r="AI919" s="129">
        <f t="shared" ref="AI919" si="17796">E919/E932</f>
        <v>5.8187819420783646E-2</v>
      </c>
      <c r="AJ919" s="126">
        <f t="shared" ref="AJ919" si="17797">F919/F932</f>
        <v>6.2185319318081439E-2</v>
      </c>
      <c r="AK919" s="127">
        <f t="shared" ref="AK919" si="17798">G919/G932</f>
        <v>7.0738306919211444E-2</v>
      </c>
      <c r="AL919" s="128">
        <f t="shared" ref="AL919" si="17799">H919/H932</f>
        <v>7.3926256819596498E-2</v>
      </c>
      <c r="AM919" s="129">
        <f t="shared" ref="AM919" si="17800">I919/I932</f>
        <v>6.4171522486179591E-2</v>
      </c>
      <c r="AN919" s="126">
        <f t="shared" ref="AN919" si="17801">J919/J932</f>
        <v>6.375484325466714E-2</v>
      </c>
      <c r="AO919" s="127">
        <f t="shared" ref="AO919" si="17802">K919/K932</f>
        <v>6.1759729272419628E-2</v>
      </c>
      <c r="AP919" s="128">
        <f t="shared" ref="AP919" si="17803">L919/L932</f>
        <v>6.2353248108531177E-2</v>
      </c>
      <c r="AQ919" s="126">
        <f t="shared" ref="AQ919" si="17804">M919/M932</f>
        <v>6.2507736105953712E-2</v>
      </c>
      <c r="AR919" s="130">
        <f t="shared" ref="AR919" si="17805">N919/N932</f>
        <v>6.8653517996745905E-2</v>
      </c>
      <c r="AS919" s="131">
        <f t="shared" ref="AS919" si="17806">O919/O932</f>
        <v>5.7823222996995841E-2</v>
      </c>
      <c r="AT919" s="126">
        <f t="shared" ref="AT919" si="17807">P919/P932</f>
        <v>5.5723542116630671E-2</v>
      </c>
      <c r="AU919" s="127">
        <f t="shared" ref="AU919" si="17808">Q919/Q932</f>
        <v>5.6177477891938866E-2</v>
      </c>
      <c r="AV919" s="128">
        <f t="shared" ref="AV919" si="17809">R919/R932</f>
        <v>5.8502456209993552E-2</v>
      </c>
      <c r="AW919" s="129">
        <f t="shared" ref="AW919" si="17810">S919/S932</f>
        <v>5.0704098618796961E-2</v>
      </c>
      <c r="AX919" s="126">
        <f t="shared" ref="AX919" si="17811">T919/T932</f>
        <v>7.0525935732338424E-2</v>
      </c>
      <c r="AY919" s="127">
        <f t="shared" ref="AY919" si="17812">U919/U932</f>
        <v>5.1566349876803939E-2</v>
      </c>
      <c r="AZ919" s="128">
        <f t="shared" ref="AZ919" si="17813">V919/V932</f>
        <v>6.5454085077650243E-2</v>
      </c>
      <c r="BA919" s="129">
        <f t="shared" ref="BA919" si="17814">W919/W932</f>
        <v>5.7992539375518098E-2</v>
      </c>
      <c r="BB919" s="126">
        <f t="shared" ref="BB919" si="17815">X919/X932</f>
        <v>5.350553505535055E-2</v>
      </c>
      <c r="BC919" s="127">
        <f t="shared" ref="BC919" si="17816">Y919/Y932</f>
        <v>4.8772328895430518E-2</v>
      </c>
      <c r="BD919" s="128">
        <f t="shared" ref="BD919" si="17817">Z919/Z932</f>
        <v>5.5123882128720131E-2</v>
      </c>
      <c r="BE919" s="126">
        <f t="shared" ref="BE919" si="17818">AA919/AA932</f>
        <v>5.9710680209295167E-2</v>
      </c>
      <c r="BF919" s="132">
        <f t="shared" ref="BF919" si="17819">AB919/AB932</f>
        <v>5.8908239953197425E-2</v>
      </c>
      <c r="BG919" s="133">
        <f t="shared" ref="BG919" si="17820">AC919/AC932</f>
        <v>5.7812178034205644E-2</v>
      </c>
    </row>
    <row r="920" spans="1:59">
      <c r="A920" s="143" t="s">
        <v>30</v>
      </c>
      <c r="B920" s="200">
        <v>2360</v>
      </c>
      <c r="C920" s="194">
        <v>1869</v>
      </c>
      <c r="D920" s="195">
        <v>1151</v>
      </c>
      <c r="E920" s="196">
        <v>908</v>
      </c>
      <c r="F920" s="193">
        <v>682</v>
      </c>
      <c r="G920" s="197">
        <v>383</v>
      </c>
      <c r="H920" s="195">
        <v>1782</v>
      </c>
      <c r="I920" s="196">
        <v>2350</v>
      </c>
      <c r="J920" s="193">
        <v>459</v>
      </c>
      <c r="K920" s="194">
        <v>271</v>
      </c>
      <c r="L920" s="195">
        <v>906</v>
      </c>
      <c r="M920" s="193">
        <v>919</v>
      </c>
      <c r="N920" s="198">
        <v>1583</v>
      </c>
      <c r="O920" s="201">
        <v>1455</v>
      </c>
      <c r="P920" s="193">
        <v>895</v>
      </c>
      <c r="Q920" s="194">
        <v>961</v>
      </c>
      <c r="R920" s="195">
        <v>1073</v>
      </c>
      <c r="S920" s="196">
        <v>1357</v>
      </c>
      <c r="T920" s="193">
        <v>518</v>
      </c>
      <c r="U920" s="197">
        <v>487</v>
      </c>
      <c r="V920" s="195">
        <v>1535</v>
      </c>
      <c r="W920" s="202">
        <v>804</v>
      </c>
      <c r="X920" s="193">
        <v>1130</v>
      </c>
      <c r="Y920" s="197">
        <v>361</v>
      </c>
      <c r="Z920" s="195">
        <v>2034</v>
      </c>
      <c r="AA920" s="193">
        <v>1187</v>
      </c>
      <c r="AB920" s="169">
        <f t="shared" si="17604"/>
        <v>16108</v>
      </c>
      <c r="AC920" s="170">
        <f t="shared" si="17522"/>
        <v>13312</v>
      </c>
      <c r="AE920" s="143" t="s">
        <v>30</v>
      </c>
      <c r="AF920" s="126">
        <f>B920/B932</f>
        <v>3.9241769205187897E-2</v>
      </c>
      <c r="AG920" s="127">
        <f t="shared" ref="AG920" si="17821">C920/C932</f>
        <v>5.5397474657656057E-2</v>
      </c>
      <c r="AH920" s="128">
        <f t="shared" ref="AH920" si="17822">D920/D932</f>
        <v>4.8546965287443587E-2</v>
      </c>
      <c r="AI920" s="129">
        <f t="shared" ref="AI920" si="17823">E920/E932</f>
        <v>4.8339011925042592E-2</v>
      </c>
      <c r="AJ920" s="126">
        <f t="shared" ref="AJ920" si="17824">F920/F932</f>
        <v>6.0242028089391393E-2</v>
      </c>
      <c r="AK920" s="127">
        <f t="shared" ref="AK920" si="17825">G920/G932</f>
        <v>4.9349310655843318E-2</v>
      </c>
      <c r="AL920" s="128">
        <f t="shared" ref="AL920" si="17826">H920/H932</f>
        <v>6.5248434696642377E-2</v>
      </c>
      <c r="AM920" s="129">
        <f t="shared" ref="AM920" si="17827">I920/I932</f>
        <v>5.8518850540365555E-2</v>
      </c>
      <c r="AN920" s="126">
        <f t="shared" ref="AN920" si="17828">J920/J932</f>
        <v>8.0838323353293412E-2</v>
      </c>
      <c r="AO920" s="127">
        <f t="shared" ref="AO920" si="17829">K920/K932</f>
        <v>3.8212069937958261E-2</v>
      </c>
      <c r="AP920" s="128">
        <f t="shared" ref="AP920" si="17830">L920/L932</f>
        <v>7.878945995303939E-2</v>
      </c>
      <c r="AQ920" s="126">
        <f t="shared" ref="AQ920" si="17831">M920/M932</f>
        <v>3.791723398110327E-2</v>
      </c>
      <c r="AR920" s="130">
        <f t="shared" ref="AR920" si="17832">N920/N932</f>
        <v>6.2819953172744955E-2</v>
      </c>
      <c r="AS920" s="131">
        <f t="shared" ref="AS920" si="17833">O920/O932</f>
        <v>4.0101424909737345E-2</v>
      </c>
      <c r="AT920" s="126">
        <f t="shared" ref="AT920" si="17834">P920/P932</f>
        <v>5.522986732489972E-2</v>
      </c>
      <c r="AU920" s="127">
        <f t="shared" ref="AU920" si="17835">Q920/Q932</f>
        <v>4.9123345090221336E-2</v>
      </c>
      <c r="AV920" s="128">
        <f t="shared" ref="AV920" si="17836">R920/R932</f>
        <v>5.3242693395524239E-2</v>
      </c>
      <c r="AW920" s="129">
        <f t="shared" ref="AW920" si="17837">S920/S932</f>
        <v>6.1051873847122871E-2</v>
      </c>
      <c r="AX920" s="126">
        <f t="shared" ref="AX920" si="17838">T920/T932</f>
        <v>6.2342038753159225E-2</v>
      </c>
      <c r="AY920" s="127">
        <f t="shared" ref="AY920" si="17839">U920/U932</f>
        <v>4.2854628651883137E-2</v>
      </c>
      <c r="AZ920" s="128">
        <f t="shared" ref="AZ920" si="17840">V920/V932</f>
        <v>6.4778865631330187E-2</v>
      </c>
      <c r="BA920" s="129">
        <f t="shared" ref="BA920" si="17841">W920/W932</f>
        <v>2.7770102238187346E-2</v>
      </c>
      <c r="BB920" s="126">
        <f t="shared" ref="BB920" si="17842">X920/X932</f>
        <v>4.8485368574615981E-2</v>
      </c>
      <c r="BC920" s="127">
        <f t="shared" ref="BC920" si="17843">Y920/Y932</f>
        <v>2.415200374657122E-2</v>
      </c>
      <c r="BD920" s="128">
        <f t="shared" ref="BD920" si="17844">Z920/Z932</f>
        <v>3.7274593168157164E-2</v>
      </c>
      <c r="BE920" s="126">
        <f t="shared" ref="BE920" si="17845">AA920/AA932</f>
        <v>2.6095941608406982E-2</v>
      </c>
      <c r="BF920" s="132">
        <f t="shared" ref="BF920" si="17846">AB920/AB932</f>
        <v>5.1778562106630149E-2</v>
      </c>
      <c r="BG920" s="133">
        <f t="shared" ref="BG920" si="17847">AC920/AC932</f>
        <v>4.2860086544405519E-2</v>
      </c>
    </row>
    <row r="921" spans="1:59">
      <c r="A921" s="134" t="s">
        <v>31</v>
      </c>
      <c r="B921" s="203">
        <v>2462</v>
      </c>
      <c r="C921" s="187">
        <v>1392</v>
      </c>
      <c r="D921" s="188">
        <v>1331</v>
      </c>
      <c r="E921" s="189">
        <v>483</v>
      </c>
      <c r="F921" s="186">
        <v>822</v>
      </c>
      <c r="G921" s="190">
        <v>278</v>
      </c>
      <c r="H921" s="188">
        <v>1852</v>
      </c>
      <c r="I921" s="189">
        <v>1623</v>
      </c>
      <c r="J921" s="186">
        <v>484</v>
      </c>
      <c r="K921" s="187">
        <v>219</v>
      </c>
      <c r="L921" s="188">
        <v>1006</v>
      </c>
      <c r="M921" s="186">
        <v>1055</v>
      </c>
      <c r="N921" s="191">
        <v>1569</v>
      </c>
      <c r="O921" s="204">
        <v>1638</v>
      </c>
      <c r="P921" s="186">
        <v>886</v>
      </c>
      <c r="Q921" s="187">
        <v>1035</v>
      </c>
      <c r="R921" s="188">
        <v>987</v>
      </c>
      <c r="S921" s="189">
        <v>1350</v>
      </c>
      <c r="T921" s="186">
        <v>601</v>
      </c>
      <c r="U921" s="190">
        <v>424</v>
      </c>
      <c r="V921" s="188">
        <v>1737</v>
      </c>
      <c r="W921" s="205">
        <v>1383</v>
      </c>
      <c r="X921" s="186">
        <v>2212</v>
      </c>
      <c r="Y921" s="190">
        <v>689</v>
      </c>
      <c r="Z921" s="188">
        <v>4533</v>
      </c>
      <c r="AA921" s="186">
        <v>4280</v>
      </c>
      <c r="AB921" s="169">
        <f t="shared" si="17604"/>
        <v>20482</v>
      </c>
      <c r="AC921" s="170">
        <f t="shared" si="17522"/>
        <v>15849</v>
      </c>
      <c r="AE921" s="134" t="s">
        <v>31</v>
      </c>
      <c r="AF921" s="126">
        <f>B921/B932</f>
        <v>4.0937811772530759E-2</v>
      </c>
      <c r="AG921" s="127">
        <f t="shared" ref="AG921" si="17848">C921/C932</f>
        <v>4.1259114351769516E-2</v>
      </c>
      <c r="AH921" s="128">
        <f t="shared" ref="AH921" si="17849">D921/D932</f>
        <v>5.6139018937956052E-2</v>
      </c>
      <c r="AI921" s="129">
        <f t="shared" ref="AI921" si="17850">E921/E932</f>
        <v>2.5713373083475297E-2</v>
      </c>
      <c r="AJ921" s="126">
        <f t="shared" ref="AJ921" si="17851">F921/F932</f>
        <v>7.2608426817418956E-2</v>
      </c>
      <c r="AK921" s="127">
        <f t="shared" ref="AK921" si="17852">G921/G932</f>
        <v>3.5820126272387579E-2</v>
      </c>
      <c r="AL921" s="128">
        <f t="shared" ref="AL921" si="17853">H921/H932</f>
        <v>6.7811504521987476E-2</v>
      </c>
      <c r="AM921" s="129">
        <f t="shared" ref="AM921" si="17854">I921/I932</f>
        <v>4.0415359330643955E-2</v>
      </c>
      <c r="AN921" s="126">
        <f t="shared" ref="AN921" si="17855">J921/J932</f>
        <v>8.5241282141599151E-2</v>
      </c>
      <c r="AO921" s="127">
        <f t="shared" ref="AO921" si="17856">K921/K932</f>
        <v>3.0879864636209814E-2</v>
      </c>
      <c r="AP921" s="128">
        <f t="shared" ref="AP921" si="17857">L921/L932</f>
        <v>8.7485868336377073E-2</v>
      </c>
      <c r="AQ921" s="126">
        <f t="shared" ref="AQ921" si="17858">M921/M932</f>
        <v>4.3528489499525522E-2</v>
      </c>
      <c r="AR921" s="130">
        <f t="shared" ref="AR921" si="17859">N921/N932</f>
        <v>6.2264375570459142E-2</v>
      </c>
      <c r="AS921" s="131">
        <f t="shared" ref="AS921" si="17860">O921/O932</f>
        <v>4.5145109279828018E-2</v>
      </c>
      <c r="AT921" s="126">
        <f t="shared" ref="AT921" si="17861">P921/P932</f>
        <v>5.4674483184202406E-2</v>
      </c>
      <c r="AU921" s="127">
        <f t="shared" ref="AU921" si="17862">Q921/Q932</f>
        <v>5.2905996012881457E-2</v>
      </c>
      <c r="AV921" s="128">
        <f t="shared" ref="AV921" si="17863">R921/R932</f>
        <v>4.8975338659256684E-2</v>
      </c>
      <c r="AW921" s="129">
        <f t="shared" ref="AW921" si="17864">S921/S932</f>
        <v>6.0736941557565122E-2</v>
      </c>
      <c r="AX921" s="126">
        <f t="shared" ref="AX921" si="17865">T921/T932</f>
        <v>7.2331207124804425E-2</v>
      </c>
      <c r="AY921" s="127">
        <f t="shared" ref="AY921" si="17866">U921/U932</f>
        <v>3.7310806054206266E-2</v>
      </c>
      <c r="AZ921" s="128">
        <f t="shared" ref="AZ921" si="17867">V921/V932</f>
        <v>7.3303511141120867E-2</v>
      </c>
      <c r="BA921" s="129">
        <f t="shared" ref="BA921" si="17868">W921/W932</f>
        <v>4.7768720641061066E-2</v>
      </c>
      <c r="BB921" s="126">
        <f t="shared" ref="BB921" si="17869">X921/X932</f>
        <v>9.4911181669956241E-2</v>
      </c>
      <c r="BC921" s="127">
        <f t="shared" ref="BC921" si="17870">Y921/Y932</f>
        <v>4.6096206596641466E-2</v>
      </c>
      <c r="BD921" s="128">
        <f t="shared" ref="BD921" si="17871">Z921/Z932</f>
        <v>8.3070664125494798E-2</v>
      </c>
      <c r="BE921" s="126">
        <f t="shared" ref="BE921" si="17872">AA921/AA932</f>
        <v>9.4094886338653649E-2</v>
      </c>
      <c r="BF921" s="132">
        <f t="shared" ref="BF921" si="17873">AB921/AB932</f>
        <v>6.5838621124161834E-2</v>
      </c>
      <c r="BG921" s="133">
        <f t="shared" ref="BG921" si="17874">AC921/AC932</f>
        <v>5.1028358747166699E-2</v>
      </c>
    </row>
    <row r="922" spans="1:59">
      <c r="A922" s="143" t="s">
        <v>32</v>
      </c>
      <c r="B922" s="200">
        <v>2599</v>
      </c>
      <c r="C922" s="194">
        <v>4324</v>
      </c>
      <c r="D922" s="195">
        <v>1776</v>
      </c>
      <c r="E922" s="196">
        <v>1987</v>
      </c>
      <c r="F922" s="193">
        <v>1168</v>
      </c>
      <c r="G922" s="197">
        <v>597</v>
      </c>
      <c r="H922" s="195">
        <v>1811</v>
      </c>
      <c r="I922" s="196">
        <v>4341</v>
      </c>
      <c r="J922" s="193">
        <v>554</v>
      </c>
      <c r="K922" s="194">
        <v>305</v>
      </c>
      <c r="L922" s="195">
        <v>1368</v>
      </c>
      <c r="M922" s="193">
        <v>1109</v>
      </c>
      <c r="N922" s="198">
        <v>1973</v>
      </c>
      <c r="O922" s="201">
        <v>2158</v>
      </c>
      <c r="P922" s="193">
        <v>1226</v>
      </c>
      <c r="Q922" s="194">
        <v>1061</v>
      </c>
      <c r="R922" s="195">
        <v>1369</v>
      </c>
      <c r="S922" s="196">
        <v>1617</v>
      </c>
      <c r="T922" s="193">
        <v>1078</v>
      </c>
      <c r="U922" s="197">
        <v>322</v>
      </c>
      <c r="V922" s="195">
        <v>2059</v>
      </c>
      <c r="W922" s="202">
        <v>1129</v>
      </c>
      <c r="X922" s="193">
        <v>2216</v>
      </c>
      <c r="Y922" s="197">
        <v>539</v>
      </c>
      <c r="Z922" s="195">
        <v>3604</v>
      </c>
      <c r="AA922" s="193">
        <v>3406</v>
      </c>
      <c r="AB922" s="169">
        <f t="shared" si="17604"/>
        <v>22801</v>
      </c>
      <c r="AC922" s="170">
        <f t="shared" si="17522"/>
        <v>22895</v>
      </c>
      <c r="AE922" s="143" t="s">
        <v>32</v>
      </c>
      <c r="AF922" s="126">
        <f>B922/B932</f>
        <v>4.3215829730628534E-2</v>
      </c>
      <c r="AG922" s="127">
        <f t="shared" ref="AG922" si="17875">C922/C932</f>
        <v>0.12816408797201967</v>
      </c>
      <c r="AH922" s="128">
        <f t="shared" ref="AH922" si="17876">D922/D932</f>
        <v>7.4908262685056307E-2</v>
      </c>
      <c r="AI922" s="129">
        <f t="shared" ref="AI922" si="17877">E922/E932</f>
        <v>0.10578151618398637</v>
      </c>
      <c r="AJ922" s="126">
        <f t="shared" ref="AJ922" si="17878">F922/F932</f>
        <v>0.10317109795954421</v>
      </c>
      <c r="AK922" s="127">
        <f t="shared" ref="AK922" si="17879">G922/G932</f>
        <v>7.6923076923076927E-2</v>
      </c>
      <c r="AL922" s="128">
        <f t="shared" ref="AL922" si="17880">H922/H932</f>
        <v>6.6310277909999632E-2</v>
      </c>
      <c r="AM922" s="129">
        <f t="shared" ref="AM922" si="17881">I922/I932</f>
        <v>0.10809801284924549</v>
      </c>
      <c r="AN922" s="126">
        <f t="shared" ref="AN922" si="17882">J922/J932</f>
        <v>9.7569566748855224E-2</v>
      </c>
      <c r="AO922" s="127">
        <f t="shared" ref="AO922" si="17883">K922/K932</f>
        <v>4.3006204173716867E-2</v>
      </c>
      <c r="AP922" s="128">
        <f t="shared" ref="AP922" si="17884">L922/L932</f>
        <v>0.11896686668405948</v>
      </c>
      <c r="AQ922" s="126">
        <f t="shared" ref="AQ922" si="17885">M922/M932</f>
        <v>4.5756488014193172E-2</v>
      </c>
      <c r="AR922" s="130">
        <f t="shared" ref="AR922" si="17886">N922/N932</f>
        <v>7.8296757807849518E-2</v>
      </c>
      <c r="AS922" s="131">
        <f t="shared" ref="AS922" si="17887">O922/O932</f>
        <v>5.9476890003582944E-2</v>
      </c>
      <c r="AT922" s="126">
        <f t="shared" ref="AT922" si="17888">P922/P932</f>
        <v>7.5655661832767659E-2</v>
      </c>
      <c r="AU922" s="127">
        <f t="shared" ref="AU922" si="17889">Q922/Q932</f>
        <v>5.4235035526248532E-2</v>
      </c>
      <c r="AV922" s="128">
        <f t="shared" ref="AV922" si="17890">R922/R932</f>
        <v>6.7930332952910233E-2</v>
      </c>
      <c r="AW922" s="129">
        <f t="shared" ref="AW922" si="17891">S922/S932</f>
        <v>7.2749358887839108E-2</v>
      </c>
      <c r="AX922" s="126">
        <f t="shared" ref="AX922" si="17892">T922/T932</f>
        <v>0.12973883740522324</v>
      </c>
      <c r="AY922" s="127">
        <f t="shared" ref="AY922" si="17893">U922/U932</f>
        <v>2.8335093277015135E-2</v>
      </c>
      <c r="AZ922" s="128">
        <f t="shared" ref="AZ922" si="17894">V922/V932</f>
        <v>8.6892302498311952E-2</v>
      </c>
      <c r="BA922" s="129">
        <f t="shared" ref="BA922" si="17895">W922/W932</f>
        <v>3.8995578889195907E-2</v>
      </c>
      <c r="BB922" s="126">
        <f t="shared" ref="BB922" si="17896">X922/X932</f>
        <v>9.5082811293229208E-2</v>
      </c>
      <c r="BC922" s="127">
        <f t="shared" ref="BC922" si="17897">Y922/Y932</f>
        <v>3.6060747976182514E-2</v>
      </c>
      <c r="BD922" s="128">
        <f t="shared" ref="BD922" si="17898">Z922/Z932</f>
        <v>6.6046034305820261E-2</v>
      </c>
      <c r="BE922" s="126">
        <f t="shared" ref="BE922" si="17899">AA922/AA932</f>
        <v>7.4880182913423909E-2</v>
      </c>
      <c r="BF922" s="132">
        <f t="shared" ref="BF922" si="17900">AB922/AB932</f>
        <v>7.3292959684211206E-2</v>
      </c>
      <c r="BG922" s="133">
        <f t="shared" ref="BG922" si="17901">AC922/AC932</f>
        <v>7.3714068617350095E-2</v>
      </c>
    </row>
    <row r="923" spans="1:59">
      <c r="A923" s="134" t="s">
        <v>33</v>
      </c>
      <c r="B923" s="203">
        <v>2677</v>
      </c>
      <c r="C923" s="187">
        <v>3523</v>
      </c>
      <c r="D923" s="188">
        <v>1696</v>
      </c>
      <c r="E923" s="189">
        <v>1335</v>
      </c>
      <c r="F923" s="186">
        <v>855</v>
      </c>
      <c r="G923" s="190">
        <v>377</v>
      </c>
      <c r="H923" s="188">
        <v>2415</v>
      </c>
      <c r="I923" s="189">
        <v>2990</v>
      </c>
      <c r="J923" s="186">
        <v>415</v>
      </c>
      <c r="K923" s="187">
        <v>182</v>
      </c>
      <c r="L923" s="188">
        <v>1318</v>
      </c>
      <c r="M923" s="186">
        <v>851</v>
      </c>
      <c r="N923" s="191">
        <v>2026</v>
      </c>
      <c r="O923" s="204">
        <v>1857</v>
      </c>
      <c r="P923" s="186">
        <v>1242</v>
      </c>
      <c r="Q923" s="187">
        <v>1267</v>
      </c>
      <c r="R923" s="188">
        <v>1188</v>
      </c>
      <c r="S923" s="189">
        <v>1748</v>
      </c>
      <c r="T923" s="186">
        <v>696</v>
      </c>
      <c r="U923" s="190">
        <v>412</v>
      </c>
      <c r="V923" s="188">
        <v>2162</v>
      </c>
      <c r="W923" s="205">
        <v>1811</v>
      </c>
      <c r="X923" s="186">
        <v>2299</v>
      </c>
      <c r="Y923" s="190">
        <v>963</v>
      </c>
      <c r="Z923" s="188">
        <v>3156</v>
      </c>
      <c r="AA923" s="186">
        <v>4899</v>
      </c>
      <c r="AB923" s="169">
        <f t="shared" si="17604"/>
        <v>22145</v>
      </c>
      <c r="AC923" s="170">
        <f t="shared" si="17522"/>
        <v>22215</v>
      </c>
      <c r="AE923" s="134" t="s">
        <v>33</v>
      </c>
      <c r="AF923" s="126">
        <f>B923/B932</f>
        <v>4.4512803458596609E-2</v>
      </c>
      <c r="AG923" s="127">
        <f t="shared" ref="AG923" si="17902">C923/C932</f>
        <v>0.10442231311873851</v>
      </c>
      <c r="AH923" s="128">
        <f t="shared" ref="AH923" si="17903">D923/D932</f>
        <v>7.1534016618161875E-2</v>
      </c>
      <c r="AI923" s="129">
        <f t="shared" ref="AI923" si="17904">E923/E932</f>
        <v>7.1071124361158436E-2</v>
      </c>
      <c r="AJ923" s="126">
        <f t="shared" ref="AJ923" si="17905">F923/F932</f>
        <v>7.5523363660454021E-2</v>
      </c>
      <c r="AK923" s="127">
        <f t="shared" ref="AK923" si="17906">G923/G932</f>
        <v>4.8576214405360134E-2</v>
      </c>
      <c r="AL923" s="128">
        <f t="shared" ref="AL923" si="17907">H923/H932</f>
        <v>8.8425908974405915E-2</v>
      </c>
      <c r="AM923" s="129">
        <f t="shared" ref="AM923" si="17908">I923/I932</f>
        <v>7.4455899198167239E-2</v>
      </c>
      <c r="AN923" s="126">
        <f t="shared" ref="AN923" si="17909">J923/J932</f>
        <v>7.3089115885875314E-2</v>
      </c>
      <c r="AO923" s="127">
        <f t="shared" ref="AO923" si="17910">K923/K932</f>
        <v>2.5662718556119572E-2</v>
      </c>
      <c r="AP923" s="128">
        <f t="shared" ref="AP923" si="17911">L923/L932</f>
        <v>0.11461866249239064</v>
      </c>
      <c r="AQ923" s="126">
        <f t="shared" ref="AQ923" si="17912">M923/M932</f>
        <v>3.5111606221892147E-2</v>
      </c>
      <c r="AR923" s="130">
        <f t="shared" ref="AR923" si="17913">N923/N932</f>
        <v>8.0400015873645786E-2</v>
      </c>
      <c r="AS923" s="131">
        <f t="shared" ref="AS923" si="17914">O923/O932</f>
        <v>5.1180993853870961E-2</v>
      </c>
      <c r="AT923" s="126">
        <f t="shared" ref="AT923" si="17915">P923/P932</f>
        <v>7.6643011416229562E-2</v>
      </c>
      <c r="AU923" s="127">
        <f t="shared" ref="AU923" si="17916">Q923/Q932</f>
        <v>6.4765117824464549E-2</v>
      </c>
      <c r="AV923" s="128">
        <f t="shared" ref="AV923" si="17917">R923/R932</f>
        <v>5.8949039845184341E-2</v>
      </c>
      <c r="AW923" s="129">
        <f t="shared" ref="AW923" si="17918">S923/S932</f>
        <v>7.8643091735276921E-2</v>
      </c>
      <c r="AX923" s="126">
        <f t="shared" ref="AX923" si="17919">T923/T932</f>
        <v>8.3764592610422434E-2</v>
      </c>
      <c r="AY923" s="127">
        <f t="shared" ref="AY923" si="17920">U923/U932</f>
        <v>3.6254839845124953E-2</v>
      </c>
      <c r="AZ923" s="128">
        <f t="shared" ref="AZ923" si="17921">V923/V932</f>
        <v>9.1239027683997304E-2</v>
      </c>
      <c r="BA923" s="129">
        <f t="shared" ref="BA923" si="17922">W923/W932</f>
        <v>6.2551809892235424E-2</v>
      </c>
      <c r="BB923" s="126">
        <f t="shared" ref="BB923" si="17923">X923/X932</f>
        <v>9.8644125976143485E-2</v>
      </c>
      <c r="BC923" s="127">
        <f t="shared" ref="BC923" si="17924">Y923/Y932</f>
        <v>6.4427644343346496E-2</v>
      </c>
      <c r="BD923" s="128">
        <f t="shared" ref="BD923" si="17925">Z923/Z932</f>
        <v>5.7836094414308752E-2</v>
      </c>
      <c r="BE923" s="126">
        <f t="shared" ref="BE923" si="17926">AA923/AA932</f>
        <v>0.10770346919931408</v>
      </c>
      <c r="BF923" s="132">
        <f t="shared" ref="BF923" si="17927">AB923/AB932</f>
        <v>7.118427227783243E-2</v>
      </c>
      <c r="BG923" s="133">
        <f t="shared" ref="BG923" si="17928">AC923/AC932</f>
        <v>7.1524701215742836E-2</v>
      </c>
    </row>
    <row r="924" spans="1:59">
      <c r="A924" s="143" t="s">
        <v>34</v>
      </c>
      <c r="B924" s="200">
        <v>2774</v>
      </c>
      <c r="C924" s="194">
        <v>4462</v>
      </c>
      <c r="D924" s="195">
        <v>1190</v>
      </c>
      <c r="E924" s="196">
        <v>1809</v>
      </c>
      <c r="F924" s="193">
        <v>567</v>
      </c>
      <c r="G924" s="197">
        <v>581</v>
      </c>
      <c r="H924" s="195">
        <v>2017</v>
      </c>
      <c r="I924" s="196">
        <v>4609</v>
      </c>
      <c r="J924" s="193">
        <v>309</v>
      </c>
      <c r="K924" s="194">
        <v>245</v>
      </c>
      <c r="L924" s="195">
        <v>1030</v>
      </c>
      <c r="M924" s="193">
        <v>1114</v>
      </c>
      <c r="N924" s="198">
        <v>1961</v>
      </c>
      <c r="O924" s="201">
        <v>2270</v>
      </c>
      <c r="P924" s="193">
        <v>1037</v>
      </c>
      <c r="Q924" s="194">
        <v>1654</v>
      </c>
      <c r="R924" s="195">
        <v>1218</v>
      </c>
      <c r="S924" s="196">
        <v>1697</v>
      </c>
      <c r="T924" s="193">
        <v>750</v>
      </c>
      <c r="U924" s="197">
        <v>412</v>
      </c>
      <c r="V924" s="195">
        <v>2260</v>
      </c>
      <c r="W924" s="202">
        <v>1285</v>
      </c>
      <c r="X924" s="193">
        <v>2150</v>
      </c>
      <c r="Y924" s="197">
        <v>635</v>
      </c>
      <c r="Z924" s="195">
        <v>3246</v>
      </c>
      <c r="AA924" s="193">
        <v>3771</v>
      </c>
      <c r="AB924" s="169">
        <f t="shared" si="17604"/>
        <v>20509</v>
      </c>
      <c r="AC924" s="170">
        <f t="shared" si="17522"/>
        <v>24544</v>
      </c>
      <c r="AE924" s="143" t="s">
        <v>34</v>
      </c>
      <c r="AF924" s="126">
        <f>B924/B932</f>
        <v>4.6125706684403057E-2</v>
      </c>
      <c r="AG924" s="127">
        <f t="shared" ref="AG924" si="17929">C924/C932</f>
        <v>0.13225443120516925</v>
      </c>
      <c r="AH924" s="128">
        <f t="shared" ref="AH924" si="17930">D924/D932</f>
        <v>5.0191910245054622E-2</v>
      </c>
      <c r="AI924" s="129">
        <f t="shared" ref="AI924" si="17931">E924/E932</f>
        <v>9.6305366269165249E-2</v>
      </c>
      <c r="AJ924" s="126">
        <f t="shared" ref="AJ924" si="17932">F924/F932</f>
        <v>5.0083914848511615E-2</v>
      </c>
      <c r="AK924" s="127">
        <f t="shared" ref="AK924" si="17933">G924/G932</f>
        <v>7.4861486921788428E-2</v>
      </c>
      <c r="AL924" s="128">
        <f t="shared" ref="AL924" si="17934">H924/H932</f>
        <v>7.3853026253158066E-2</v>
      </c>
      <c r="AM924" s="129">
        <f t="shared" ref="AM924" si="17935">I924/I932</f>
        <v>0.11477165197469993</v>
      </c>
      <c r="AN924" s="126">
        <f t="shared" ref="AN924" si="17936">J924/J932</f>
        <v>5.4420570623458966E-2</v>
      </c>
      <c r="AO924" s="127">
        <f t="shared" ref="AO924" si="17937">K924/K932</f>
        <v>3.4545967287084041E-2</v>
      </c>
      <c r="AP924" s="128">
        <f t="shared" ref="AP924" si="17938">L924/L932</f>
        <v>8.9573006348378115E-2</v>
      </c>
      <c r="AQ924" s="126">
        <f t="shared" ref="AQ924" si="17939">M924/M932</f>
        <v>4.5962784172958702E-2</v>
      </c>
      <c r="AR924" s="130">
        <f t="shared" ref="AR924" si="17940">N924/N932</f>
        <v>7.7820548434461678E-2</v>
      </c>
      <c r="AS924" s="131">
        <f t="shared" ref="AS924" si="17941">O924/O932</f>
        <v>6.2563735082545549E-2</v>
      </c>
      <c r="AT924" s="126">
        <f t="shared" ref="AT924" si="17942">P924/P932</f>
        <v>6.3992594878124032E-2</v>
      </c>
      <c r="AU924" s="127">
        <f t="shared" ref="AU924" si="17943">Q924/Q932</f>
        <v>8.4547359811889794E-2</v>
      </c>
      <c r="AV924" s="128">
        <f t="shared" ref="AV924" si="17944">R924/R932</f>
        <v>6.0437651962486974E-2</v>
      </c>
      <c r="AW924" s="129">
        <f t="shared" ref="AW924" si="17945">S924/S932</f>
        <v>7.6348585054213339E-2</v>
      </c>
      <c r="AX924" s="126">
        <f t="shared" ref="AX924" si="17946">T924/T932</f>
        <v>9.0263569623300038E-2</v>
      </c>
      <c r="AY924" s="127">
        <f t="shared" ref="AY924" si="17947">U924/U932</f>
        <v>3.6254839845124953E-2</v>
      </c>
      <c r="AZ924" s="128">
        <f t="shared" ref="AZ924" si="17948">V924/V932</f>
        <v>9.5374746792707632E-2</v>
      </c>
      <c r="BA924" s="129">
        <f t="shared" ref="BA924" si="17949">W924/W932</f>
        <v>4.4383807681680022E-2</v>
      </c>
      <c r="BB924" s="126">
        <f t="shared" ref="BB924" si="17950">X924/X932</f>
        <v>9.2250922509225092E-2</v>
      </c>
      <c r="BC924" s="127">
        <f t="shared" ref="BC924" si="17951">Y924/Y932</f>
        <v>4.2483441493276243E-2</v>
      </c>
      <c r="BD924" s="128">
        <f t="shared" ref="BD924" si="17952">Z924/Z932</f>
        <v>5.9485412696085621E-2</v>
      </c>
      <c r="BE924" s="126">
        <f t="shared" ref="BE924" si="17953">AA924/AA932</f>
        <v>8.2904629996042742E-2</v>
      </c>
      <c r="BF924" s="132">
        <f t="shared" ref="BF924" si="17954">AB924/AB932</f>
        <v>6.5925411611924375E-2</v>
      </c>
      <c r="BG924" s="133">
        <f t="shared" ref="BG924" si="17955">AC924/AC932</f>
        <v>7.9023284566247687E-2</v>
      </c>
    </row>
    <row r="925" spans="1:59">
      <c r="A925" s="134" t="s">
        <v>35</v>
      </c>
      <c r="B925" s="203">
        <v>2099</v>
      </c>
      <c r="C925" s="187">
        <v>3190</v>
      </c>
      <c r="D925" s="188">
        <v>778</v>
      </c>
      <c r="E925" s="189">
        <v>1470</v>
      </c>
      <c r="F925" s="186">
        <v>372</v>
      </c>
      <c r="G925" s="190">
        <v>370</v>
      </c>
      <c r="H925" s="188">
        <v>1562</v>
      </c>
      <c r="I925" s="189">
        <v>2196</v>
      </c>
      <c r="J925" s="186">
        <v>180</v>
      </c>
      <c r="K925" s="187">
        <v>167</v>
      </c>
      <c r="L925" s="188">
        <v>757</v>
      </c>
      <c r="M925" s="186">
        <v>771</v>
      </c>
      <c r="N925" s="191">
        <v>1548</v>
      </c>
      <c r="O925" s="204">
        <v>2050</v>
      </c>
      <c r="P925" s="186">
        <v>786</v>
      </c>
      <c r="Q925" s="187">
        <v>1374</v>
      </c>
      <c r="R925" s="188">
        <v>973</v>
      </c>
      <c r="S925" s="189">
        <v>1493</v>
      </c>
      <c r="T925" s="186">
        <v>577</v>
      </c>
      <c r="U925" s="190">
        <v>420</v>
      </c>
      <c r="V925" s="188">
        <v>2226</v>
      </c>
      <c r="W925" s="205">
        <v>1492</v>
      </c>
      <c r="X925" s="186">
        <v>1464</v>
      </c>
      <c r="Y925" s="190">
        <v>847</v>
      </c>
      <c r="Z925" s="188">
        <v>3254</v>
      </c>
      <c r="AA925" s="186">
        <v>4128</v>
      </c>
      <c r="AB925" s="169">
        <f t="shared" si="17604"/>
        <v>16576</v>
      </c>
      <c r="AC925" s="170">
        <f t="shared" si="17522"/>
        <v>19968</v>
      </c>
      <c r="AE925" s="134" t="s">
        <v>35</v>
      </c>
      <c r="AF925" s="126">
        <f>B925/B932</f>
        <v>3.490189557698703E-2</v>
      </c>
      <c r="AG925" s="127">
        <f t="shared" ref="AG925" si="17956">C925/C932</f>
        <v>9.4552137056138477E-2</v>
      </c>
      <c r="AH925" s="128">
        <f t="shared" ref="AH925" si="17957">D925/D932</f>
        <v>3.2814543000548313E-2</v>
      </c>
      <c r="AI925" s="129">
        <f t="shared" ref="AI925" si="17958">E925/E932</f>
        <v>7.8258091993185688E-2</v>
      </c>
      <c r="AJ925" s="126">
        <f t="shared" ref="AJ925" si="17959">F925/F932</f>
        <v>3.2859288048758942E-2</v>
      </c>
      <c r="AK925" s="127">
        <f t="shared" ref="AK925" si="17960">G925/G932</f>
        <v>4.7674268779796421E-2</v>
      </c>
      <c r="AL925" s="128">
        <f t="shared" ref="AL925" si="17961">H925/H932</f>
        <v>5.7193072388414923E-2</v>
      </c>
      <c r="AM925" s="129">
        <f t="shared" ref="AM925" si="17962">I925/I932</f>
        <v>5.4683998207082023E-2</v>
      </c>
      <c r="AN925" s="126">
        <f t="shared" ref="AN925" si="17963">J925/J932</f>
        <v>3.170130327580134E-2</v>
      </c>
      <c r="AO925" s="127">
        <f t="shared" ref="AO925" si="17964">K925/K932</f>
        <v>2.3547659334461363E-2</v>
      </c>
      <c r="AP925" s="128">
        <f t="shared" ref="AP925" si="17965">L925/L932</f>
        <v>6.5831811461866244E-2</v>
      </c>
      <c r="AQ925" s="126">
        <f t="shared" ref="AQ925" si="17966">M925/M932</f>
        <v>3.1810867681643769E-2</v>
      </c>
      <c r="AR925" s="130">
        <f t="shared" ref="AR925" si="17967">N925/N932</f>
        <v>6.143100916703044E-2</v>
      </c>
      <c r="AS925" s="131">
        <f t="shared" ref="AS925" si="17968">O925/O932</f>
        <v>5.6500289391726154E-2</v>
      </c>
      <c r="AT925" s="126">
        <f t="shared" ref="AT925" si="17969">P925/P932</f>
        <v>4.8503548287565569E-2</v>
      </c>
      <c r="AU925" s="127">
        <f t="shared" ref="AU925" si="17970">Q925/Q932</f>
        <v>7.0234626591013649E-2</v>
      </c>
      <c r="AV925" s="128">
        <f t="shared" ref="AV925" si="17971">R925/R932</f>
        <v>4.8280653004515457E-2</v>
      </c>
      <c r="AW925" s="129">
        <f t="shared" ref="AW925" si="17972">S925/S932</f>
        <v>6.7170558329959065E-2</v>
      </c>
      <c r="AX925" s="126">
        <f t="shared" ref="AX925" si="17973">T925/T932</f>
        <v>6.9442772896858823E-2</v>
      </c>
      <c r="AY925" s="127">
        <f t="shared" ref="AY925" si="17974">U925/U932</f>
        <v>3.6958817317845831E-2</v>
      </c>
      <c r="AZ925" s="128">
        <f t="shared" ref="AZ925" si="17975">V925/V932</f>
        <v>9.393990546927751E-2</v>
      </c>
      <c r="BA925" s="129">
        <f t="shared" ref="BA925" si="17976">W925/W932</f>
        <v>5.1533572810168557E-2</v>
      </c>
      <c r="BB925" s="126">
        <f t="shared" ref="BB925" si="17977">X925/X932</f>
        <v>6.2816442117909557E-2</v>
      </c>
      <c r="BC925" s="127">
        <f t="shared" ref="BC925" si="17978">Y925/Y932</f>
        <v>5.6666889676858234E-2</v>
      </c>
      <c r="BD925" s="128">
        <f t="shared" ref="BD925" si="17979">Z925/Z932</f>
        <v>5.9632018765576895E-2</v>
      </c>
      <c r="BE925" s="126">
        <f t="shared" ref="BE925" si="17980">AA925/AA932</f>
        <v>9.0753198786439782E-2</v>
      </c>
      <c r="BF925" s="132">
        <f t="shared" ref="BF925" si="17981">AB925/AB932</f>
        <v>5.3282930561180865E-2</v>
      </c>
      <c r="BG925" s="133">
        <f t="shared" ref="BG925" si="17982">AC925/AC932</f>
        <v>6.4290129816608282E-2</v>
      </c>
    </row>
    <row r="926" spans="1:59">
      <c r="A926" s="143" t="s">
        <v>36</v>
      </c>
      <c r="B926" s="200">
        <v>657</v>
      </c>
      <c r="C926" s="194">
        <v>1987</v>
      </c>
      <c r="D926" s="195">
        <v>285</v>
      </c>
      <c r="E926" s="196">
        <v>1370</v>
      </c>
      <c r="F926" s="193">
        <v>110</v>
      </c>
      <c r="G926" s="197">
        <v>422</v>
      </c>
      <c r="H926" s="195">
        <v>745</v>
      </c>
      <c r="I926" s="196">
        <v>3148</v>
      </c>
      <c r="J926" s="193">
        <v>129</v>
      </c>
      <c r="K926" s="194">
        <v>186</v>
      </c>
      <c r="L926" s="195">
        <v>455</v>
      </c>
      <c r="M926" s="193">
        <v>518</v>
      </c>
      <c r="N926" s="198">
        <v>937</v>
      </c>
      <c r="O926" s="201">
        <v>1478</v>
      </c>
      <c r="P926" s="193">
        <v>651</v>
      </c>
      <c r="Q926" s="194">
        <v>1065</v>
      </c>
      <c r="R926" s="195">
        <v>676</v>
      </c>
      <c r="S926" s="196">
        <v>980</v>
      </c>
      <c r="T926" s="193">
        <v>512</v>
      </c>
      <c r="U926" s="197">
        <v>230</v>
      </c>
      <c r="V926" s="195">
        <v>2198</v>
      </c>
      <c r="W926" s="202">
        <v>834</v>
      </c>
      <c r="X926" s="193">
        <v>1155</v>
      </c>
      <c r="Y926" s="197">
        <v>619</v>
      </c>
      <c r="Z926" s="195">
        <v>1967</v>
      </c>
      <c r="AA926" s="193">
        <v>2062</v>
      </c>
      <c r="AB926" s="169">
        <f t="shared" si="17604"/>
        <v>10477</v>
      </c>
      <c r="AC926" s="170">
        <f t="shared" si="17522"/>
        <v>14899</v>
      </c>
      <c r="AE926" s="143" t="s">
        <v>36</v>
      </c>
      <c r="AF926" s="126">
        <f>B926/B932</f>
        <v>1.0924509477884935E-2</v>
      </c>
      <c r="AG926" s="127">
        <f t="shared" ref="AG926" si="17983">C926/C932</f>
        <v>5.8895014523682496E-2</v>
      </c>
      <c r="AH926" s="128">
        <f t="shared" ref="AH926" si="17984">D926/D932</f>
        <v>1.2020751613311401E-2</v>
      </c>
      <c r="AI926" s="129">
        <f t="shared" ref="AI926" si="17985">E926/E932</f>
        <v>7.2934412265758086E-2</v>
      </c>
      <c r="AJ926" s="126">
        <f t="shared" ref="AJ926" si="17986">F926/F932</f>
        <v>9.7164561434502257E-3</v>
      </c>
      <c r="AK926" s="127">
        <f t="shared" ref="AK926" si="17987">G926/G932</f>
        <v>5.4374436283984022E-2</v>
      </c>
      <c r="AL926" s="128">
        <f t="shared" ref="AL926" si="17988">H926/H932</f>
        <v>2.7278385998315696E-2</v>
      </c>
      <c r="AM926" s="129">
        <f t="shared" ref="AM926" si="17989">I926/I932</f>
        <v>7.8390358085562037E-2</v>
      </c>
      <c r="AN926" s="126">
        <f t="shared" ref="AN926" si="17990">J926/J932</f>
        <v>2.2719267347657626E-2</v>
      </c>
      <c r="AO926" s="127">
        <f t="shared" ref="AO926" si="17991">K926/K932</f>
        <v>2.6226734348561761E-2</v>
      </c>
      <c r="AP926" s="128">
        <f t="shared" ref="AP926" si="17992">L926/L932</f>
        <v>3.9568658144186454E-2</v>
      </c>
      <c r="AQ926" s="126">
        <f t="shared" ref="AQ926" si="17993">M926/M932</f>
        <v>2.1372282048108263E-2</v>
      </c>
      <c r="AR926" s="130">
        <f t="shared" ref="AR926" si="17994">N926/N932</f>
        <v>3.718401523869995E-2</v>
      </c>
      <c r="AS926" s="131">
        <f t="shared" ref="AS926" si="17995">O926/O932</f>
        <v>4.0735330595595733E-2</v>
      </c>
      <c r="AT926" s="126">
        <f t="shared" ref="AT926" si="17996">P926/P932</f>
        <v>4.0172786177105832E-2</v>
      </c>
      <c r="AU926" s="127">
        <f t="shared" ref="AU926" si="17997">Q926/Q932</f>
        <v>5.4439503143689616E-2</v>
      </c>
      <c r="AV926" s="128">
        <f t="shared" ref="AV926" si="17998">R926/R932</f>
        <v>3.354339304321937E-2</v>
      </c>
      <c r="AW926" s="129">
        <f t="shared" ref="AW926" si="17999">S926/S932</f>
        <v>4.4090520538084314E-2</v>
      </c>
      <c r="AX926" s="126">
        <f t="shared" ref="AX926" si="18000">T926/T932</f>
        <v>6.1619930196172824E-2</v>
      </c>
      <c r="AY926" s="127">
        <f t="shared" ref="AY926" si="18001">U926/U932</f>
        <v>2.0239352340725096E-2</v>
      </c>
      <c r="AZ926" s="128">
        <f t="shared" ref="AZ926" si="18002">V926/V932</f>
        <v>9.2758271438217424E-2</v>
      </c>
      <c r="BA926" s="129">
        <f t="shared" ref="BA926" si="18003">W926/W932</f>
        <v>2.8806300082895829E-2</v>
      </c>
      <c r="BB926" s="126">
        <f t="shared" ref="BB926" si="18004">X926/X932</f>
        <v>4.9558053720072083E-2</v>
      </c>
      <c r="BC926" s="127">
        <f t="shared" ref="BC926" si="18005">Y926/Y932</f>
        <v>4.1412992573760618E-2</v>
      </c>
      <c r="BD926" s="128">
        <f t="shared" ref="BD926" si="18006">Z926/Z932</f>
        <v>3.6046767336167719E-2</v>
      </c>
      <c r="BE926" s="126">
        <f t="shared" ref="BE926" si="18007">AA926/AA932</f>
        <v>4.533262982016445E-2</v>
      </c>
      <c r="BF926" s="132">
        <f t="shared" ref="BF926" si="18008">AB926/AB932</f>
        <v>3.3677923714375717E-2</v>
      </c>
      <c r="BG926" s="133">
        <f t="shared" ref="BG926" si="18009">AC926/AC932</f>
        <v>4.7969683700803629E-2</v>
      </c>
    </row>
    <row r="927" spans="1:59">
      <c r="A927" s="134" t="s">
        <v>37</v>
      </c>
      <c r="B927" s="203">
        <v>0</v>
      </c>
      <c r="C927" s="187">
        <v>2188</v>
      </c>
      <c r="D927" s="188">
        <v>17</v>
      </c>
      <c r="E927" s="189">
        <v>818</v>
      </c>
      <c r="F927" s="186">
        <v>9</v>
      </c>
      <c r="G927" s="190">
        <v>244</v>
      </c>
      <c r="H927" s="188">
        <v>48</v>
      </c>
      <c r="I927" s="189">
        <v>1415</v>
      </c>
      <c r="J927" s="186">
        <v>44</v>
      </c>
      <c r="K927" s="187">
        <v>78</v>
      </c>
      <c r="L927" s="188">
        <v>97</v>
      </c>
      <c r="M927" s="186">
        <v>155</v>
      </c>
      <c r="N927" s="191">
        <v>240</v>
      </c>
      <c r="O927" s="204">
        <v>445</v>
      </c>
      <c r="P927" s="186">
        <v>143</v>
      </c>
      <c r="Q927" s="187">
        <v>231</v>
      </c>
      <c r="R927" s="188">
        <v>186</v>
      </c>
      <c r="S927" s="189">
        <v>248</v>
      </c>
      <c r="T927" s="186">
        <v>127</v>
      </c>
      <c r="U927" s="190">
        <v>51</v>
      </c>
      <c r="V927" s="188">
        <v>455</v>
      </c>
      <c r="W927" s="205">
        <v>121</v>
      </c>
      <c r="X927" s="186">
        <v>212</v>
      </c>
      <c r="Y927" s="190">
        <v>91</v>
      </c>
      <c r="Z927" s="188">
        <v>183</v>
      </c>
      <c r="AA927" s="186">
        <v>633</v>
      </c>
      <c r="AB927" s="169">
        <f t="shared" si="17604"/>
        <v>1761</v>
      </c>
      <c r="AC927" s="170">
        <f t="shared" si="17522"/>
        <v>6718</v>
      </c>
      <c r="AE927" s="134" t="s">
        <v>37</v>
      </c>
      <c r="AF927" s="126">
        <f>B927/B932</f>
        <v>0</v>
      </c>
      <c r="AG927" s="127">
        <f t="shared" ref="AG927" si="18010">C927/C932</f>
        <v>6.4852688363269906E-2</v>
      </c>
      <c r="AH927" s="128">
        <f t="shared" ref="AH927" si="18011">D927/D932</f>
        <v>7.1702728921506603E-4</v>
      </c>
      <c r="AI927" s="129">
        <f t="shared" ref="AI927" si="18012">E927/E932</f>
        <v>4.354770017035775E-2</v>
      </c>
      <c r="AJ927" s="126">
        <f t="shared" ref="AJ927" si="18013">F927/F932</f>
        <v>7.9498277537320028E-4</v>
      </c>
      <c r="AK927" s="127">
        <f t="shared" ref="AK927" si="18014">G927/G932</f>
        <v>3.1439247519649528E-2</v>
      </c>
      <c r="AL927" s="128">
        <f t="shared" ref="AL927" si="18015">H927/H932</f>
        <v>1.7575335945223536E-3</v>
      </c>
      <c r="AM927" s="129">
        <f t="shared" ref="AM927" si="18016">I927/I932</f>
        <v>3.5235818516858412E-2</v>
      </c>
      <c r="AN927" s="126">
        <f t="shared" ref="AN927" si="18017">J927/J932</f>
        <v>7.7492074674181052E-3</v>
      </c>
      <c r="AO927" s="127">
        <f t="shared" ref="AO927" si="18018">K927/K932</f>
        <v>1.0998307952622674E-2</v>
      </c>
      <c r="AP927" s="128">
        <f t="shared" ref="AP927" si="18019">L927/L932</f>
        <v>8.4355161318375518E-3</v>
      </c>
      <c r="AQ927" s="126">
        <f t="shared" ref="AQ927" si="18020">M927/M932</f>
        <v>6.3951809217312377E-3</v>
      </c>
      <c r="AR927" s="130">
        <f t="shared" ref="AR927" si="18021">N927/N932</f>
        <v>9.5241874677566563E-3</v>
      </c>
      <c r="AS927" s="131">
        <f t="shared" ref="AS927" si="18022">O927/O932</f>
        <v>1.2264696965521044E-2</v>
      </c>
      <c r="AT927" s="126">
        <f t="shared" ref="AT927" si="18023">P927/P932</f>
        <v>8.8244369021906813E-3</v>
      </c>
      <c r="AU927" s="127">
        <f t="shared" ref="AU927" si="18024">Q927/Q932</f>
        <v>1.1808004907222818E-2</v>
      </c>
      <c r="AV927" s="128">
        <f t="shared" ref="AV927" si="18025">R927/R932</f>
        <v>9.2293951272763367E-3</v>
      </c>
      <c r="AW927" s="129">
        <f t="shared" ref="AW927" si="18026">S927/S932</f>
        <v>1.1157601115760111E-2</v>
      </c>
      <c r="AX927" s="126">
        <f t="shared" ref="AX927" si="18027">T927/T932</f>
        <v>1.5284631122878806E-2</v>
      </c>
      <c r="AY927" s="127">
        <f t="shared" ref="AY927" si="18028">U927/U932</f>
        <v>4.4878563885955647E-3</v>
      </c>
      <c r="AZ927" s="128">
        <f t="shared" ref="AZ927" si="18029">V927/V932</f>
        <v>1.9201553004726535E-2</v>
      </c>
      <c r="BA927" s="129">
        <f t="shared" ref="BA927" si="18030">W927/W932</f>
        <v>4.1793313069908812E-3</v>
      </c>
      <c r="BB927" s="126">
        <f t="shared" ref="BB927" si="18031">X927/X932</f>
        <v>9.0963700334677766E-3</v>
      </c>
      <c r="BC927" s="127">
        <f t="shared" ref="BC927" si="18032">Y927/Y932</f>
        <v>6.0881782297450993E-3</v>
      </c>
      <c r="BD927" s="128">
        <f t="shared" ref="BD927" si="18033">Z927/Z932</f>
        <v>3.35361383961296E-3</v>
      </c>
      <c r="BE927" s="126">
        <f t="shared" ref="BE927" si="18034">AA927/AA932</f>
        <v>1.3916369872048542E-2</v>
      </c>
      <c r="BF927" s="132">
        <f t="shared" ref="BF927" si="18035">AB927/AB932</f>
        <v>5.6606684796235221E-3</v>
      </c>
      <c r="BG927" s="133">
        <f t="shared" ref="BG927" si="18036">AC927/AC932</f>
        <v>2.1629662064702244E-2</v>
      </c>
    </row>
    <row r="928" spans="1:59">
      <c r="A928" s="143" t="s">
        <v>38</v>
      </c>
      <c r="B928" s="200">
        <v>0</v>
      </c>
      <c r="C928" s="194">
        <v>157</v>
      </c>
      <c r="D928" s="195">
        <v>0</v>
      </c>
      <c r="E928" s="196">
        <v>57</v>
      </c>
      <c r="F928" s="193">
        <v>0</v>
      </c>
      <c r="G928" s="197">
        <v>24</v>
      </c>
      <c r="H928" s="195">
        <v>0</v>
      </c>
      <c r="I928" s="196">
        <v>126</v>
      </c>
      <c r="J928" s="193">
        <v>0</v>
      </c>
      <c r="K928" s="197">
        <v>7</v>
      </c>
      <c r="L928" s="195">
        <v>0</v>
      </c>
      <c r="M928" s="193">
        <v>0</v>
      </c>
      <c r="N928" s="198">
        <v>0</v>
      </c>
      <c r="O928" s="201">
        <v>1</v>
      </c>
      <c r="P928" s="193">
        <v>0</v>
      </c>
      <c r="Q928" s="197">
        <v>0</v>
      </c>
      <c r="R928" s="195">
        <v>0</v>
      </c>
      <c r="S928" s="196">
        <v>0</v>
      </c>
      <c r="T928" s="193">
        <v>0</v>
      </c>
      <c r="U928" s="197">
        <v>0</v>
      </c>
      <c r="V928" s="195">
        <v>0</v>
      </c>
      <c r="W928" s="196">
        <v>0</v>
      </c>
      <c r="X928" s="193">
        <v>0</v>
      </c>
      <c r="Y928" s="197">
        <v>0</v>
      </c>
      <c r="Z928" s="195">
        <v>0</v>
      </c>
      <c r="AA928" s="193">
        <v>0</v>
      </c>
      <c r="AB928" s="169">
        <f t="shared" si="17604"/>
        <v>0</v>
      </c>
      <c r="AC928" s="170">
        <f t="shared" si="17522"/>
        <v>372</v>
      </c>
      <c r="AE928" s="143" t="s">
        <v>38</v>
      </c>
      <c r="AF928" s="126">
        <f>B928/B932</f>
        <v>0</v>
      </c>
      <c r="AG928" s="127">
        <f t="shared" ref="AG928" si="18037">C928/C932</f>
        <v>4.6535064319165329E-3</v>
      </c>
      <c r="AH928" s="128">
        <f t="shared" ref="AH928" si="18038">D928/D932</f>
        <v>0</v>
      </c>
      <c r="AI928" s="129">
        <f t="shared" ref="AI928" si="18039">E928/E932</f>
        <v>3.034497444633731E-3</v>
      </c>
      <c r="AJ928" s="126">
        <f t="shared" ref="AJ928" si="18040">F928/F932</f>
        <v>0</v>
      </c>
      <c r="AK928" s="127">
        <f t="shared" ref="AK928" si="18041">G928/G932</f>
        <v>3.0923850019327404E-3</v>
      </c>
      <c r="AL928" s="128">
        <f t="shared" ref="AL928" si="18042">H928/H932</f>
        <v>0</v>
      </c>
      <c r="AM928" s="129">
        <f t="shared" ref="AM928" si="18043">I928/I932</f>
        <v>3.1376064545047063E-3</v>
      </c>
      <c r="AN928" s="126">
        <f t="shared" ref="AN928" si="18044">J928/J932</f>
        <v>0</v>
      </c>
      <c r="AO928" s="127">
        <f t="shared" ref="AO928" si="18045">K928/K932</f>
        <v>9.8702763677382976E-4</v>
      </c>
      <c r="AP928" s="128">
        <f t="shared" ref="AP928" si="18046">L928/L932</f>
        <v>0</v>
      </c>
      <c r="AQ928" s="126">
        <f t="shared" ref="AQ928" si="18047">M928/M932</f>
        <v>0</v>
      </c>
      <c r="AR928" s="130">
        <f t="shared" ref="AR928" si="18048">N928/N932</f>
        <v>0</v>
      </c>
      <c r="AS928" s="131">
        <f t="shared" ref="AS928" si="18049">O928/O932</f>
        <v>2.7561116776451782E-5</v>
      </c>
      <c r="AT928" s="126">
        <f t="shared" ref="AT928" si="18050">P928/P932</f>
        <v>0</v>
      </c>
      <c r="AU928" s="127">
        <f t="shared" ref="AU928" si="18051">Q928/Q932</f>
        <v>0</v>
      </c>
      <c r="AV928" s="128">
        <f t="shared" ref="AV928" si="18052">R928/R932</f>
        <v>0</v>
      </c>
      <c r="AW928" s="129">
        <f t="shared" ref="AW928" si="18053">S928/S932</f>
        <v>0</v>
      </c>
      <c r="AX928" s="126">
        <f t="shared" ref="AX928" si="18054">T928/T932</f>
        <v>0</v>
      </c>
      <c r="AY928" s="127">
        <f t="shared" ref="AY928" si="18055">U928/U932</f>
        <v>0</v>
      </c>
      <c r="AZ928" s="128">
        <f t="shared" ref="AZ928" si="18056">V928/V932</f>
        <v>0</v>
      </c>
      <c r="BA928" s="129">
        <f t="shared" ref="BA928" si="18057">W928/W932</f>
        <v>0</v>
      </c>
      <c r="BB928" s="126">
        <f t="shared" ref="BB928" si="18058">X928/X932</f>
        <v>0</v>
      </c>
      <c r="BC928" s="127">
        <f t="shared" ref="BC928" si="18059">Y928/Y932</f>
        <v>0</v>
      </c>
      <c r="BD928" s="128">
        <f t="shared" ref="BD928" si="18060">Z928/Z932</f>
        <v>0</v>
      </c>
      <c r="BE928" s="126">
        <f t="shared" ref="BE928" si="18061">AA928/AA932</f>
        <v>0</v>
      </c>
      <c r="BF928" s="132">
        <f t="shared" ref="BF928" si="18062">AB928/AB932</f>
        <v>0</v>
      </c>
      <c r="BG928" s="133">
        <f t="shared" ref="BG928" si="18063">AC928/AC932</f>
        <v>1.197712754996909E-3</v>
      </c>
    </row>
    <row r="929" spans="1:59">
      <c r="A929" s="134" t="s">
        <v>39</v>
      </c>
      <c r="B929" s="58">
        <v>0</v>
      </c>
      <c r="C929" s="59">
        <v>0</v>
      </c>
      <c r="D929" s="136">
        <v>0</v>
      </c>
      <c r="E929" s="137">
        <v>0</v>
      </c>
      <c r="F929" s="135">
        <v>0</v>
      </c>
      <c r="G929" s="138">
        <v>0</v>
      </c>
      <c r="H929" s="136">
        <v>0</v>
      </c>
      <c r="I929" s="137">
        <v>0</v>
      </c>
      <c r="J929" s="135">
        <v>0</v>
      </c>
      <c r="K929" s="138">
        <v>0</v>
      </c>
      <c r="L929" s="136">
        <v>0</v>
      </c>
      <c r="M929" s="135">
        <v>0</v>
      </c>
      <c r="N929" s="139">
        <v>0</v>
      </c>
      <c r="O929" s="140">
        <v>0</v>
      </c>
      <c r="P929" s="135">
        <v>0</v>
      </c>
      <c r="Q929" s="138">
        <v>0</v>
      </c>
      <c r="R929" s="136">
        <v>0</v>
      </c>
      <c r="S929" s="137">
        <v>0</v>
      </c>
      <c r="T929" s="135">
        <v>0</v>
      </c>
      <c r="U929" s="138">
        <v>0</v>
      </c>
      <c r="V929" s="136">
        <v>0</v>
      </c>
      <c r="W929" s="137">
        <v>0</v>
      </c>
      <c r="X929" s="135">
        <v>0</v>
      </c>
      <c r="Y929" s="138">
        <v>0</v>
      </c>
      <c r="Z929" s="141">
        <v>0</v>
      </c>
      <c r="AA929" s="142">
        <v>0</v>
      </c>
      <c r="AB929" s="169"/>
      <c r="AC929" s="170"/>
      <c r="AE929" s="134" t="s">
        <v>39</v>
      </c>
      <c r="AF929" s="126">
        <f>B929/B932</f>
        <v>0</v>
      </c>
      <c r="AG929" s="127">
        <f t="shared" ref="AG929" si="18064">C929/C932</f>
        <v>0</v>
      </c>
      <c r="AH929" s="128">
        <f t="shared" ref="AH929" si="18065">D929/D932</f>
        <v>0</v>
      </c>
      <c r="AI929" s="129">
        <f t="shared" ref="AI929" si="18066">E929/E932</f>
        <v>0</v>
      </c>
      <c r="AJ929" s="126">
        <f t="shared" ref="AJ929" si="18067">F929/F932</f>
        <v>0</v>
      </c>
      <c r="AK929" s="127">
        <f t="shared" ref="AK929" si="18068">G929/G932</f>
        <v>0</v>
      </c>
      <c r="AL929" s="128">
        <f t="shared" ref="AL929" si="18069">H929/H932</f>
        <v>0</v>
      </c>
      <c r="AM929" s="129">
        <f t="shared" ref="AM929" si="18070">I929/I932</f>
        <v>0</v>
      </c>
      <c r="AN929" s="126">
        <f t="shared" ref="AN929" si="18071">J929/J932</f>
        <v>0</v>
      </c>
      <c r="AO929" s="127">
        <f t="shared" ref="AO929" si="18072">K929/K932</f>
        <v>0</v>
      </c>
      <c r="AP929" s="128">
        <f t="shared" ref="AP929" si="18073">L929/L932</f>
        <v>0</v>
      </c>
      <c r="AQ929" s="126">
        <f t="shared" ref="AQ929" si="18074">M929/M932</f>
        <v>0</v>
      </c>
      <c r="AR929" s="130">
        <f t="shared" ref="AR929" si="18075">N929/N932</f>
        <v>0</v>
      </c>
      <c r="AS929" s="131">
        <f t="shared" ref="AS929" si="18076">O929/O932</f>
        <v>0</v>
      </c>
      <c r="AT929" s="126">
        <f t="shared" ref="AT929" si="18077">P929/P932</f>
        <v>0</v>
      </c>
      <c r="AU929" s="127">
        <f t="shared" ref="AU929" si="18078">Q929/Q932</f>
        <v>0</v>
      </c>
      <c r="AV929" s="128">
        <f t="shared" ref="AV929" si="18079">R929/R932</f>
        <v>0</v>
      </c>
      <c r="AW929" s="129">
        <f t="shared" ref="AW929" si="18080">S929/S932</f>
        <v>0</v>
      </c>
      <c r="AX929" s="126">
        <f t="shared" ref="AX929" si="18081">T929/T932</f>
        <v>0</v>
      </c>
      <c r="AY929" s="127">
        <f t="shared" ref="AY929" si="18082">U929/U932</f>
        <v>0</v>
      </c>
      <c r="AZ929" s="128">
        <f t="shared" ref="AZ929" si="18083">V929/V932</f>
        <v>0</v>
      </c>
      <c r="BA929" s="129">
        <f t="shared" ref="BA929" si="18084">W929/W932</f>
        <v>0</v>
      </c>
      <c r="BB929" s="126">
        <f t="shared" ref="BB929" si="18085">X929/X932</f>
        <v>0</v>
      </c>
      <c r="BC929" s="127">
        <f t="shared" ref="BC929" si="18086">Y929/Y932</f>
        <v>0</v>
      </c>
      <c r="BD929" s="128">
        <f t="shared" ref="BD929" si="18087">Z929/Z932</f>
        <v>0</v>
      </c>
      <c r="BE929" s="126">
        <f t="shared" ref="BE929" si="18088">AA929/AA932</f>
        <v>0</v>
      </c>
      <c r="BF929" s="132">
        <f t="shared" ref="BF929" si="18089">AB929/AB932</f>
        <v>0</v>
      </c>
      <c r="BG929" s="133">
        <f t="shared" ref="BG929" si="18090">AC929/AC932</f>
        <v>0</v>
      </c>
    </row>
    <row r="930" spans="1:59">
      <c r="A930" s="143" t="s">
        <v>40</v>
      </c>
      <c r="B930" s="56"/>
      <c r="C930" s="57"/>
      <c r="D930" s="149"/>
      <c r="E930" s="146"/>
      <c r="F930" s="147"/>
      <c r="G930" s="148"/>
      <c r="H930" s="149"/>
      <c r="I930" s="146"/>
      <c r="J930" s="147"/>
      <c r="K930" s="148"/>
      <c r="L930" s="149"/>
      <c r="M930" s="147"/>
      <c r="N930" s="151"/>
      <c r="O930" s="150"/>
      <c r="P930" s="147"/>
      <c r="Q930" s="148"/>
      <c r="R930" s="149"/>
      <c r="S930" s="146"/>
      <c r="T930" s="147"/>
      <c r="U930" s="148"/>
      <c r="V930" s="149"/>
      <c r="W930" s="146"/>
      <c r="X930" s="147"/>
      <c r="Y930" s="148"/>
      <c r="Z930" s="145"/>
      <c r="AA930" s="144"/>
      <c r="AB930" s="169"/>
      <c r="AC930" s="170"/>
      <c r="AE930" s="143" t="s">
        <v>40</v>
      </c>
      <c r="AF930" s="126">
        <f>B930/B932</f>
        <v>0</v>
      </c>
      <c r="AG930" s="127">
        <f t="shared" ref="AG930" si="18091">C930/C932</f>
        <v>0</v>
      </c>
      <c r="AH930" s="128">
        <f t="shared" ref="AH930" si="18092">D930/D932</f>
        <v>0</v>
      </c>
      <c r="AI930" s="129">
        <f t="shared" ref="AI930" si="18093">E930/E932</f>
        <v>0</v>
      </c>
      <c r="AJ930" s="126">
        <f t="shared" ref="AJ930" si="18094">F930/F932</f>
        <v>0</v>
      </c>
      <c r="AK930" s="127">
        <f t="shared" ref="AK930" si="18095">G930/G932</f>
        <v>0</v>
      </c>
      <c r="AL930" s="128">
        <f t="shared" ref="AL930" si="18096">H930/H932</f>
        <v>0</v>
      </c>
      <c r="AM930" s="129">
        <f t="shared" ref="AM930" si="18097">I930/I932</f>
        <v>0</v>
      </c>
      <c r="AN930" s="126">
        <f t="shared" ref="AN930" si="18098">J930/J932</f>
        <v>0</v>
      </c>
      <c r="AO930" s="127">
        <f t="shared" ref="AO930" si="18099">K930/K932</f>
        <v>0</v>
      </c>
      <c r="AP930" s="128">
        <f t="shared" ref="AP930" si="18100">L930/L932</f>
        <v>0</v>
      </c>
      <c r="AQ930" s="126">
        <f t="shared" ref="AQ930" si="18101">M930/M932</f>
        <v>0</v>
      </c>
      <c r="AR930" s="130">
        <f t="shared" ref="AR930" si="18102">N930/N932</f>
        <v>0</v>
      </c>
      <c r="AS930" s="131">
        <f t="shared" ref="AS930" si="18103">O930/O932</f>
        <v>0</v>
      </c>
      <c r="AT930" s="126">
        <f t="shared" ref="AT930" si="18104">P930/P932</f>
        <v>0</v>
      </c>
      <c r="AU930" s="127">
        <f t="shared" ref="AU930" si="18105">Q930/Q932</f>
        <v>0</v>
      </c>
      <c r="AV930" s="128">
        <f t="shared" ref="AV930" si="18106">R930/R932</f>
        <v>0</v>
      </c>
      <c r="AW930" s="129">
        <f t="shared" ref="AW930" si="18107">S930/S932</f>
        <v>0</v>
      </c>
      <c r="AX930" s="126">
        <f t="shared" ref="AX930" si="18108">T930/T932</f>
        <v>0</v>
      </c>
      <c r="AY930" s="127">
        <f t="shared" ref="AY930" si="18109">U930/U932</f>
        <v>0</v>
      </c>
      <c r="AZ930" s="128">
        <f t="shared" ref="AZ930" si="18110">V930/V932</f>
        <v>0</v>
      </c>
      <c r="BA930" s="129">
        <f t="shared" ref="BA930" si="18111">W930/W932</f>
        <v>0</v>
      </c>
      <c r="BB930" s="126">
        <f t="shared" ref="BB930" si="18112">X930/X932</f>
        <v>0</v>
      </c>
      <c r="BC930" s="127">
        <f t="shared" ref="BC930" si="18113">Y930/Y932</f>
        <v>0</v>
      </c>
      <c r="BD930" s="128">
        <f t="shared" ref="BD930" si="18114">Z930/Z932</f>
        <v>0</v>
      </c>
      <c r="BE930" s="126">
        <f t="shared" ref="BE930" si="18115">AA930/AA932</f>
        <v>0</v>
      </c>
      <c r="BF930" s="132">
        <f t="shared" ref="BF930" si="18116">AB930/AB932</f>
        <v>0</v>
      </c>
      <c r="BG930" s="133">
        <f t="shared" ref="BG930" si="18117">AC930/AC932</f>
        <v>0</v>
      </c>
    </row>
    <row r="931" spans="1:59" ht="14.1" thickBot="1">
      <c r="A931" s="134" t="s">
        <v>41</v>
      </c>
      <c r="B931" s="58"/>
      <c r="C931" s="59"/>
      <c r="D931" s="136"/>
      <c r="E931" s="137"/>
      <c r="F931" s="135"/>
      <c r="G931" s="138"/>
      <c r="H931" s="136"/>
      <c r="I931" s="137"/>
      <c r="J931" s="135"/>
      <c r="K931" s="138"/>
      <c r="L931" s="136"/>
      <c r="M931" s="135"/>
      <c r="N931" s="139"/>
      <c r="O931" s="140"/>
      <c r="P931" s="135"/>
      <c r="Q931" s="138"/>
      <c r="R931" s="136"/>
      <c r="S931" s="137"/>
      <c r="T931" s="135"/>
      <c r="U931" s="138"/>
      <c r="V931" s="136"/>
      <c r="W931" s="137"/>
      <c r="X931" s="135"/>
      <c r="Y931" s="138"/>
      <c r="Z931" s="141"/>
      <c r="AA931" s="142"/>
      <c r="AB931" s="169"/>
      <c r="AC931" s="170"/>
      <c r="AE931" s="134" t="s">
        <v>41</v>
      </c>
      <c r="AF931" s="126">
        <f>B931/B932</f>
        <v>0</v>
      </c>
      <c r="AG931" s="127">
        <f t="shared" ref="AG931" si="18118">C931/C932</f>
        <v>0</v>
      </c>
      <c r="AH931" s="128">
        <f t="shared" ref="AH931" si="18119">D931/D932</f>
        <v>0</v>
      </c>
      <c r="AI931" s="129">
        <f t="shared" ref="AI931" si="18120">E931/E932</f>
        <v>0</v>
      </c>
      <c r="AJ931" s="126">
        <f t="shared" ref="AJ931" si="18121">F931/F932</f>
        <v>0</v>
      </c>
      <c r="AK931" s="127">
        <f t="shared" ref="AK931" si="18122">G931/G932</f>
        <v>0</v>
      </c>
      <c r="AL931" s="128">
        <f t="shared" ref="AL931" si="18123">H931/H932</f>
        <v>0</v>
      </c>
      <c r="AM931" s="129">
        <f t="shared" ref="AM931" si="18124">I931/I932</f>
        <v>0</v>
      </c>
      <c r="AN931" s="126">
        <f t="shared" ref="AN931" si="18125">J931/J932</f>
        <v>0</v>
      </c>
      <c r="AO931" s="127">
        <f t="shared" ref="AO931" si="18126">K931/K932</f>
        <v>0</v>
      </c>
      <c r="AP931" s="128">
        <f t="shared" ref="AP931" si="18127">L931/L932</f>
        <v>0</v>
      </c>
      <c r="AQ931" s="126">
        <f t="shared" ref="AQ931" si="18128">M931/M932</f>
        <v>0</v>
      </c>
      <c r="AR931" s="130">
        <f t="shared" ref="AR931" si="18129">N931/N932</f>
        <v>0</v>
      </c>
      <c r="AS931" s="131">
        <f t="shared" ref="AS931" si="18130">O931/O932</f>
        <v>0</v>
      </c>
      <c r="AT931" s="126">
        <f t="shared" ref="AT931" si="18131">P931/P932</f>
        <v>0</v>
      </c>
      <c r="AU931" s="127">
        <f t="shared" ref="AU931" si="18132">Q931/Q932</f>
        <v>0</v>
      </c>
      <c r="AV931" s="128">
        <f t="shared" ref="AV931" si="18133">R931/R932</f>
        <v>0</v>
      </c>
      <c r="AW931" s="129">
        <f t="shared" ref="AW931" si="18134">S931/S932</f>
        <v>0</v>
      </c>
      <c r="AX931" s="126">
        <f t="shared" ref="AX931" si="18135">T931/T932</f>
        <v>0</v>
      </c>
      <c r="AY931" s="127">
        <f t="shared" ref="AY931" si="18136">U931/U932</f>
        <v>0</v>
      </c>
      <c r="AZ931" s="128">
        <f t="shared" ref="AZ931" si="18137">V931/V932</f>
        <v>0</v>
      </c>
      <c r="BA931" s="129">
        <f t="shared" ref="BA931" si="18138">W931/W932</f>
        <v>0</v>
      </c>
      <c r="BB931" s="126">
        <f t="shared" ref="BB931" si="18139">X931/X932</f>
        <v>0</v>
      </c>
      <c r="BC931" s="127">
        <f t="shared" ref="BC931" si="18140">Y931/Y932</f>
        <v>0</v>
      </c>
      <c r="BD931" s="128">
        <f t="shared" ref="BD931" si="18141">Z931/Z932</f>
        <v>0</v>
      </c>
      <c r="BE931" s="126">
        <f t="shared" ref="BE931" si="18142">AA931/AA932</f>
        <v>0</v>
      </c>
      <c r="BF931" s="132">
        <f t="shared" ref="BF931" si="18143">AB931/AB932</f>
        <v>0</v>
      </c>
      <c r="BG931" s="133">
        <f t="shared" ref="BG931" si="18144">AC931/AC932</f>
        <v>0</v>
      </c>
    </row>
    <row r="932" spans="1:59" ht="15" thickTop="1" thickBot="1">
      <c r="A932" s="241" t="s">
        <v>42</v>
      </c>
      <c r="B932" s="18">
        <f t="shared" ref="B932:AA932" si="18145">SUM(B909:B931)</f>
        <v>60140</v>
      </c>
      <c r="C932" s="19">
        <f t="shared" si="18145"/>
        <v>33738</v>
      </c>
      <c r="D932" s="18">
        <f t="shared" si="18145"/>
        <v>23709</v>
      </c>
      <c r="E932" s="19">
        <f t="shared" si="18145"/>
        <v>18784</v>
      </c>
      <c r="F932" s="18">
        <f t="shared" si="18145"/>
        <v>11321</v>
      </c>
      <c r="G932" s="19">
        <f t="shared" si="18145"/>
        <v>7761</v>
      </c>
      <c r="H932" s="18">
        <f t="shared" si="18145"/>
        <v>27311</v>
      </c>
      <c r="I932" s="19">
        <f t="shared" si="18145"/>
        <v>40158</v>
      </c>
      <c r="J932" s="18">
        <f t="shared" si="18145"/>
        <v>5678</v>
      </c>
      <c r="K932" s="19">
        <f t="shared" si="18145"/>
        <v>7092</v>
      </c>
      <c r="L932" s="18">
        <f t="shared" si="18145"/>
        <v>11499</v>
      </c>
      <c r="M932" s="19">
        <f t="shared" si="18145"/>
        <v>24237</v>
      </c>
      <c r="N932" s="18">
        <f t="shared" si="18145"/>
        <v>25199</v>
      </c>
      <c r="O932" s="19">
        <f t="shared" si="18145"/>
        <v>36283</v>
      </c>
      <c r="P932" s="18">
        <f t="shared" si="18145"/>
        <v>16205</v>
      </c>
      <c r="Q932" s="19">
        <f t="shared" si="18145"/>
        <v>19563</v>
      </c>
      <c r="R932" s="18">
        <f t="shared" si="18145"/>
        <v>20153</v>
      </c>
      <c r="S932" s="19">
        <f t="shared" si="18145"/>
        <v>22227</v>
      </c>
      <c r="T932" s="18">
        <f t="shared" si="18145"/>
        <v>8309</v>
      </c>
      <c r="U932" s="19">
        <f t="shared" si="18145"/>
        <v>11364</v>
      </c>
      <c r="V932" s="18">
        <f t="shared" si="18145"/>
        <v>23696</v>
      </c>
      <c r="W932" s="19">
        <f t="shared" si="18145"/>
        <v>28952</v>
      </c>
      <c r="X932" s="18">
        <f t="shared" si="18145"/>
        <v>23306</v>
      </c>
      <c r="Y932" s="19">
        <f t="shared" si="18145"/>
        <v>14947</v>
      </c>
      <c r="Z932" s="18">
        <f t="shared" si="18145"/>
        <v>54568</v>
      </c>
      <c r="AA932" s="19">
        <f t="shared" si="18145"/>
        <v>45486</v>
      </c>
      <c r="AB932" s="171">
        <f t="shared" ref="AB932:AC932" si="18146">SUM(AB908:AB931)</f>
        <v>311094</v>
      </c>
      <c r="AC932" s="172">
        <f t="shared" si="18146"/>
        <v>310592</v>
      </c>
      <c r="AE932" s="241" t="s">
        <v>42</v>
      </c>
      <c r="AF932" s="152">
        <f>SUM(AF908:AF931)</f>
        <v>1</v>
      </c>
      <c r="AG932" s="153">
        <f t="shared" ref="AG932:BG932" si="18147">SUM(AG908:AG931)</f>
        <v>0.99999999999999989</v>
      </c>
      <c r="AH932" s="152">
        <f t="shared" si="18147"/>
        <v>1</v>
      </c>
      <c r="AI932" s="153">
        <f t="shared" si="18147"/>
        <v>1</v>
      </c>
      <c r="AJ932" s="152">
        <f t="shared" si="18147"/>
        <v>0.99999999999999989</v>
      </c>
      <c r="AK932" s="153">
        <f t="shared" si="18147"/>
        <v>1</v>
      </c>
      <c r="AL932" s="152">
        <f t="shared" si="18147"/>
        <v>1</v>
      </c>
      <c r="AM932" s="153">
        <f t="shared" si="18147"/>
        <v>1</v>
      </c>
      <c r="AN932" s="152">
        <f t="shared" si="18147"/>
        <v>1</v>
      </c>
      <c r="AO932" s="153">
        <f t="shared" si="18147"/>
        <v>0.99999999999999989</v>
      </c>
      <c r="AP932" s="152">
        <f t="shared" si="18147"/>
        <v>0.99999999999999989</v>
      </c>
      <c r="AQ932" s="153">
        <f t="shared" si="18147"/>
        <v>0.99999999999999989</v>
      </c>
      <c r="AR932" s="152">
        <f t="shared" si="18147"/>
        <v>1.0000000000000002</v>
      </c>
      <c r="AS932" s="153">
        <f t="shared" si="18147"/>
        <v>1</v>
      </c>
      <c r="AT932" s="152">
        <f t="shared" si="18147"/>
        <v>1</v>
      </c>
      <c r="AU932" s="153">
        <f t="shared" si="18147"/>
        <v>0.99999999999999989</v>
      </c>
      <c r="AV932" s="152">
        <f t="shared" si="18147"/>
        <v>0.99999999999999989</v>
      </c>
      <c r="AW932" s="153">
        <f t="shared" si="18147"/>
        <v>1</v>
      </c>
      <c r="AX932" s="152">
        <f t="shared" si="18147"/>
        <v>1.0000000000000002</v>
      </c>
      <c r="AY932" s="153">
        <f t="shared" si="18147"/>
        <v>1</v>
      </c>
      <c r="AZ932" s="152">
        <f t="shared" si="18147"/>
        <v>1</v>
      </c>
      <c r="BA932" s="153">
        <f t="shared" si="18147"/>
        <v>1</v>
      </c>
      <c r="BB932" s="152">
        <f t="shared" si="18147"/>
        <v>0.99999999999999989</v>
      </c>
      <c r="BC932" s="153">
        <f t="shared" si="18147"/>
        <v>0.99999999999999989</v>
      </c>
      <c r="BD932" s="152">
        <f t="shared" si="18147"/>
        <v>1</v>
      </c>
      <c r="BE932" s="153">
        <f t="shared" si="18147"/>
        <v>1</v>
      </c>
      <c r="BF932" s="152">
        <f t="shared" si="18147"/>
        <v>0.99999999999999989</v>
      </c>
      <c r="BG932" s="153">
        <f t="shared" si="18147"/>
        <v>1.0000000000000002</v>
      </c>
    </row>
    <row r="933" spans="1:59" ht="14.1" thickTop="1">
      <c r="A933" s="184"/>
    </row>
    <row r="935" spans="1:59">
      <c r="A935" s="252">
        <f>+A904+1</f>
        <v>43708</v>
      </c>
      <c r="B935" s="252"/>
      <c r="C935" s="252"/>
      <c r="D935" s="252"/>
      <c r="AE935" s="249">
        <f>+AE873+2</f>
        <v>43708</v>
      </c>
      <c r="AF935" s="249"/>
      <c r="AG935" s="249"/>
      <c r="AH935" s="249"/>
    </row>
    <row r="936" spans="1:59" ht="14.1" thickBot="1"/>
    <row r="937" spans="1:59" ht="15" thickTop="1" thickBot="1">
      <c r="A937" s="247" t="s">
        <v>1</v>
      </c>
      <c r="B937" s="243" t="s">
        <v>2</v>
      </c>
      <c r="C937" s="244"/>
      <c r="D937" s="243" t="s">
        <v>3</v>
      </c>
      <c r="E937" s="244"/>
      <c r="F937" s="243" t="s">
        <v>4</v>
      </c>
      <c r="G937" s="244"/>
      <c r="H937" s="243" t="s">
        <v>5</v>
      </c>
      <c r="I937" s="244"/>
      <c r="J937" s="243" t="s">
        <v>6</v>
      </c>
      <c r="K937" s="244"/>
      <c r="L937" s="243" t="s">
        <v>7</v>
      </c>
      <c r="M937" s="244"/>
      <c r="N937" s="243" t="s">
        <v>8</v>
      </c>
      <c r="O937" s="244"/>
      <c r="P937" s="243" t="s">
        <v>9</v>
      </c>
      <c r="Q937" s="244"/>
      <c r="R937" s="243" t="s">
        <v>10</v>
      </c>
      <c r="S937" s="244"/>
      <c r="T937" s="243" t="s">
        <v>11</v>
      </c>
      <c r="U937" s="244"/>
      <c r="V937" s="243" t="s">
        <v>12</v>
      </c>
      <c r="W937" s="244"/>
      <c r="X937" s="243" t="s">
        <v>13</v>
      </c>
      <c r="Y937" s="244"/>
      <c r="Z937" s="245" t="s">
        <v>14</v>
      </c>
      <c r="AA937" s="246"/>
      <c r="AB937" s="250" t="s">
        <v>15</v>
      </c>
      <c r="AC937" s="251"/>
      <c r="AE937" s="247" t="s">
        <v>1</v>
      </c>
      <c r="AF937" s="243" t="s">
        <v>2</v>
      </c>
      <c r="AG937" s="244"/>
      <c r="AH937" s="243" t="s">
        <v>3</v>
      </c>
      <c r="AI937" s="244"/>
      <c r="AJ937" s="243" t="s">
        <v>4</v>
      </c>
      <c r="AK937" s="244"/>
      <c r="AL937" s="243" t="s">
        <v>5</v>
      </c>
      <c r="AM937" s="244"/>
      <c r="AN937" s="243" t="s">
        <v>6</v>
      </c>
      <c r="AO937" s="244"/>
      <c r="AP937" s="243" t="s">
        <v>7</v>
      </c>
      <c r="AQ937" s="244"/>
      <c r="AR937" s="243" t="s">
        <v>8</v>
      </c>
      <c r="AS937" s="244"/>
      <c r="AT937" s="243" t="s">
        <v>9</v>
      </c>
      <c r="AU937" s="244"/>
      <c r="AV937" s="243" t="s">
        <v>10</v>
      </c>
      <c r="AW937" s="244"/>
      <c r="AX937" s="243" t="s">
        <v>11</v>
      </c>
      <c r="AY937" s="244"/>
      <c r="AZ937" s="243" t="s">
        <v>12</v>
      </c>
      <c r="BA937" s="244"/>
      <c r="BB937" s="243" t="s">
        <v>13</v>
      </c>
      <c r="BC937" s="244"/>
      <c r="BD937" s="245" t="s">
        <v>14</v>
      </c>
      <c r="BE937" s="246"/>
      <c r="BF937" s="243" t="s">
        <v>15</v>
      </c>
      <c r="BG937" s="244"/>
    </row>
    <row r="938" spans="1:59" ht="15" thickTop="1" thickBot="1">
      <c r="A938" s="248"/>
      <c r="B938" s="113" t="s">
        <v>16</v>
      </c>
      <c r="C938" s="114" t="s">
        <v>17</v>
      </c>
      <c r="D938" s="115" t="s">
        <v>16</v>
      </c>
      <c r="E938" s="116" t="s">
        <v>17</v>
      </c>
      <c r="F938" s="113" t="s">
        <v>16</v>
      </c>
      <c r="G938" s="114" t="s">
        <v>17</v>
      </c>
      <c r="H938" s="115" t="s">
        <v>16</v>
      </c>
      <c r="I938" s="116" t="s">
        <v>17</v>
      </c>
      <c r="J938" s="113" t="s">
        <v>16</v>
      </c>
      <c r="K938" s="114" t="s">
        <v>17</v>
      </c>
      <c r="L938" s="115" t="s">
        <v>16</v>
      </c>
      <c r="M938" s="113" t="s">
        <v>17</v>
      </c>
      <c r="N938" s="117" t="s">
        <v>16</v>
      </c>
      <c r="O938" s="118" t="s">
        <v>17</v>
      </c>
      <c r="P938" s="113" t="s">
        <v>16</v>
      </c>
      <c r="Q938" s="114" t="s">
        <v>17</v>
      </c>
      <c r="R938" s="115" t="s">
        <v>16</v>
      </c>
      <c r="S938" s="116" t="s">
        <v>17</v>
      </c>
      <c r="T938" s="113" t="s">
        <v>16</v>
      </c>
      <c r="U938" s="114" t="s">
        <v>17</v>
      </c>
      <c r="V938" s="115" t="s">
        <v>16</v>
      </c>
      <c r="W938" s="116" t="s">
        <v>17</v>
      </c>
      <c r="X938" s="113" t="s">
        <v>16</v>
      </c>
      <c r="Y938" s="114" t="s">
        <v>17</v>
      </c>
      <c r="Z938" s="26" t="s">
        <v>16</v>
      </c>
      <c r="AA938" s="119" t="s">
        <v>17</v>
      </c>
      <c r="AB938" s="173" t="s">
        <v>16</v>
      </c>
      <c r="AC938" s="174" t="s">
        <v>17</v>
      </c>
      <c r="AE938" s="248"/>
      <c r="AF938" s="113" t="s">
        <v>16</v>
      </c>
      <c r="AG938" s="114" t="s">
        <v>17</v>
      </c>
      <c r="AH938" s="115" t="s">
        <v>16</v>
      </c>
      <c r="AI938" s="116" t="s">
        <v>17</v>
      </c>
      <c r="AJ938" s="113" t="s">
        <v>16</v>
      </c>
      <c r="AK938" s="114" t="s">
        <v>17</v>
      </c>
      <c r="AL938" s="115" t="s">
        <v>16</v>
      </c>
      <c r="AM938" s="116" t="s">
        <v>17</v>
      </c>
      <c r="AN938" s="113" t="s">
        <v>16</v>
      </c>
      <c r="AO938" s="114" t="s">
        <v>17</v>
      </c>
      <c r="AP938" s="115" t="s">
        <v>16</v>
      </c>
      <c r="AQ938" s="113" t="s">
        <v>17</v>
      </c>
      <c r="AR938" s="117" t="s">
        <v>16</v>
      </c>
      <c r="AS938" s="118" t="s">
        <v>17</v>
      </c>
      <c r="AT938" s="113" t="s">
        <v>16</v>
      </c>
      <c r="AU938" s="114" t="s">
        <v>17</v>
      </c>
      <c r="AV938" s="115" t="s">
        <v>16</v>
      </c>
      <c r="AW938" s="116" t="s">
        <v>17</v>
      </c>
      <c r="AX938" s="113" t="s">
        <v>16</v>
      </c>
      <c r="AY938" s="114" t="s">
        <v>17</v>
      </c>
      <c r="AZ938" s="115" t="s">
        <v>16</v>
      </c>
      <c r="BA938" s="116" t="s">
        <v>17</v>
      </c>
      <c r="BB938" s="113" t="s">
        <v>16</v>
      </c>
      <c r="BC938" s="114" t="s">
        <v>17</v>
      </c>
      <c r="BD938" s="26" t="s">
        <v>16</v>
      </c>
      <c r="BE938" s="119" t="s">
        <v>17</v>
      </c>
      <c r="BF938" s="117" t="s">
        <v>16</v>
      </c>
      <c r="BG938" s="118" t="s">
        <v>17</v>
      </c>
    </row>
    <row r="939" spans="1:59" ht="14.1" thickTop="1">
      <c r="A939" s="122" t="s">
        <v>18</v>
      </c>
      <c r="B939" s="123"/>
      <c r="C939" s="183"/>
      <c r="D939" s="124"/>
      <c r="E939" s="177"/>
      <c r="F939" s="123"/>
      <c r="G939" s="125"/>
      <c r="H939" s="124"/>
      <c r="I939" s="177"/>
      <c r="J939" s="123"/>
      <c r="K939" s="125"/>
      <c r="L939" s="124"/>
      <c r="M939" s="123"/>
      <c r="N939" s="176"/>
      <c r="O939" s="178"/>
      <c r="P939" s="123"/>
      <c r="Q939" s="125"/>
      <c r="R939" s="124"/>
      <c r="S939" s="177"/>
      <c r="T939" s="123"/>
      <c r="U939" s="125"/>
      <c r="V939" s="124"/>
      <c r="W939" s="177"/>
      <c r="X939" s="123"/>
      <c r="Y939" s="125"/>
      <c r="Z939" s="181"/>
      <c r="AA939" s="182"/>
      <c r="AB939" s="167">
        <f>B939+D939+F939+H939+J939+L939+N939+P939+R939+T939+V939+X939+Z939</f>
        <v>0</v>
      </c>
      <c r="AC939" s="168">
        <f>C939+E939+G939+I939+K939+M939+O939+Q939+S939+U939+W939+Y939+AA939</f>
        <v>0</v>
      </c>
      <c r="AE939" s="122" t="s">
        <v>18</v>
      </c>
      <c r="AF939" s="126">
        <f>B939/B963</f>
        <v>0</v>
      </c>
      <c r="AG939" s="127">
        <f t="shared" ref="AG939" si="18148">C939/C963</f>
        <v>0</v>
      </c>
      <c r="AH939" s="128">
        <f t="shared" ref="AH939" si="18149">D939/D963</f>
        <v>0</v>
      </c>
      <c r="AI939" s="129">
        <f t="shared" ref="AI939" si="18150">E939/E963</f>
        <v>0</v>
      </c>
      <c r="AJ939" s="126">
        <f t="shared" ref="AJ939" si="18151">F939/F963</f>
        <v>0</v>
      </c>
      <c r="AK939" s="127">
        <f t="shared" ref="AK939" si="18152">G939/G963</f>
        <v>0</v>
      </c>
      <c r="AL939" s="128">
        <f t="shared" ref="AL939" si="18153">H939/H963</f>
        <v>0</v>
      </c>
      <c r="AM939" s="129">
        <f t="shared" ref="AM939" si="18154">I939/I963</f>
        <v>0</v>
      </c>
      <c r="AN939" s="126">
        <f t="shared" ref="AN939" si="18155">J939/J963</f>
        <v>0</v>
      </c>
      <c r="AO939" s="127">
        <f t="shared" ref="AO939" si="18156">K939/K963</f>
        <v>0</v>
      </c>
      <c r="AP939" s="128">
        <f t="shared" ref="AP939" si="18157">L939/L963</f>
        <v>0</v>
      </c>
      <c r="AQ939" s="126">
        <f t="shared" ref="AQ939" si="18158">M939/M963</f>
        <v>0</v>
      </c>
      <c r="AR939" s="130">
        <f t="shared" ref="AR939" si="18159">N939/N963</f>
        <v>0</v>
      </c>
      <c r="AS939" s="131">
        <f t="shared" ref="AS939" si="18160">O939/O963</f>
        <v>0</v>
      </c>
      <c r="AT939" s="126">
        <f t="shared" ref="AT939" si="18161">P939/P963</f>
        <v>0</v>
      </c>
      <c r="AU939" s="127">
        <f t="shared" ref="AU939" si="18162">Q939/Q963</f>
        <v>0</v>
      </c>
      <c r="AV939" s="128">
        <f t="shared" ref="AV939" si="18163">R939/R963</f>
        <v>0</v>
      </c>
      <c r="AW939" s="129">
        <f t="shared" ref="AW939" si="18164">S939/S963</f>
        <v>0</v>
      </c>
      <c r="AX939" s="126">
        <f t="shared" ref="AX939" si="18165">T939/T963</f>
        <v>0</v>
      </c>
      <c r="AY939" s="127">
        <f t="shared" ref="AY939" si="18166">U939/U963</f>
        <v>0</v>
      </c>
      <c r="AZ939" s="128">
        <f t="shared" ref="AZ939" si="18167">V939/V963</f>
        <v>0</v>
      </c>
      <c r="BA939" s="129">
        <f t="shared" ref="BA939" si="18168">W939/W963</f>
        <v>0</v>
      </c>
      <c r="BB939" s="126">
        <f t="shared" ref="BB939" si="18169">X939/X963</f>
        <v>0</v>
      </c>
      <c r="BC939" s="127">
        <f t="shared" ref="BC939" si="18170">Y939/Y963</f>
        <v>0</v>
      </c>
      <c r="BD939" s="128">
        <f t="shared" ref="BD939" si="18171">Z939/Z963</f>
        <v>0</v>
      </c>
      <c r="BE939" s="126">
        <f t="shared" ref="BE939" si="18172">AA939/AA963</f>
        <v>0</v>
      </c>
      <c r="BF939" s="132">
        <f t="shared" ref="BF939" si="18173">AB939/AB963</f>
        <v>0</v>
      </c>
      <c r="BG939" s="133">
        <f t="shared" ref="BG939" si="18174">AC939/AC963</f>
        <v>0</v>
      </c>
    </row>
    <row r="940" spans="1:59">
      <c r="A940" s="134" t="s">
        <v>19</v>
      </c>
      <c r="B940" s="186">
        <v>205</v>
      </c>
      <c r="C940" s="187">
        <v>0</v>
      </c>
      <c r="D940" s="188">
        <v>95</v>
      </c>
      <c r="E940" s="189">
        <v>0</v>
      </c>
      <c r="F940" s="186">
        <v>20</v>
      </c>
      <c r="G940" s="190">
        <v>0</v>
      </c>
      <c r="H940" s="188">
        <v>133</v>
      </c>
      <c r="I940" s="189">
        <v>3</v>
      </c>
      <c r="J940" s="186">
        <v>5</v>
      </c>
      <c r="K940" s="190">
        <v>0</v>
      </c>
      <c r="L940" s="188">
        <v>1</v>
      </c>
      <c r="M940" s="186">
        <v>0</v>
      </c>
      <c r="N940" s="191">
        <v>15</v>
      </c>
      <c r="O940" s="192">
        <v>1</v>
      </c>
      <c r="P940" s="186">
        <v>4</v>
      </c>
      <c r="Q940" s="190">
        <v>0</v>
      </c>
      <c r="R940" s="188">
        <v>0</v>
      </c>
      <c r="S940" s="189">
        <v>0</v>
      </c>
      <c r="T940" s="186">
        <v>0</v>
      </c>
      <c r="U940" s="190">
        <v>0</v>
      </c>
      <c r="V940" s="188">
        <v>0</v>
      </c>
      <c r="W940" s="189">
        <v>0</v>
      </c>
      <c r="X940" s="186">
        <v>0</v>
      </c>
      <c r="Y940" s="190">
        <v>0</v>
      </c>
      <c r="Z940" s="188">
        <v>0</v>
      </c>
      <c r="AA940" s="186">
        <v>0</v>
      </c>
      <c r="AB940" s="169">
        <f t="shared" ref="AB940:AB941" si="18175">B940+D940+F940+H940+J940+L940+N940+P940+R940+T940+V940+X940+Z940</f>
        <v>478</v>
      </c>
      <c r="AC940" s="170">
        <f t="shared" ref="AC940:AC959" si="18176">C940+E940+G940+I940+K940+M940+O940+Q940+S940+U940+W940+Y940+AA940</f>
        <v>4</v>
      </c>
      <c r="AE940" s="134" t="s">
        <v>19</v>
      </c>
      <c r="AF940" s="126">
        <f>B940/B963</f>
        <v>4.8760763046477333E-3</v>
      </c>
      <c r="AG940" s="127">
        <f t="shared" ref="AG940" si="18177">C940/C963</f>
        <v>0</v>
      </c>
      <c r="AH940" s="128">
        <f t="shared" ref="AH940" si="18178">D940/D963</f>
        <v>5.9186343529998133E-3</v>
      </c>
      <c r="AI940" s="129">
        <f t="shared" ref="AI940" si="18179">E940/E963</f>
        <v>0</v>
      </c>
      <c r="AJ940" s="126">
        <f t="shared" ref="AJ940" si="18180">F940/F963</f>
        <v>3.1501023783272958E-3</v>
      </c>
      <c r="AK940" s="127">
        <f t="shared" ref="AK940" si="18181">G940/G963</f>
        <v>0</v>
      </c>
      <c r="AL940" s="128">
        <f t="shared" ref="AL940" si="18182">H940/H963</f>
        <v>4.870010984987184E-3</v>
      </c>
      <c r="AM940" s="129">
        <f t="shared" ref="AM940" si="18183">I940/I963</f>
        <v>8.0394468860542394E-5</v>
      </c>
      <c r="AN940" s="126">
        <f t="shared" ref="AN940" si="18184">J940/J963</f>
        <v>1.4624159110851126E-3</v>
      </c>
      <c r="AO940" s="127">
        <f t="shared" ref="AO940" si="18185">K940/K963</f>
        <v>0</v>
      </c>
      <c r="AP940" s="128">
        <f t="shared" ref="AP940" si="18186">L940/L963</f>
        <v>1.4874312063067083E-4</v>
      </c>
      <c r="AQ940" s="126">
        <f t="shared" ref="AQ940" si="18187">M940/M963</f>
        <v>0</v>
      </c>
      <c r="AR940" s="130">
        <f t="shared" ref="AR940" si="18188">N940/N963</f>
        <v>7.035317292809906E-4</v>
      </c>
      <c r="AS940" s="131">
        <f t="shared" ref="AS940" si="18189">O940/O963</f>
        <v>3.5820467815309669E-5</v>
      </c>
      <c r="AT940" s="126">
        <f t="shared" ref="AT940" si="18190">P940/P963</f>
        <v>3.1461381154632688E-4</v>
      </c>
      <c r="AU940" s="127">
        <f t="shared" ref="AU940" si="18191">Q940/Q963</f>
        <v>0</v>
      </c>
      <c r="AV940" s="128">
        <f t="shared" ref="AV940" si="18192">R940/R963</f>
        <v>0</v>
      </c>
      <c r="AW940" s="129">
        <f t="shared" ref="AW940" si="18193">S940/S963</f>
        <v>0</v>
      </c>
      <c r="AX940" s="126">
        <f t="shared" ref="AX940" si="18194">T940/T963</f>
        <v>0</v>
      </c>
      <c r="AY940" s="127">
        <f t="shared" ref="AY940" si="18195">U940/U963</f>
        <v>0</v>
      </c>
      <c r="AZ940" s="128">
        <f t="shared" ref="AZ940" si="18196">V940/V963</f>
        <v>0</v>
      </c>
      <c r="BA940" s="129">
        <f t="shared" ref="BA940" si="18197">W940/W963</f>
        <v>0</v>
      </c>
      <c r="BB940" s="126">
        <f t="shared" ref="BB940" si="18198">X940/X963</f>
        <v>0</v>
      </c>
      <c r="BC940" s="127">
        <f t="shared" ref="BC940" si="18199">Y940/Y963</f>
        <v>0</v>
      </c>
      <c r="BD940" s="128">
        <f t="shared" ref="BD940" si="18200">Z940/Z963</f>
        <v>0</v>
      </c>
      <c r="BE940" s="126">
        <f t="shared" ref="BE940" si="18201">AA940/AA963</f>
        <v>0</v>
      </c>
      <c r="BF940" s="132">
        <f t="shared" ref="BF940" si="18202">AB940/AB963</f>
        <v>2.0071046465732255E-3</v>
      </c>
      <c r="BG940" s="133">
        <f t="shared" ref="BG940" si="18203">AC940/AC963</f>
        <v>1.6829492001783926E-5</v>
      </c>
    </row>
    <row r="941" spans="1:59">
      <c r="A941" s="143" t="s">
        <v>20</v>
      </c>
      <c r="B941" s="193">
        <v>1466</v>
      </c>
      <c r="C941" s="194">
        <v>1</v>
      </c>
      <c r="D941" s="195">
        <v>514</v>
      </c>
      <c r="E941" s="196">
        <v>0</v>
      </c>
      <c r="F941" s="193">
        <v>170</v>
      </c>
      <c r="G941" s="197">
        <v>0</v>
      </c>
      <c r="H941" s="195">
        <v>734</v>
      </c>
      <c r="I941" s="196">
        <v>60</v>
      </c>
      <c r="J941" s="193">
        <v>39</v>
      </c>
      <c r="K941" s="197">
        <v>22</v>
      </c>
      <c r="L941" s="195">
        <v>46</v>
      </c>
      <c r="M941" s="193">
        <v>111</v>
      </c>
      <c r="N941" s="198">
        <v>264</v>
      </c>
      <c r="O941" s="199">
        <v>213</v>
      </c>
      <c r="P941" s="193">
        <v>188</v>
      </c>
      <c r="Q941" s="197">
        <v>152</v>
      </c>
      <c r="R941" s="195">
        <v>296</v>
      </c>
      <c r="S941" s="196">
        <v>207</v>
      </c>
      <c r="T941" s="193">
        <v>44</v>
      </c>
      <c r="U941" s="197">
        <v>111</v>
      </c>
      <c r="V941" s="195">
        <v>209</v>
      </c>
      <c r="W941" s="196">
        <v>215</v>
      </c>
      <c r="X941" s="193">
        <v>223</v>
      </c>
      <c r="Y941" s="197">
        <v>178</v>
      </c>
      <c r="Z941" s="195">
        <v>654</v>
      </c>
      <c r="AA941" s="193">
        <v>436</v>
      </c>
      <c r="AB941" s="169">
        <f t="shared" si="18175"/>
        <v>4847</v>
      </c>
      <c r="AC941" s="170">
        <f t="shared" si="18176"/>
        <v>1706</v>
      </c>
      <c r="AE941" s="143" t="s">
        <v>20</v>
      </c>
      <c r="AF941" s="126">
        <f>B941/B963</f>
        <v>3.4869892012749155E-2</v>
      </c>
      <c r="AG941" s="127">
        <f t="shared" ref="AG941" si="18204">C941/C963</f>
        <v>3.328783995206551E-5</v>
      </c>
      <c r="AH941" s="128">
        <f t="shared" ref="AH941" si="18205">D941/D963</f>
        <v>3.2022926920441092E-2</v>
      </c>
      <c r="AI941" s="129">
        <f t="shared" ref="AI941" si="18206">E941/E963</f>
        <v>0</v>
      </c>
      <c r="AJ941" s="126">
        <f t="shared" ref="AJ941" si="18207">F941/F963</f>
        <v>2.6775870215782014E-2</v>
      </c>
      <c r="AK941" s="127">
        <f t="shared" ref="AK941" si="18208">G941/G963</f>
        <v>0</v>
      </c>
      <c r="AL941" s="128">
        <f t="shared" ref="AL941" si="18209">H941/H963</f>
        <v>2.6876601977297694E-2</v>
      </c>
      <c r="AM941" s="129">
        <f t="shared" ref="AM941" si="18210">I941/I963</f>
        <v>1.607889377210848E-3</v>
      </c>
      <c r="AN941" s="126">
        <f t="shared" ref="AN941" si="18211">J941/J963</f>
        <v>1.1406844106463879E-2</v>
      </c>
      <c r="AO941" s="127">
        <f t="shared" ref="AO941" si="18212">K941/K963</f>
        <v>4.4907123902837316E-3</v>
      </c>
      <c r="AP941" s="128">
        <f t="shared" ref="AP941" si="18213">L941/L963</f>
        <v>6.8421835490108584E-3</v>
      </c>
      <c r="AQ941" s="126">
        <f t="shared" ref="AQ941" si="18214">M941/M963</f>
        <v>7.1162969611488656E-3</v>
      </c>
      <c r="AR941" s="130">
        <f t="shared" ref="AR941" si="18215">N941/N963</f>
        <v>1.2382158435345434E-2</v>
      </c>
      <c r="AS941" s="131">
        <f t="shared" ref="AS941" si="18216">O941/O963</f>
        <v>7.629759644660959E-3</v>
      </c>
      <c r="AT941" s="126">
        <f t="shared" ref="AT941" si="18217">P941/P963</f>
        <v>1.4786849142677364E-2</v>
      </c>
      <c r="AU941" s="127">
        <f t="shared" ref="AU941" si="18218">Q941/Q963</f>
        <v>1.1523881728582258E-2</v>
      </c>
      <c r="AV941" s="128">
        <f t="shared" ref="AV941" si="18219">R941/R963</f>
        <v>1.5489272632129776E-2</v>
      </c>
      <c r="AW941" s="129">
        <f t="shared" ref="AW941" si="18220">S941/S963</f>
        <v>1.1406844106463879E-2</v>
      </c>
      <c r="AX941" s="126">
        <f t="shared" ref="AX941" si="18221">T941/T963</f>
        <v>8.8799192734611496E-3</v>
      </c>
      <c r="AY941" s="127">
        <f t="shared" ref="AY941" si="18222">U941/U963</f>
        <v>2.2867737948084055E-2</v>
      </c>
      <c r="AZ941" s="128">
        <f t="shared" ref="AZ941" si="18223">V941/V963</f>
        <v>1.0928104575163399E-2</v>
      </c>
      <c r="BA941" s="129">
        <f t="shared" ref="BA941" si="18224">W941/W963</f>
        <v>1.101773085989546E-2</v>
      </c>
      <c r="BB941" s="126">
        <f t="shared" ref="BB941" si="18225">X941/X963</f>
        <v>1.2841183922607394E-2</v>
      </c>
      <c r="BC941" s="127">
        <f t="shared" ref="BC941" si="18226">Y941/Y963</f>
        <v>2.0067643742953778E-2</v>
      </c>
      <c r="BD941" s="128">
        <f t="shared" ref="BD941" si="18227">Z941/Z963</f>
        <v>1.5695121073219898E-2</v>
      </c>
      <c r="BE941" s="126">
        <f t="shared" ref="BE941" si="18228">AA941/AA963</f>
        <v>1.1342351716961498E-2</v>
      </c>
      <c r="BF941" s="132">
        <f t="shared" ref="BF941" si="18229">AB941/AB963</f>
        <v>2.0352377033348169E-2</v>
      </c>
      <c r="BG941" s="133">
        <f t="shared" ref="BG941" si="18230">AC941/AC963</f>
        <v>7.1777783387608441E-3</v>
      </c>
    </row>
    <row r="942" spans="1:59">
      <c r="A942" s="134" t="s">
        <v>21</v>
      </c>
      <c r="B942" s="186">
        <v>2652</v>
      </c>
      <c r="C942" s="187">
        <v>239</v>
      </c>
      <c r="D942" s="188">
        <v>1003</v>
      </c>
      <c r="E942" s="189">
        <v>298</v>
      </c>
      <c r="F942" s="186">
        <v>305</v>
      </c>
      <c r="G942" s="190">
        <v>93</v>
      </c>
      <c r="H942" s="188">
        <v>968</v>
      </c>
      <c r="I942" s="189">
        <v>881</v>
      </c>
      <c r="J942" s="186">
        <v>98</v>
      </c>
      <c r="K942" s="190">
        <v>279</v>
      </c>
      <c r="L942" s="188">
        <v>149</v>
      </c>
      <c r="M942" s="186">
        <v>470</v>
      </c>
      <c r="N942" s="191">
        <v>812</v>
      </c>
      <c r="O942" s="192">
        <v>873</v>
      </c>
      <c r="P942" s="186">
        <v>571</v>
      </c>
      <c r="Q942" s="190">
        <v>486</v>
      </c>
      <c r="R942" s="188">
        <v>872</v>
      </c>
      <c r="S942" s="189">
        <v>572</v>
      </c>
      <c r="T942" s="186">
        <v>182</v>
      </c>
      <c r="U942" s="190">
        <v>268</v>
      </c>
      <c r="V942" s="188">
        <v>588</v>
      </c>
      <c r="W942" s="189">
        <v>714</v>
      </c>
      <c r="X942" s="186">
        <v>743</v>
      </c>
      <c r="Y942" s="190">
        <v>450</v>
      </c>
      <c r="Z942" s="188">
        <v>1642</v>
      </c>
      <c r="AA942" s="186">
        <v>1218</v>
      </c>
      <c r="AB942" s="169">
        <f>B942+D942+F942+H942+J942+L942+N942+P942+R942+T942+V942+X942+Z942</f>
        <v>10585</v>
      </c>
      <c r="AC942" s="170">
        <f t="shared" si="18176"/>
        <v>6841</v>
      </c>
      <c r="AE942" s="134" t="s">
        <v>21</v>
      </c>
      <c r="AF942" s="126">
        <f>B942/B963</f>
        <v>6.3079777365491654E-2</v>
      </c>
      <c r="AG942" s="127">
        <f t="shared" ref="AG942" si="18231">C942/C963</f>
        <v>7.9557937485436568E-3</v>
      </c>
      <c r="AH942" s="128">
        <f t="shared" ref="AH942" si="18232">D942/D963</f>
        <v>6.2488318484829608E-2</v>
      </c>
      <c r="AI942" s="129">
        <f t="shared" ref="AI942" si="18233">E942/E963</f>
        <v>2.1556712962962962E-2</v>
      </c>
      <c r="AJ942" s="126">
        <f t="shared" ref="AJ942" si="18234">F942/F963</f>
        <v>4.8039061269491257E-2</v>
      </c>
      <c r="AK942" s="127">
        <f t="shared" ref="AK942" si="18235">G942/G963</f>
        <v>1.835043409629045E-2</v>
      </c>
      <c r="AL942" s="128">
        <f t="shared" ref="AL942" si="18236">H942/H963</f>
        <v>3.5444891980959355E-2</v>
      </c>
      <c r="AM942" s="129">
        <f t="shared" ref="AM942" si="18237">I942/I963</f>
        <v>2.3609175688712618E-2</v>
      </c>
      <c r="AN942" s="126">
        <f t="shared" ref="AN942" si="18238">J942/J963</f>
        <v>2.8663351857268208E-2</v>
      </c>
      <c r="AO942" s="127">
        <f t="shared" ref="AO942" si="18239">K942/K963</f>
        <v>5.6950398040416413E-2</v>
      </c>
      <c r="AP942" s="128">
        <f t="shared" ref="AP942" si="18240">L942/L963</f>
        <v>2.2162724973969955E-2</v>
      </c>
      <c r="AQ942" s="126">
        <f t="shared" ref="AQ942" si="18241">M942/M963</f>
        <v>3.0132068213873573E-2</v>
      </c>
      <c r="AR942" s="130">
        <f t="shared" ref="AR942" si="18242">N942/N963</f>
        <v>3.8084517611744292E-2</v>
      </c>
      <c r="AS942" s="131">
        <f t="shared" ref="AS942" si="18243">O942/O963</f>
        <v>3.127126840276534E-2</v>
      </c>
      <c r="AT942" s="126">
        <f t="shared" ref="AT942" si="18244">P942/P963</f>
        <v>4.4911121598238166E-2</v>
      </c>
      <c r="AU942" s="127">
        <f t="shared" ref="AU942" si="18245">Q942/Q963</f>
        <v>3.6846095526914327E-2</v>
      </c>
      <c r="AV942" s="128">
        <f t="shared" ref="AV942" si="18246">R942/R963</f>
        <v>4.5630559916274203E-2</v>
      </c>
      <c r="AW942" s="129">
        <f t="shared" ref="AW942" si="18247">S942/S963</f>
        <v>3.1520361492257676E-2</v>
      </c>
      <c r="AX942" s="126">
        <f t="shared" ref="AX942" si="18248">T942/T963</f>
        <v>3.6730575176589307E-2</v>
      </c>
      <c r="AY942" s="127">
        <f t="shared" ref="AY942" si="18249">U942/U963</f>
        <v>5.5212196126905644E-2</v>
      </c>
      <c r="AZ942" s="128">
        <f t="shared" ref="AZ942" si="18250">V942/V963</f>
        <v>3.0745098039215685E-2</v>
      </c>
      <c r="BA942" s="129">
        <f t="shared" ref="BA942" si="18251">W942/W963</f>
        <v>3.6589115506815623E-2</v>
      </c>
      <c r="BB942" s="126">
        <f t="shared" ref="BB942" si="18252">X942/X963</f>
        <v>4.2784751813889209E-2</v>
      </c>
      <c r="BC942" s="127">
        <f t="shared" ref="BC942" si="18253">Y942/Y963</f>
        <v>5.0732807215332583E-2</v>
      </c>
      <c r="BD942" s="128">
        <f t="shared" ref="BD942" si="18254">Z942/Z963</f>
        <v>3.940579327557657E-2</v>
      </c>
      <c r="BE942" s="126">
        <f t="shared" ref="BE942" si="18255">AA942/AA963</f>
        <v>3.1685744016649323E-2</v>
      </c>
      <c r="BF942" s="132">
        <f t="shared" ref="BF942" si="18256">AB942/AB963</f>
        <v>4.4446030719618397E-2</v>
      </c>
      <c r="BG942" s="133">
        <f t="shared" ref="BG942" si="18257">AC942/AC963</f>
        <v>2.8782638696050959E-2</v>
      </c>
    </row>
    <row r="943" spans="1:59">
      <c r="A943" s="143" t="s">
        <v>22</v>
      </c>
      <c r="B943" s="193">
        <v>3133</v>
      </c>
      <c r="C943" s="194">
        <v>1024</v>
      </c>
      <c r="D943" s="195">
        <v>1059</v>
      </c>
      <c r="E943" s="196">
        <v>638</v>
      </c>
      <c r="F943" s="193">
        <v>377</v>
      </c>
      <c r="G943" s="197">
        <v>252</v>
      </c>
      <c r="H943" s="195">
        <v>1101</v>
      </c>
      <c r="I943" s="196">
        <v>1446</v>
      </c>
      <c r="J943" s="193">
        <v>130</v>
      </c>
      <c r="K943" s="197">
        <v>407</v>
      </c>
      <c r="L943" s="195">
        <v>240</v>
      </c>
      <c r="M943" s="193">
        <v>1023</v>
      </c>
      <c r="N943" s="198">
        <v>1104</v>
      </c>
      <c r="O943" s="199">
        <v>1740</v>
      </c>
      <c r="P943" s="193">
        <v>767</v>
      </c>
      <c r="Q943" s="197">
        <v>859</v>
      </c>
      <c r="R943" s="195">
        <v>1169</v>
      </c>
      <c r="S943" s="196">
        <v>1007</v>
      </c>
      <c r="T943" s="193">
        <v>200</v>
      </c>
      <c r="U943" s="197">
        <v>568</v>
      </c>
      <c r="V943" s="195">
        <v>838</v>
      </c>
      <c r="W943" s="196">
        <v>1331</v>
      </c>
      <c r="X943" s="193">
        <v>894</v>
      </c>
      <c r="Y943" s="197">
        <v>892</v>
      </c>
      <c r="Z943" s="195">
        <v>2323</v>
      </c>
      <c r="AA943" s="193">
        <v>2007</v>
      </c>
      <c r="AB943" s="169">
        <f t="shared" ref="AB943:AB959" si="18258">B943+D943+F943+H943+J943+L943+N943+P943+R943+T943+V943+X943+Z943</f>
        <v>13335</v>
      </c>
      <c r="AC943" s="170">
        <f t="shared" si="18176"/>
        <v>13194</v>
      </c>
      <c r="AE943" s="143" t="s">
        <v>22</v>
      </c>
      <c r="AF943" s="126">
        <f>B943/B963</f>
        <v>7.4520717377860229E-2</v>
      </c>
      <c r="AG943" s="127">
        <f t="shared" ref="AG943" si="18259">C943/C963</f>
        <v>3.4086748110915083E-2</v>
      </c>
      <c r="AH943" s="128">
        <f t="shared" ref="AH943" si="18260">D943/D963</f>
        <v>6.5977197682387384E-2</v>
      </c>
      <c r="AI943" s="129">
        <f t="shared" ref="AI943" si="18261">E943/E963</f>
        <v>4.6151620370370371E-2</v>
      </c>
      <c r="AJ943" s="126">
        <f t="shared" ref="AJ943" si="18262">F943/F963</f>
        <v>5.9379429831469523E-2</v>
      </c>
      <c r="AK943" s="127">
        <f t="shared" ref="AK943" si="18263">G943/G963</f>
        <v>4.9723756906077346E-2</v>
      </c>
      <c r="AL943" s="128">
        <f t="shared" ref="AL943" si="18264">H943/H963</f>
        <v>4.0314902965946538E-2</v>
      </c>
      <c r="AM943" s="129">
        <f t="shared" ref="AM943" si="18265">I943/I963</f>
        <v>3.8750133990781435E-2</v>
      </c>
      <c r="AN943" s="126">
        <f t="shared" ref="AN943" si="18266">J943/J963</f>
        <v>3.8022813688212927E-2</v>
      </c>
      <c r="AO943" s="127">
        <f t="shared" ref="AO943" si="18267">K943/K963</f>
        <v>8.3078179220249029E-2</v>
      </c>
      <c r="AP943" s="128">
        <f t="shared" ref="AP943" si="18268">L943/L963</f>
        <v>3.5698348951361002E-2</v>
      </c>
      <c r="AQ943" s="126">
        <f t="shared" ref="AQ943" si="18269">M943/M963</f>
        <v>6.5585331452750348E-2</v>
      </c>
      <c r="AR943" s="130">
        <f t="shared" ref="AR943" si="18270">N943/N963</f>
        <v>5.1779935275080909E-2</v>
      </c>
      <c r="AS943" s="131">
        <f t="shared" ref="AS943" si="18271">O943/O963</f>
        <v>6.2327613998638821E-2</v>
      </c>
      <c r="AT943" s="126">
        <f t="shared" ref="AT943" si="18272">P943/P963</f>
        <v>6.0327198364008183E-2</v>
      </c>
      <c r="AU943" s="127">
        <f t="shared" ref="AU943" si="18273">Q943/Q963</f>
        <v>6.5125094768764213E-2</v>
      </c>
      <c r="AV943" s="128">
        <f t="shared" ref="AV943" si="18274">R943/R963</f>
        <v>6.117216117216117E-2</v>
      </c>
      <c r="AW943" s="129">
        <f t="shared" ref="AW943" si="18275">S943/S963</f>
        <v>5.5491265773957126E-2</v>
      </c>
      <c r="AX943" s="126">
        <f t="shared" ref="AX943" si="18276">T943/T963</f>
        <v>4.0363269424823413E-2</v>
      </c>
      <c r="AY943" s="127">
        <f t="shared" ref="AY943" si="18277">U943/U963</f>
        <v>0.11701689328388958</v>
      </c>
      <c r="AZ943" s="128">
        <f t="shared" ref="AZ943" si="18278">V943/V963</f>
        <v>4.3816993464052288E-2</v>
      </c>
      <c r="BA943" s="129">
        <f t="shared" ref="BA943" si="18279">W943/W963</f>
        <v>6.8207440811724918E-2</v>
      </c>
      <c r="BB943" s="126">
        <f t="shared" ref="BB943" si="18280">X943/X963</f>
        <v>5.1479903259242198E-2</v>
      </c>
      <c r="BC943" s="127">
        <f t="shared" ref="BC943" si="18281">Y943/Y963</f>
        <v>0.10056369785794814</v>
      </c>
      <c r="BD943" s="128">
        <f t="shared" ref="BD943" si="18282">Z943/Z963</f>
        <v>5.574887806282848E-2</v>
      </c>
      <c r="BE943" s="126">
        <f t="shared" ref="BE943" si="18283">AA943/AA963</f>
        <v>5.2211238293444331E-2</v>
      </c>
      <c r="BF943" s="132">
        <f t="shared" ref="BF943" si="18284">AB943/AB963</f>
        <v>5.5993180882958085E-2</v>
      </c>
      <c r="BG943" s="133">
        <f t="shared" ref="BG943" si="18285">AC943/AC963</f>
        <v>5.5512079367884277E-2</v>
      </c>
    </row>
    <row r="944" spans="1:59">
      <c r="A944" s="134" t="s">
        <v>23</v>
      </c>
      <c r="B944" s="186">
        <v>3403</v>
      </c>
      <c r="C944" s="187">
        <v>965</v>
      </c>
      <c r="D944" s="188">
        <v>1135</v>
      </c>
      <c r="E944" s="189">
        <v>975</v>
      </c>
      <c r="F944" s="186">
        <v>416</v>
      </c>
      <c r="G944" s="190">
        <v>404</v>
      </c>
      <c r="H944" s="188">
        <v>1197</v>
      </c>
      <c r="I944" s="189">
        <v>1589</v>
      </c>
      <c r="J944" s="186">
        <v>159</v>
      </c>
      <c r="K944" s="190">
        <v>465</v>
      </c>
      <c r="L944" s="188">
        <v>206</v>
      </c>
      <c r="M944" s="186">
        <v>1234</v>
      </c>
      <c r="N944" s="191">
        <v>1035</v>
      </c>
      <c r="O944" s="192">
        <v>1947</v>
      </c>
      <c r="P944" s="186">
        <v>665</v>
      </c>
      <c r="Q944" s="190">
        <v>685</v>
      </c>
      <c r="R944" s="188">
        <v>1240</v>
      </c>
      <c r="S944" s="189">
        <v>944</v>
      </c>
      <c r="T944" s="186">
        <v>203</v>
      </c>
      <c r="U944" s="190">
        <v>433</v>
      </c>
      <c r="V944" s="188">
        <v>630</v>
      </c>
      <c r="W944" s="189">
        <v>1107</v>
      </c>
      <c r="X944" s="186">
        <v>889</v>
      </c>
      <c r="Y944" s="190">
        <v>687</v>
      </c>
      <c r="Z944" s="188">
        <v>2482</v>
      </c>
      <c r="AA944" s="186">
        <v>1687</v>
      </c>
      <c r="AB944" s="169">
        <f t="shared" si="18258"/>
        <v>13660</v>
      </c>
      <c r="AC944" s="170">
        <f t="shared" si="18176"/>
        <v>13122</v>
      </c>
      <c r="AE944" s="134" t="s">
        <v>23</v>
      </c>
      <c r="AF944" s="126">
        <f>B944/B963</f>
        <v>8.0942866657152376E-2</v>
      </c>
      <c r="AG944" s="127">
        <f t="shared" ref="AG944" si="18286">C944/C963</f>
        <v>3.2122765553743216E-2</v>
      </c>
      <c r="AH944" s="128">
        <f t="shared" ref="AH944" si="18287">D944/D963</f>
        <v>7.0712105164787237E-2</v>
      </c>
      <c r="AI944" s="129">
        <f t="shared" ref="AI944" si="18288">E944/E963</f>
        <v>7.0529513888888895E-2</v>
      </c>
      <c r="AJ944" s="126">
        <f t="shared" ref="AJ944" si="18289">F944/F963</f>
        <v>6.5522129469207754E-2</v>
      </c>
      <c r="AK944" s="127">
        <f t="shared" ref="AK944" si="18290">G944/G963</f>
        <v>7.9715864246250989E-2</v>
      </c>
      <c r="AL944" s="128">
        <f t="shared" ref="AL944" si="18291">H944/H963</f>
        <v>4.3830098864884655E-2</v>
      </c>
      <c r="AM944" s="129">
        <f t="shared" ref="AM944" si="18292">I944/I963</f>
        <v>4.2582270339800624E-2</v>
      </c>
      <c r="AN944" s="126">
        <f t="shared" ref="AN944" si="18293">J944/J963</f>
        <v>4.6504825972506582E-2</v>
      </c>
      <c r="AO944" s="127">
        <f t="shared" ref="AO944" si="18294">K944/K963</f>
        <v>9.4917330067360681E-2</v>
      </c>
      <c r="AP944" s="128">
        <f t="shared" ref="AP944" si="18295">L944/L963</f>
        <v>3.0641082849918191E-2</v>
      </c>
      <c r="AQ944" s="126">
        <f t="shared" ref="AQ944" si="18296">M944/M963</f>
        <v>7.911270675727658E-2</v>
      </c>
      <c r="AR944" s="130">
        <f t="shared" ref="AR944" si="18297">N944/N963</f>
        <v>4.8543689320388349E-2</v>
      </c>
      <c r="AS944" s="131">
        <f t="shared" ref="AS944" si="18298">O944/O963</f>
        <v>6.9742450836407927E-2</v>
      </c>
      <c r="AT944" s="126">
        <f t="shared" ref="AT944" si="18299">P944/P963</f>
        <v>5.2304546169576846E-2</v>
      </c>
      <c r="AU944" s="127">
        <f t="shared" ref="AU944" si="18300">Q944/Q963</f>
        <v>5.1933282789992416E-2</v>
      </c>
      <c r="AV944" s="128">
        <f t="shared" ref="AV944" si="18301">R944/R963</f>
        <v>6.488749345892203E-2</v>
      </c>
      <c r="AW944" s="129">
        <f t="shared" ref="AW944" si="18302">S944/S963</f>
        <v>5.2019617567642035E-2</v>
      </c>
      <c r="AX944" s="126">
        <f t="shared" ref="AX944" si="18303">T944/T963</f>
        <v>4.0968718466195764E-2</v>
      </c>
      <c r="AY944" s="127">
        <f t="shared" ref="AY944" si="18304">U944/U963</f>
        <v>8.9204779563246808E-2</v>
      </c>
      <c r="AZ944" s="128">
        <f t="shared" ref="AZ944" si="18305">V944/V963</f>
        <v>3.2941176470588238E-2</v>
      </c>
      <c r="BA944" s="129">
        <f t="shared" ref="BA944" si="18306">W944/W963</f>
        <v>5.6728502613508251E-2</v>
      </c>
      <c r="BB944" s="126">
        <f t="shared" ref="BB944" si="18307">X944/X963</f>
        <v>5.1191984337210644E-2</v>
      </c>
      <c r="BC944" s="127">
        <f t="shared" ref="BC944" si="18308">Y944/Y963</f>
        <v>7.7452085682074415E-2</v>
      </c>
      <c r="BD944" s="128">
        <f t="shared" ref="BD944" si="18309">Z944/Z963</f>
        <v>5.956466437879479E-2</v>
      </c>
      <c r="BE944" s="126">
        <f t="shared" ref="BE944" si="18310">AA944/AA963</f>
        <v>4.3886576482830383E-2</v>
      </c>
      <c r="BF944" s="132">
        <f t="shared" ref="BF944" si="18311">AB944/AB963</f>
        <v>5.7357844084080047E-2</v>
      </c>
      <c r="BG944" s="133">
        <f t="shared" ref="BG944" si="18312">AC944/AC963</f>
        <v>5.5209148511852171E-2</v>
      </c>
    </row>
    <row r="945" spans="1:59">
      <c r="A945" s="143" t="s">
        <v>24</v>
      </c>
      <c r="B945" s="193">
        <v>2874</v>
      </c>
      <c r="C945" s="194">
        <v>1269</v>
      </c>
      <c r="D945" s="195">
        <v>1149</v>
      </c>
      <c r="E945" s="196">
        <v>582</v>
      </c>
      <c r="F945" s="193">
        <v>360</v>
      </c>
      <c r="G945" s="197">
        <v>276</v>
      </c>
      <c r="H945" s="195">
        <v>1311</v>
      </c>
      <c r="I945" s="196">
        <v>1877</v>
      </c>
      <c r="J945" s="193">
        <v>190</v>
      </c>
      <c r="K945" s="197">
        <v>582</v>
      </c>
      <c r="L945" s="195">
        <v>183</v>
      </c>
      <c r="M945" s="193">
        <v>1262</v>
      </c>
      <c r="N945" s="198">
        <v>1148</v>
      </c>
      <c r="O945" s="199">
        <v>2116</v>
      </c>
      <c r="P945" s="193">
        <v>765</v>
      </c>
      <c r="Q945" s="197">
        <v>803</v>
      </c>
      <c r="R945" s="195">
        <v>1315</v>
      </c>
      <c r="S945" s="196">
        <v>961</v>
      </c>
      <c r="T945" s="193">
        <v>214</v>
      </c>
      <c r="U945" s="197">
        <v>480</v>
      </c>
      <c r="V945" s="195">
        <v>665</v>
      </c>
      <c r="W945" s="196">
        <v>1666</v>
      </c>
      <c r="X945" s="193">
        <v>848</v>
      </c>
      <c r="Y945" s="197">
        <v>713</v>
      </c>
      <c r="Z945" s="195">
        <v>2444</v>
      </c>
      <c r="AA945" s="193">
        <v>2091</v>
      </c>
      <c r="AB945" s="169">
        <f t="shared" si="18258"/>
        <v>13466</v>
      </c>
      <c r="AC945" s="170">
        <f t="shared" si="18176"/>
        <v>14678</v>
      </c>
      <c r="AE945" s="143" t="s">
        <v>24</v>
      </c>
      <c r="AF945" s="126">
        <f>B945/B963</f>
        <v>6.8360211217354069E-2</v>
      </c>
      <c r="AG945" s="127">
        <f t="shared" ref="AG945" si="18313">C945/C963</f>
        <v>4.2242268899171133E-2</v>
      </c>
      <c r="AH945" s="128">
        <f t="shared" ref="AH945" si="18314">D945/D963</f>
        <v>7.1584324964176688E-2</v>
      </c>
      <c r="AI945" s="129">
        <f t="shared" ref="AI945" si="18315">E945/E963</f>
        <v>4.2100694444444448E-2</v>
      </c>
      <c r="AJ945" s="126">
        <f t="shared" ref="AJ945" si="18316">F945/F963</f>
        <v>5.6701842809891323E-2</v>
      </c>
      <c r="AK945" s="127">
        <f t="shared" ref="AK945" si="18317">G945/G963</f>
        <v>5.4459352801894241E-2</v>
      </c>
      <c r="AL945" s="128">
        <f t="shared" ref="AL945" si="18318">H945/H963</f>
        <v>4.8004393994873676E-2</v>
      </c>
      <c r="AM945" s="129">
        <f t="shared" ref="AM945" si="18319">I945/I963</f>
        <v>5.0300139350412693E-2</v>
      </c>
      <c r="AN945" s="126">
        <f t="shared" ref="AN945" si="18320">J945/J963</f>
        <v>5.5571804621234282E-2</v>
      </c>
      <c r="AO945" s="127">
        <f t="shared" ref="AO945" si="18321">K945/K963</f>
        <v>0.11879975505205144</v>
      </c>
      <c r="AP945" s="128">
        <f t="shared" ref="AP945" si="18322">L945/L963</f>
        <v>2.7219991075412762E-2</v>
      </c>
      <c r="AQ945" s="126">
        <f t="shared" ref="AQ945" si="18323">M945/M963</f>
        <v>8.0907808693422234E-2</v>
      </c>
      <c r="AR945" s="130">
        <f t="shared" ref="AR945" si="18324">N945/N963</f>
        <v>5.3843628347638478E-2</v>
      </c>
      <c r="AS945" s="131">
        <f t="shared" ref="AS945" si="18325">O945/O963</f>
        <v>7.5796109897195263E-2</v>
      </c>
      <c r="AT945" s="126">
        <f t="shared" ref="AT945" si="18326">P945/P963</f>
        <v>6.0169891458235016E-2</v>
      </c>
      <c r="AU945" s="127">
        <f t="shared" ref="AU945" si="18327">Q945/Q963</f>
        <v>6.0879454131918122E-2</v>
      </c>
      <c r="AV945" s="128">
        <f t="shared" ref="AV945" si="18328">R945/R963</f>
        <v>6.8812140240711667E-2</v>
      </c>
      <c r="AW945" s="129">
        <f t="shared" ref="AW945" si="18329">S945/S963</f>
        <v>5.2956411528076265E-2</v>
      </c>
      <c r="AX945" s="126">
        <f t="shared" ref="AX945" si="18330">T945/T963</f>
        <v>4.3188698284561053E-2</v>
      </c>
      <c r="AY945" s="127">
        <f t="shared" ref="AY945" si="18331">U945/U963</f>
        <v>9.8887515451174288E-2</v>
      </c>
      <c r="AZ945" s="128">
        <f t="shared" ref="AZ945" si="18332">V945/V963</f>
        <v>3.4771241830065358E-2</v>
      </c>
      <c r="BA945" s="129">
        <f t="shared" ref="BA945" si="18333">W945/W963</f>
        <v>8.5374602849236439E-2</v>
      </c>
      <c r="BB945" s="126">
        <f t="shared" ref="BB945" si="18334">X945/X963</f>
        <v>4.8831049176551886E-2</v>
      </c>
      <c r="BC945" s="127">
        <f t="shared" ref="BC945" si="18335">Y945/Y963</f>
        <v>8.0383314543404735E-2</v>
      </c>
      <c r="BD945" s="128">
        <f t="shared" ref="BD945" si="18336">Z945/Z963</f>
        <v>5.8652715447934912E-2</v>
      </c>
      <c r="BE945" s="126">
        <f t="shared" ref="BE945" si="18337">AA945/AA963</f>
        <v>5.4396462018730489E-2</v>
      </c>
      <c r="BF945" s="132">
        <f t="shared" ref="BF945" si="18338">AB945/AB963</f>
        <v>5.6543245127102633E-2</v>
      </c>
      <c r="BG945" s="133">
        <f t="shared" ref="BG945" si="18339">AC945/AC963</f>
        <v>6.175582090054612E-2</v>
      </c>
    </row>
    <row r="946" spans="1:59">
      <c r="A946" s="134" t="s">
        <v>25</v>
      </c>
      <c r="B946" s="186">
        <v>2784</v>
      </c>
      <c r="C946" s="187">
        <v>1370</v>
      </c>
      <c r="D946" s="188">
        <v>1034</v>
      </c>
      <c r="E946" s="189">
        <v>665</v>
      </c>
      <c r="F946" s="186">
        <v>383</v>
      </c>
      <c r="G946" s="190">
        <v>214</v>
      </c>
      <c r="H946" s="188">
        <v>1510</v>
      </c>
      <c r="I946" s="189">
        <v>1934</v>
      </c>
      <c r="J946" s="186">
        <v>184</v>
      </c>
      <c r="K946" s="190">
        <v>401</v>
      </c>
      <c r="L946" s="188">
        <v>215</v>
      </c>
      <c r="M946" s="186">
        <v>1005</v>
      </c>
      <c r="N946" s="191">
        <v>965</v>
      </c>
      <c r="O946" s="192">
        <v>1693</v>
      </c>
      <c r="P946" s="186">
        <v>786</v>
      </c>
      <c r="Q946" s="190">
        <v>715</v>
      </c>
      <c r="R946" s="188">
        <v>1293</v>
      </c>
      <c r="S946" s="189">
        <v>859</v>
      </c>
      <c r="T946" s="186">
        <v>214</v>
      </c>
      <c r="U946" s="190">
        <v>324</v>
      </c>
      <c r="V946" s="188">
        <v>622</v>
      </c>
      <c r="W946" s="189">
        <v>1369</v>
      </c>
      <c r="X946" s="186">
        <v>791</v>
      </c>
      <c r="Y946" s="190">
        <v>503</v>
      </c>
      <c r="Z946" s="188">
        <v>2303</v>
      </c>
      <c r="AA946" s="186">
        <v>1767</v>
      </c>
      <c r="AB946" s="169">
        <f t="shared" si="18258"/>
        <v>13084</v>
      </c>
      <c r="AC946" s="170">
        <f t="shared" si="18176"/>
        <v>12819</v>
      </c>
      <c r="AE946" s="134" t="s">
        <v>25</v>
      </c>
      <c r="AF946" s="126">
        <f>B946/B963</f>
        <v>6.6219494790923358E-2</v>
      </c>
      <c r="AG946" s="127">
        <f t="shared" ref="AG946" si="18340">C946/C963</f>
        <v>4.560434073432975E-2</v>
      </c>
      <c r="AH946" s="128">
        <f t="shared" ref="AH946" si="18341">D946/D963</f>
        <v>6.4419662326334809E-2</v>
      </c>
      <c r="AI946" s="129">
        <f t="shared" ref="AI946" si="18342">E946/E963</f>
        <v>4.8104745370370371E-2</v>
      </c>
      <c r="AJ946" s="126">
        <f t="shared" ref="AJ946" si="18343">F946/F963</f>
        <v>6.0324460544967713E-2</v>
      </c>
      <c r="AK946" s="127">
        <f t="shared" ref="AK946" si="18344">G946/G963</f>
        <v>4.2225730071033939E-2</v>
      </c>
      <c r="AL946" s="128">
        <f t="shared" ref="AL946" si="18345">H946/H963</f>
        <v>5.5291102160380814E-2</v>
      </c>
      <c r="AM946" s="129">
        <f t="shared" ref="AM946" si="18346">I946/I963</f>
        <v>5.1827634258762995E-2</v>
      </c>
      <c r="AN946" s="126">
        <f t="shared" ref="AN946" si="18347">J946/J963</f>
        <v>5.3816905527932141E-2</v>
      </c>
      <c r="AO946" s="127">
        <f t="shared" ref="AO946" si="18348">K946/K963</f>
        <v>8.1853439477444376E-2</v>
      </c>
      <c r="AP946" s="128">
        <f t="shared" ref="AP946" si="18349">L946/L963</f>
        <v>3.1979770935594232E-2</v>
      </c>
      <c r="AQ946" s="126">
        <f t="shared" ref="AQ946" si="18350">M946/M963</f>
        <v>6.4431337350942433E-2</v>
      </c>
      <c r="AR946" s="130">
        <f t="shared" ref="AR946" si="18351">N946/N963</f>
        <v>4.5260541250410395E-2</v>
      </c>
      <c r="AS946" s="131">
        <f t="shared" ref="AS946" si="18352">O946/O963</f>
        <v>6.0644052011319269E-2</v>
      </c>
      <c r="AT946" s="126">
        <f t="shared" ref="AT946" si="18353">P946/P963</f>
        <v>6.1821613968853231E-2</v>
      </c>
      <c r="AU946" s="127">
        <f t="shared" ref="AU946" si="18354">Q946/Q963</f>
        <v>5.4207733131159973E-2</v>
      </c>
      <c r="AV946" s="128">
        <f t="shared" ref="AV946" si="18355">R946/R963</f>
        <v>6.7660910518053369E-2</v>
      </c>
      <c r="AW946" s="129">
        <f t="shared" ref="AW946" si="18356">S946/S963</f>
        <v>4.7335647765470876E-2</v>
      </c>
      <c r="AX946" s="126">
        <f t="shared" ref="AX946" si="18357">T946/T963</f>
        <v>4.3188698284561053E-2</v>
      </c>
      <c r="AY946" s="127">
        <f t="shared" ref="AY946" si="18358">U946/U963</f>
        <v>6.6749072929542644E-2</v>
      </c>
      <c r="AZ946" s="128">
        <f t="shared" ref="AZ946" si="18359">V946/V963</f>
        <v>3.2522875816993466E-2</v>
      </c>
      <c r="BA946" s="129">
        <f t="shared" ref="BA946" si="18360">W946/W963</f>
        <v>7.0154760684636677E-2</v>
      </c>
      <c r="BB946" s="126">
        <f t="shared" ref="BB946" si="18361">X946/X963</f>
        <v>4.5548773465392142E-2</v>
      </c>
      <c r="BC946" s="127">
        <f t="shared" ref="BC946" si="18362">Y946/Y963</f>
        <v>5.6708004509582861E-2</v>
      </c>
      <c r="BD946" s="128">
        <f t="shared" ref="BD946" si="18363">Z946/Z963</f>
        <v>5.5268904941323284E-2</v>
      </c>
      <c r="BE946" s="126">
        <f t="shared" ref="BE946" si="18364">AA946/AA963</f>
        <v>4.596774193548387E-2</v>
      </c>
      <c r="BF946" s="132">
        <f t="shared" ref="BF946" si="18365">AB946/AB963</f>
        <v>5.4939240995322353E-2</v>
      </c>
      <c r="BG946" s="133">
        <f t="shared" ref="BG946" si="18366">AC946/AC963</f>
        <v>5.3934314492717038E-2</v>
      </c>
    </row>
    <row r="947" spans="1:59">
      <c r="A947" s="143" t="s">
        <v>26</v>
      </c>
      <c r="B947" s="200">
        <v>3062</v>
      </c>
      <c r="C947" s="194">
        <v>1476</v>
      </c>
      <c r="D947" s="195">
        <v>1144</v>
      </c>
      <c r="E947" s="196">
        <v>618</v>
      </c>
      <c r="F947" s="193">
        <v>419</v>
      </c>
      <c r="G947" s="197">
        <v>263</v>
      </c>
      <c r="H947" s="195">
        <v>1722</v>
      </c>
      <c r="I947" s="196">
        <v>1883</v>
      </c>
      <c r="J947" s="193">
        <v>191</v>
      </c>
      <c r="K947" s="197">
        <v>342</v>
      </c>
      <c r="L947" s="195">
        <v>247</v>
      </c>
      <c r="M947" s="193">
        <v>1249</v>
      </c>
      <c r="N947" s="198">
        <v>1170</v>
      </c>
      <c r="O947" s="201">
        <v>1967</v>
      </c>
      <c r="P947" s="193">
        <v>870</v>
      </c>
      <c r="Q947" s="197">
        <v>631</v>
      </c>
      <c r="R947" s="195">
        <v>1316</v>
      </c>
      <c r="S947" s="196">
        <v>885</v>
      </c>
      <c r="T947" s="193">
        <v>215</v>
      </c>
      <c r="U947" s="197">
        <v>271</v>
      </c>
      <c r="V947" s="195">
        <v>814</v>
      </c>
      <c r="W947" s="202">
        <v>1476</v>
      </c>
      <c r="X947" s="193">
        <v>873</v>
      </c>
      <c r="Y947" s="197">
        <v>506</v>
      </c>
      <c r="Z947" s="195">
        <v>2549</v>
      </c>
      <c r="AA947" s="193">
        <v>2255</v>
      </c>
      <c r="AB947" s="169">
        <f t="shared" si="18258"/>
        <v>14592</v>
      </c>
      <c r="AC947" s="170">
        <f t="shared" si="18176"/>
        <v>13822</v>
      </c>
      <c r="AE947" s="143" t="s">
        <v>26</v>
      </c>
      <c r="AF947" s="126">
        <f>B947/B963</f>
        <v>7.2831929974787116E-2</v>
      </c>
      <c r="AG947" s="127">
        <f t="shared" ref="AG947" si="18367">C947/C963</f>
        <v>4.9132851769248691E-2</v>
      </c>
      <c r="AH947" s="128">
        <f t="shared" ref="AH947" si="18368">D947/D963</f>
        <v>7.1272817892966175E-2</v>
      </c>
      <c r="AI947" s="129">
        <f t="shared" ref="AI947" si="18369">E947/E963</f>
        <v>4.4704861111111112E-2</v>
      </c>
      <c r="AJ947" s="126">
        <f t="shared" ref="AJ947" si="18370">F947/F963</f>
        <v>6.599464482595685E-2</v>
      </c>
      <c r="AK947" s="127">
        <f t="shared" ref="AK947" si="18371">G947/G963</f>
        <v>5.1894238358326759E-2</v>
      </c>
      <c r="AL947" s="128">
        <f t="shared" ref="AL947" si="18372">H947/H963</f>
        <v>6.305382643720249E-2</v>
      </c>
      <c r="AM947" s="129">
        <f t="shared" ref="AM947" si="18373">I947/I963</f>
        <v>5.0460928288133776E-2</v>
      </c>
      <c r="AN947" s="126">
        <f t="shared" ref="AN947" si="18374">J947/J963</f>
        <v>5.5864287803451304E-2</v>
      </c>
      <c r="AO947" s="127">
        <f t="shared" ref="AO947" si="18375">K947/K963</f>
        <v>6.9810165339865282E-2</v>
      </c>
      <c r="AP947" s="128">
        <f t="shared" ref="AP947" si="18376">L947/L963</f>
        <v>3.6739550795775698E-2</v>
      </c>
      <c r="AQ947" s="126">
        <f t="shared" ref="AQ947" si="18377">M947/M963</f>
        <v>8.0074368508783175E-2</v>
      </c>
      <c r="AR947" s="130">
        <f t="shared" ref="AR947" si="18378">N947/N963</f>
        <v>5.4875474883917266E-2</v>
      </c>
      <c r="AS947" s="131">
        <f t="shared" ref="AS947" si="18379">O947/O963</f>
        <v>7.0458860192714121E-2</v>
      </c>
      <c r="AT947" s="126">
        <f t="shared" ref="AT947" si="18380">P947/P963</f>
        <v>6.8428504011326094E-2</v>
      </c>
      <c r="AU947" s="127">
        <f t="shared" ref="AU947" si="18381">Q947/Q963</f>
        <v>4.7839272175890825E-2</v>
      </c>
      <c r="AV947" s="128">
        <f t="shared" ref="AV947" si="18382">R947/R963</f>
        <v>6.886446886446887E-2</v>
      </c>
      <c r="AW947" s="129">
        <f t="shared" ref="AW947" si="18383">S947/S963</f>
        <v>4.8768391469664406E-2</v>
      </c>
      <c r="AX947" s="126">
        <f t="shared" ref="AX947" si="18384">T947/T963</f>
        <v>4.3390514631685168E-2</v>
      </c>
      <c r="AY947" s="127">
        <f t="shared" ref="AY947" si="18385">U947/U963</f>
        <v>5.5830243098475486E-2</v>
      </c>
      <c r="AZ947" s="128">
        <f t="shared" ref="AZ947" si="18386">V947/V963</f>
        <v>4.2562091503267972E-2</v>
      </c>
      <c r="BA947" s="129">
        <f t="shared" ref="BA947" si="18387">W947/W963</f>
        <v>7.5638003484677668E-2</v>
      </c>
      <c r="BB947" s="126">
        <f t="shared" ref="BB947" si="18388">X947/X963</f>
        <v>5.0270643786709659E-2</v>
      </c>
      <c r="BC947" s="127">
        <f t="shared" ref="BC947" si="18389">Y947/Y963</f>
        <v>5.7046223224351746E-2</v>
      </c>
      <c r="BD947" s="128">
        <f t="shared" ref="BD947" si="18390">Z947/Z963</f>
        <v>6.1172574335837192E-2</v>
      </c>
      <c r="BE947" s="126">
        <f t="shared" ref="BE947" si="18391">AA947/AA963</f>
        <v>5.8662851196670134E-2</v>
      </c>
      <c r="BF947" s="132">
        <f t="shared" ref="BF947" si="18392">AB947/AB963</f>
        <v>6.1271278248528266E-2</v>
      </c>
      <c r="BG947" s="133">
        <f t="shared" ref="BG947" si="18393">AC947/AC963</f>
        <v>5.8154309612164355E-2</v>
      </c>
    </row>
    <row r="948" spans="1:59">
      <c r="A948" s="134" t="s">
        <v>27</v>
      </c>
      <c r="B948" s="203">
        <v>3315</v>
      </c>
      <c r="C948" s="187">
        <v>1967</v>
      </c>
      <c r="D948" s="188">
        <v>1348</v>
      </c>
      <c r="E948" s="189">
        <v>740</v>
      </c>
      <c r="F948" s="186">
        <v>511</v>
      </c>
      <c r="G948" s="190">
        <v>261</v>
      </c>
      <c r="H948" s="188">
        <v>2008</v>
      </c>
      <c r="I948" s="189">
        <v>2261</v>
      </c>
      <c r="J948" s="186">
        <v>255</v>
      </c>
      <c r="K948" s="187">
        <v>417</v>
      </c>
      <c r="L948" s="188">
        <v>405</v>
      </c>
      <c r="M948" s="186">
        <v>1475</v>
      </c>
      <c r="N948" s="191">
        <v>1407</v>
      </c>
      <c r="O948" s="204">
        <v>2106</v>
      </c>
      <c r="P948" s="186">
        <v>866</v>
      </c>
      <c r="Q948" s="187">
        <v>719</v>
      </c>
      <c r="R948" s="188">
        <v>1336</v>
      </c>
      <c r="S948" s="189">
        <v>1065</v>
      </c>
      <c r="T948" s="195">
        <v>354</v>
      </c>
      <c r="U948" s="186">
        <v>279</v>
      </c>
      <c r="V948" s="188">
        <v>992</v>
      </c>
      <c r="W948" s="205">
        <v>1557</v>
      </c>
      <c r="X948" s="186">
        <v>1124</v>
      </c>
      <c r="Y948" s="190">
        <v>451</v>
      </c>
      <c r="Z948" s="188">
        <v>2843</v>
      </c>
      <c r="AA948" s="186">
        <v>2109</v>
      </c>
      <c r="AB948" s="169">
        <f t="shared" si="18258"/>
        <v>16764</v>
      </c>
      <c r="AC948" s="170">
        <f t="shared" si="18176"/>
        <v>15407</v>
      </c>
      <c r="AE948" s="134" t="s">
        <v>27</v>
      </c>
      <c r="AF948" s="126">
        <f>B948/B963</f>
        <v>7.8849721706864564E-2</v>
      </c>
      <c r="AG948" s="127">
        <f t="shared" ref="AG948" si="18394">C948/C963</f>
        <v>6.5477181185712857E-2</v>
      </c>
      <c r="AH948" s="128">
        <f t="shared" ref="AH948" si="18395">D948/D963</f>
        <v>8.3982306398355244E-2</v>
      </c>
      <c r="AI948" s="129">
        <f t="shared" ref="AI948" si="18396">E948/E963</f>
        <v>5.3530092592592594E-2</v>
      </c>
      <c r="AJ948" s="126">
        <f t="shared" ref="AJ948" si="18397">F948/F963</f>
        <v>8.0485115766262397E-2</v>
      </c>
      <c r="AK948" s="127">
        <f t="shared" ref="AK948" si="18398">G948/G963</f>
        <v>5.1499605367008684E-2</v>
      </c>
      <c r="AL948" s="128">
        <f t="shared" ref="AL948" si="18399">H948/H963</f>
        <v>7.3526180886122297E-2</v>
      </c>
      <c r="AM948" s="129">
        <f t="shared" ref="AM948" si="18400">I948/I963</f>
        <v>6.0590631364562116E-2</v>
      </c>
      <c r="AN948" s="126">
        <f t="shared" ref="AN948" si="18401">J948/J963</f>
        <v>7.4583211465340749E-2</v>
      </c>
      <c r="AO948" s="127">
        <f t="shared" ref="AO948" si="18402">K948/K963</f>
        <v>8.5119412124923452E-2</v>
      </c>
      <c r="AP948" s="128">
        <f t="shared" ref="AP948" si="18403">L948/L963</f>
        <v>6.0240963855421686E-2</v>
      </c>
      <c r="AQ948" s="126">
        <f t="shared" ref="AQ948" si="18404">M948/M963</f>
        <v>9.4563405564816003E-2</v>
      </c>
      <c r="AR948" s="130">
        <f t="shared" ref="AR948" si="18405">N948/N963</f>
        <v>6.5991276206556912E-2</v>
      </c>
      <c r="AS948" s="131">
        <f t="shared" ref="AS948" si="18406">O948/O963</f>
        <v>7.5437905219042159E-2</v>
      </c>
      <c r="AT948" s="126">
        <f t="shared" ref="AT948" si="18407">P948/P963</f>
        <v>6.8113890199779772E-2</v>
      </c>
      <c r="AU948" s="127">
        <f t="shared" ref="AU948" si="18408">Q948/Q963</f>
        <v>5.4510993176648974E-2</v>
      </c>
      <c r="AV948" s="128">
        <f t="shared" ref="AV948" si="18409">R948/R963</f>
        <v>6.9911041339612762E-2</v>
      </c>
      <c r="AW948" s="129">
        <f t="shared" ref="AW948" si="18410">S948/S963</f>
        <v>5.8687386344850385E-2</v>
      </c>
      <c r="AX948" s="126">
        <f t="shared" ref="AX948" si="18411">T948/T963</f>
        <v>7.144298688193744E-2</v>
      </c>
      <c r="AY948" s="127">
        <f t="shared" ref="AY948" si="18412">U948/U963</f>
        <v>5.7478368355995055E-2</v>
      </c>
      <c r="AZ948" s="128">
        <f t="shared" ref="AZ948" si="18413">V948/V963</f>
        <v>5.1869281045751635E-2</v>
      </c>
      <c r="BA948" s="129">
        <f t="shared" ref="BA948" si="18414">W948/W963</f>
        <v>7.9788869529568512E-2</v>
      </c>
      <c r="BB948" s="126">
        <f t="shared" ref="BB948" si="18415">X948/X963</f>
        <v>6.4724173672693772E-2</v>
      </c>
      <c r="BC948" s="127">
        <f t="shared" ref="BC948" si="18416">Y948/Y963</f>
        <v>5.0845546786922206E-2</v>
      </c>
      <c r="BD948" s="128">
        <f t="shared" ref="BD948" si="18417">Z948/Z963</f>
        <v>6.8228179221963572E-2</v>
      </c>
      <c r="BE948" s="126">
        <f t="shared" ref="BE948" si="18418">AA948/AA963</f>
        <v>5.486472424557752E-2</v>
      </c>
      <c r="BF948" s="132">
        <f t="shared" ref="BF948" si="18419">AB948/AB963</f>
        <v>7.0391427395718742E-2</v>
      </c>
      <c r="BG948" s="133">
        <f t="shared" ref="BG948" si="18420">AC948/AC963</f>
        <v>6.4822995817871237E-2</v>
      </c>
    </row>
    <row r="949" spans="1:59">
      <c r="A949" s="143" t="s">
        <v>28</v>
      </c>
      <c r="B949" s="200">
        <v>2727</v>
      </c>
      <c r="C949" s="194">
        <v>1891</v>
      </c>
      <c r="D949" s="195">
        <v>1059</v>
      </c>
      <c r="E949" s="196">
        <v>820</v>
      </c>
      <c r="F949" s="193">
        <v>417</v>
      </c>
      <c r="G949" s="197">
        <v>335</v>
      </c>
      <c r="H949" s="195">
        <v>2034</v>
      </c>
      <c r="I949" s="196">
        <v>2658</v>
      </c>
      <c r="J949" s="193">
        <v>183</v>
      </c>
      <c r="K949" s="194">
        <v>335</v>
      </c>
      <c r="L949" s="195">
        <v>398</v>
      </c>
      <c r="M949" s="193">
        <v>1343</v>
      </c>
      <c r="N949" s="198">
        <v>1354</v>
      </c>
      <c r="O949" s="201">
        <v>2200</v>
      </c>
      <c r="P949" s="193">
        <v>888</v>
      </c>
      <c r="Q949" s="194">
        <v>820</v>
      </c>
      <c r="R949" s="195">
        <v>1530</v>
      </c>
      <c r="S949" s="196">
        <v>1149</v>
      </c>
      <c r="T949" s="193">
        <v>343</v>
      </c>
      <c r="U949" s="197">
        <v>260</v>
      </c>
      <c r="V949" s="195">
        <v>1154</v>
      </c>
      <c r="W949" s="202">
        <v>1506</v>
      </c>
      <c r="X949" s="193">
        <v>1163</v>
      </c>
      <c r="Y949" s="197">
        <v>512</v>
      </c>
      <c r="Z949" s="195">
        <v>2716</v>
      </c>
      <c r="AA949" s="193">
        <v>2915</v>
      </c>
      <c r="AB949" s="169">
        <f t="shared" si="18258"/>
        <v>15966</v>
      </c>
      <c r="AC949" s="170">
        <f t="shared" si="18176"/>
        <v>16744</v>
      </c>
      <c r="AE949" s="143" t="s">
        <v>28</v>
      </c>
      <c r="AF949" s="126">
        <f>B949/B963</f>
        <v>6.486370772085058E-2</v>
      </c>
      <c r="AG949" s="127">
        <f t="shared" ref="AG949" si="18421">C949/C963</f>
        <v>6.2947305349355887E-2</v>
      </c>
      <c r="AH949" s="128">
        <f t="shared" ref="AH949" si="18422">D949/D963</f>
        <v>6.5977197682387384E-2</v>
      </c>
      <c r="AI949" s="129">
        <f t="shared" ref="AI949" si="18423">E949/E963</f>
        <v>5.9317129629629629E-2</v>
      </c>
      <c r="AJ949" s="126">
        <f t="shared" ref="AJ949" si="18424">F949/F963</f>
        <v>6.5679634588124119E-2</v>
      </c>
      <c r="AK949" s="127">
        <f t="shared" ref="AK949" si="18425">G949/G963</f>
        <v>6.6101026045777431E-2</v>
      </c>
      <c r="AL949" s="128">
        <f t="shared" ref="AL949" si="18426">H949/H963</f>
        <v>7.447821310875137E-2</v>
      </c>
      <c r="AM949" s="129">
        <f t="shared" ref="AM949" si="18427">I949/I963</f>
        <v>7.1229499410440558E-2</v>
      </c>
      <c r="AN949" s="126">
        <f t="shared" ref="AN949" si="18428">J949/J963</f>
        <v>5.3524422345715118E-2</v>
      </c>
      <c r="AO949" s="127">
        <f t="shared" ref="AO949" si="18429">K949/K963</f>
        <v>6.8381302306593186E-2</v>
      </c>
      <c r="AP949" s="128">
        <f t="shared" ref="AP949" si="18430">L949/L963</f>
        <v>5.919976201100699E-2</v>
      </c>
      <c r="AQ949" s="126">
        <f t="shared" ref="AQ949" si="18431">M949/M963</f>
        <v>8.6100782151557892E-2</v>
      </c>
      <c r="AR949" s="130">
        <f t="shared" ref="AR949" si="18432">N949/N963</f>
        <v>6.350546409643075E-2</v>
      </c>
      <c r="AS949" s="131">
        <f t="shared" ref="AS949" si="18433">O949/O963</f>
        <v>7.8805029193681264E-2</v>
      </c>
      <c r="AT949" s="126">
        <f t="shared" ref="AT949" si="18434">P949/P963</f>
        <v>6.9844266163284568E-2</v>
      </c>
      <c r="AU949" s="127">
        <f t="shared" ref="AU949" si="18435">Q949/Q963</f>
        <v>6.2168309325246397E-2</v>
      </c>
      <c r="AV949" s="128">
        <f t="shared" ref="AV949" si="18436">R949/R963</f>
        <v>8.0062794348508631E-2</v>
      </c>
      <c r="AW949" s="129">
        <f t="shared" ref="AW949" si="18437">S949/S963</f>
        <v>6.3316250619937176E-2</v>
      </c>
      <c r="AX949" s="126">
        <f t="shared" ref="AX949" si="18438">T949/T963</f>
        <v>6.9223007063572151E-2</v>
      </c>
      <c r="AY949" s="127">
        <f t="shared" ref="AY949" si="18439">U949/U963</f>
        <v>5.3564070869386075E-2</v>
      </c>
      <c r="AZ949" s="128">
        <f t="shared" ref="AZ949" si="18440">V949/V963</f>
        <v>6.0339869281045753E-2</v>
      </c>
      <c r="BA949" s="129">
        <f t="shared" ref="BA949" si="18441">W949/W963</f>
        <v>7.7175361279081686E-2</v>
      </c>
      <c r="BB949" s="126">
        <f t="shared" ref="BB949" si="18442">X949/X963</f>
        <v>6.6969941264539909E-2</v>
      </c>
      <c r="BC949" s="127">
        <f t="shared" ref="BC949" si="18443">Y949/Y963</f>
        <v>5.7722660653889514E-2</v>
      </c>
      <c r="BD949" s="128">
        <f t="shared" ref="BD949" si="18444">Z949/Z963</f>
        <v>6.5180349900405582E-2</v>
      </c>
      <c r="BE949" s="126">
        <f t="shared" ref="BE949" si="18445">AA949/AA963</f>
        <v>7.5832466181061389E-2</v>
      </c>
      <c r="BF949" s="132">
        <f t="shared" ref="BF949" si="18446">AB949/AB963</f>
        <v>6.7040654366502347E-2</v>
      </c>
      <c r="BG949" s="133">
        <f t="shared" ref="BG949" si="18447">AC949/AC963</f>
        <v>7.0448253519467513E-2</v>
      </c>
    </row>
    <row r="950" spans="1:59">
      <c r="A950" s="134" t="s">
        <v>29</v>
      </c>
      <c r="B950" s="203">
        <v>2374</v>
      </c>
      <c r="C950" s="187">
        <v>2216</v>
      </c>
      <c r="D950" s="188">
        <v>1006</v>
      </c>
      <c r="E950" s="189">
        <v>952</v>
      </c>
      <c r="F950" s="186">
        <v>352</v>
      </c>
      <c r="G950" s="190">
        <v>307</v>
      </c>
      <c r="H950" s="188">
        <v>2006</v>
      </c>
      <c r="I950" s="189">
        <v>2621</v>
      </c>
      <c r="J950" s="186">
        <v>237</v>
      </c>
      <c r="K950" s="187">
        <v>252</v>
      </c>
      <c r="L950" s="188">
        <v>522</v>
      </c>
      <c r="M950" s="186">
        <v>1040</v>
      </c>
      <c r="N950" s="191">
        <v>1586</v>
      </c>
      <c r="O950" s="204">
        <v>1770</v>
      </c>
      <c r="P950" s="186">
        <v>931</v>
      </c>
      <c r="Q950" s="187">
        <v>846</v>
      </c>
      <c r="R950" s="188">
        <v>1238</v>
      </c>
      <c r="S950" s="189">
        <v>1111</v>
      </c>
      <c r="T950" s="186">
        <v>404</v>
      </c>
      <c r="U950" s="190">
        <v>279</v>
      </c>
      <c r="V950" s="188">
        <v>1337</v>
      </c>
      <c r="W950" s="205">
        <v>1449</v>
      </c>
      <c r="X950" s="186">
        <v>1071</v>
      </c>
      <c r="Y950" s="190">
        <v>620</v>
      </c>
      <c r="Z950" s="188">
        <v>2791</v>
      </c>
      <c r="AA950" s="186">
        <v>2572</v>
      </c>
      <c r="AB950" s="169">
        <f t="shared" si="18258"/>
        <v>15855</v>
      </c>
      <c r="AC950" s="170">
        <f t="shared" si="18176"/>
        <v>16035</v>
      </c>
      <c r="AE950" s="134" t="s">
        <v>29</v>
      </c>
      <c r="AF950" s="126">
        <f>B950/B963</f>
        <v>5.6467342181627897E-2</v>
      </c>
      <c r="AG950" s="127">
        <f t="shared" ref="AG950" si="18448">C950/C963</f>
        <v>7.3765853333777165E-2</v>
      </c>
      <c r="AH950" s="128">
        <f t="shared" ref="AH950" si="18449">D950/D963</f>
        <v>6.2675222727555921E-2</v>
      </c>
      <c r="AI950" s="129">
        <f t="shared" ref="AI950" si="18450">E950/E963</f>
        <v>6.8865740740740741E-2</v>
      </c>
      <c r="AJ950" s="126">
        <f t="shared" ref="AJ950" si="18451">F950/F963</f>
        <v>5.5441801858560402E-2</v>
      </c>
      <c r="AK950" s="127">
        <f t="shared" ref="AK950" si="18452">G950/G963</f>
        <v>6.0576164167324385E-2</v>
      </c>
      <c r="AL950" s="128">
        <f t="shared" ref="AL950" si="18453">H950/H963</f>
        <v>7.3452947638227753E-2</v>
      </c>
      <c r="AM950" s="129">
        <f t="shared" ref="AM950" si="18454">I950/I963</f>
        <v>7.0237967627827205E-2</v>
      </c>
      <c r="AN950" s="126">
        <f t="shared" ref="AN950" si="18455">J950/J963</f>
        <v>6.9318514185434332E-2</v>
      </c>
      <c r="AO950" s="127">
        <f t="shared" ref="AO950" si="18456">K950/K963</f>
        <v>5.1439069197795471E-2</v>
      </c>
      <c r="AP950" s="128">
        <f t="shared" ref="AP950" si="18457">L950/L963</f>
        <v>7.7643908969210168E-2</v>
      </c>
      <c r="AQ950" s="126">
        <f t="shared" ref="AQ950" si="18458">M950/M963</f>
        <v>6.6675214771124508E-2</v>
      </c>
      <c r="AR950" s="130">
        <f t="shared" ref="AR950" si="18459">N950/N963</f>
        <v>7.4386754842643399E-2</v>
      </c>
      <c r="AS950" s="131">
        <f t="shared" ref="AS950" si="18460">O950/O963</f>
        <v>6.3402228033098113E-2</v>
      </c>
      <c r="AT950" s="126">
        <f t="shared" ref="AT950" si="18461">P950/P963</f>
        <v>7.3226364637407587E-2</v>
      </c>
      <c r="AU950" s="127">
        <f t="shared" ref="AU950" si="18462">Q950/Q963</f>
        <v>6.4139499620924939E-2</v>
      </c>
      <c r="AV950" s="128">
        <f t="shared" ref="AV950" si="18463">R950/R963</f>
        <v>6.4782836211407638E-2</v>
      </c>
      <c r="AW950" s="129">
        <f t="shared" ref="AW950" si="18464">S950/S963</f>
        <v>6.1222240590731253E-2</v>
      </c>
      <c r="AX950" s="126">
        <f t="shared" ref="AX950" si="18465">T950/T963</f>
        <v>8.1533804238143284E-2</v>
      </c>
      <c r="AY950" s="127">
        <f t="shared" ref="AY950" si="18466">U950/U963</f>
        <v>5.7478368355995055E-2</v>
      </c>
      <c r="AZ950" s="128">
        <f t="shared" ref="AZ950" si="18467">V950/V963</f>
        <v>6.9908496732026149E-2</v>
      </c>
      <c r="BA950" s="129">
        <f t="shared" ref="BA950" si="18468">W950/W963</f>
        <v>7.4254381469714054E-2</v>
      </c>
      <c r="BB950" s="126">
        <f t="shared" ref="BB950" si="18469">X950/X963</f>
        <v>6.1672233099159278E-2</v>
      </c>
      <c r="BC950" s="127">
        <f t="shared" ref="BC950" si="18470">Y950/Y963</f>
        <v>6.9898534385569339E-2</v>
      </c>
      <c r="BD950" s="128">
        <f t="shared" ref="BD950" si="18471">Z950/Z963</f>
        <v>6.6980249106050063E-2</v>
      </c>
      <c r="BE950" s="126">
        <f t="shared" ref="BE950" si="18472">AA950/AA963</f>
        <v>6.6909469302809568E-2</v>
      </c>
      <c r="BF950" s="132">
        <f t="shared" ref="BF950" si="18473">AB950/AB963</f>
        <v>6.6574569396273001E-2</v>
      </c>
      <c r="BG950" s="133">
        <f t="shared" ref="BG950" si="18474">AC950/AC963</f>
        <v>6.7465226062151315E-2</v>
      </c>
    </row>
    <row r="951" spans="1:59">
      <c r="A951" s="143" t="s">
        <v>30</v>
      </c>
      <c r="B951" s="200">
        <v>2427</v>
      </c>
      <c r="C951" s="194">
        <v>2124</v>
      </c>
      <c r="D951" s="195">
        <v>1025</v>
      </c>
      <c r="E951" s="196">
        <v>845</v>
      </c>
      <c r="F951" s="193">
        <v>470</v>
      </c>
      <c r="G951" s="197">
        <v>303</v>
      </c>
      <c r="H951" s="195">
        <v>2048</v>
      </c>
      <c r="I951" s="196">
        <v>2596</v>
      </c>
      <c r="J951" s="193">
        <v>287</v>
      </c>
      <c r="K951" s="194">
        <v>261</v>
      </c>
      <c r="L951" s="195">
        <v>607</v>
      </c>
      <c r="M951" s="193">
        <v>1075</v>
      </c>
      <c r="N951" s="198">
        <v>1687</v>
      </c>
      <c r="O951" s="201">
        <v>1571</v>
      </c>
      <c r="P951" s="193">
        <v>935</v>
      </c>
      <c r="Q951" s="194">
        <v>733</v>
      </c>
      <c r="R951" s="195">
        <v>1396</v>
      </c>
      <c r="S951" s="196">
        <v>1077</v>
      </c>
      <c r="T951" s="193">
        <v>464</v>
      </c>
      <c r="U951" s="197">
        <v>246</v>
      </c>
      <c r="V951" s="195">
        <v>1478</v>
      </c>
      <c r="W951" s="202">
        <v>1254</v>
      </c>
      <c r="X951" s="193">
        <v>1337</v>
      </c>
      <c r="Y951" s="197">
        <v>481</v>
      </c>
      <c r="Z951" s="195">
        <v>3151</v>
      </c>
      <c r="AA951" s="193">
        <v>2438</v>
      </c>
      <c r="AB951" s="169">
        <f t="shared" si="18258"/>
        <v>17312</v>
      </c>
      <c r="AC951" s="170">
        <f t="shared" si="18176"/>
        <v>15004</v>
      </c>
      <c r="AE951" s="143" t="s">
        <v>30</v>
      </c>
      <c r="AF951" s="126">
        <f>B951/B963</f>
        <v>5.772798629941487E-2</v>
      </c>
      <c r="AG951" s="127">
        <f t="shared" ref="AG951" si="18475">C951/C963</f>
        <v>7.070337205818715E-2</v>
      </c>
      <c r="AH951" s="128">
        <f t="shared" ref="AH951" si="18476">D951/D963</f>
        <v>6.3858949598155884E-2</v>
      </c>
      <c r="AI951" s="129">
        <f t="shared" ref="AI951" si="18477">E951/E963</f>
        <v>6.1125578703703706E-2</v>
      </c>
      <c r="AJ951" s="126">
        <f t="shared" ref="AJ951" si="18478">F951/F963</f>
        <v>7.4027405890691442E-2</v>
      </c>
      <c r="AK951" s="127">
        <f t="shared" ref="AK951" si="18479">G951/G963</f>
        <v>5.9786898184688242E-2</v>
      </c>
      <c r="AL951" s="128">
        <f t="shared" ref="AL951" si="18480">H951/H963</f>
        <v>7.4990845844013179E-2</v>
      </c>
      <c r="AM951" s="129">
        <f t="shared" ref="AM951" si="18481">I951/I963</f>
        <v>6.9568013720656019E-2</v>
      </c>
      <c r="AN951" s="126">
        <f t="shared" ref="AN951" si="18482">J951/J963</f>
        <v>8.3942673296285464E-2</v>
      </c>
      <c r="AO951" s="127">
        <f t="shared" ref="AO951" si="18483">K951/K963</f>
        <v>5.3276178812002452E-2</v>
      </c>
      <c r="AP951" s="128">
        <f t="shared" ref="AP951" si="18484">L951/L963</f>
        <v>9.028707422281719E-2</v>
      </c>
      <c r="AQ951" s="126">
        <f t="shared" ref="AQ951" si="18485">M951/M963</f>
        <v>6.8919092191306583E-2</v>
      </c>
      <c r="AR951" s="130">
        <f t="shared" ref="AR951" si="18486">N951/N963</f>
        <v>7.912386848646874E-2</v>
      </c>
      <c r="AS951" s="131">
        <f t="shared" ref="AS951" si="18487">O951/O963</f>
        <v>5.6273954937851485E-2</v>
      </c>
      <c r="AT951" s="126">
        <f t="shared" ref="AT951" si="18488">P951/P963</f>
        <v>7.3540978448953909E-2</v>
      </c>
      <c r="AU951" s="127">
        <f t="shared" ref="AU951" si="18489">Q951/Q963</f>
        <v>5.5572403335860499E-2</v>
      </c>
      <c r="AV951" s="128">
        <f t="shared" ref="AV951" si="18490">R951/R963</f>
        <v>7.305075876504448E-2</v>
      </c>
      <c r="AW951" s="129">
        <f t="shared" ref="AW951" si="18491">S951/S963</f>
        <v>5.9348652669862785E-2</v>
      </c>
      <c r="AX951" s="126">
        <f t="shared" ref="AX951" si="18492">T951/T963</f>
        <v>9.3642785065590317E-2</v>
      </c>
      <c r="AY951" s="127">
        <f t="shared" ref="AY951" si="18493">U951/U963</f>
        <v>5.0679851668726822E-2</v>
      </c>
      <c r="AZ951" s="128">
        <f t="shared" ref="AZ951" si="18494">V951/V963</f>
        <v>7.7281045751633984E-2</v>
      </c>
      <c r="BA951" s="129">
        <f t="shared" ref="BA951" si="18495">W951/W963</f>
        <v>6.426155580608793E-2</v>
      </c>
      <c r="BB951" s="126">
        <f t="shared" ref="BB951" si="18496">X951/X963</f>
        <v>7.698951975123805E-2</v>
      </c>
      <c r="BC951" s="127">
        <f t="shared" ref="BC951" si="18497">Y951/Y963</f>
        <v>5.4227733934611048E-2</v>
      </c>
      <c r="BD951" s="128">
        <f t="shared" ref="BD951" si="18498">Z951/Z963</f>
        <v>7.5619765293143584E-2</v>
      </c>
      <c r="BE951" s="126">
        <f t="shared" ref="BE951" si="18499">AA951/AA963</f>
        <v>6.3423517169614987E-2</v>
      </c>
      <c r="BF951" s="132">
        <f t="shared" ref="BF951" si="18500">AB951/AB963</f>
        <v>7.2692459500995149E-2</v>
      </c>
      <c r="BG951" s="133">
        <f t="shared" ref="BG951" si="18501">AC951/AC963</f>
        <v>6.3127424498691506E-2</v>
      </c>
    </row>
    <row r="952" spans="1:59">
      <c r="A952" s="134" t="s">
        <v>31</v>
      </c>
      <c r="B952" s="203">
        <v>2445</v>
      </c>
      <c r="C952" s="187">
        <v>2771</v>
      </c>
      <c r="D952" s="188">
        <v>1148</v>
      </c>
      <c r="E952" s="189">
        <v>1133</v>
      </c>
      <c r="F952" s="186">
        <v>544</v>
      </c>
      <c r="G952" s="190">
        <v>369</v>
      </c>
      <c r="H952" s="188">
        <v>2184</v>
      </c>
      <c r="I952" s="189">
        <v>3126</v>
      </c>
      <c r="J952" s="186">
        <v>296</v>
      </c>
      <c r="K952" s="187">
        <v>253</v>
      </c>
      <c r="L952" s="188">
        <v>791</v>
      </c>
      <c r="M952" s="186">
        <v>966</v>
      </c>
      <c r="N952" s="191">
        <v>1772</v>
      </c>
      <c r="O952" s="204">
        <v>1876</v>
      </c>
      <c r="P952" s="186">
        <v>1047</v>
      </c>
      <c r="Q952" s="187">
        <v>830</v>
      </c>
      <c r="R952" s="188">
        <v>1181</v>
      </c>
      <c r="S952" s="189">
        <v>1457</v>
      </c>
      <c r="T952" s="186">
        <v>607</v>
      </c>
      <c r="U952" s="190">
        <v>216</v>
      </c>
      <c r="V952" s="188">
        <v>1810</v>
      </c>
      <c r="W952" s="205">
        <v>1157</v>
      </c>
      <c r="X952" s="186">
        <v>1616</v>
      </c>
      <c r="Y952" s="190">
        <v>432</v>
      </c>
      <c r="Z952" s="188">
        <v>3602</v>
      </c>
      <c r="AA952" s="186">
        <v>2930</v>
      </c>
      <c r="AB952" s="169">
        <f t="shared" si="18258"/>
        <v>19043</v>
      </c>
      <c r="AC952" s="170">
        <f t="shared" si="18176"/>
        <v>17516</v>
      </c>
      <c r="AE952" s="134" t="s">
        <v>31</v>
      </c>
      <c r="AF952" s="126">
        <f>B952/B963</f>
        <v>5.8156129584701011E-2</v>
      </c>
      <c r="AG952" s="127">
        <f t="shared" ref="AG952" si="18502">C952/C963</f>
        <v>9.2240604507173529E-2</v>
      </c>
      <c r="AH952" s="128">
        <f t="shared" ref="AH952" si="18503">D952/D963</f>
        <v>7.1522023549934588E-2</v>
      </c>
      <c r="AI952" s="129">
        <f t="shared" ref="AI952" si="18504">E952/E963</f>
        <v>8.1958912037037035E-2</v>
      </c>
      <c r="AJ952" s="126">
        <f t="shared" ref="AJ952" si="18505">F952/F963</f>
        <v>8.5682784690502445E-2</v>
      </c>
      <c r="AK952" s="127">
        <f t="shared" ref="AK952" si="18506">G952/G963</f>
        <v>7.2809786898184695E-2</v>
      </c>
      <c r="AL952" s="128">
        <f t="shared" ref="AL952" si="18507">H952/H963</f>
        <v>7.9970706700842178E-2</v>
      </c>
      <c r="AM952" s="129">
        <f t="shared" ref="AM952" si="18508">I952/I963</f>
        <v>8.3771036552685169E-2</v>
      </c>
      <c r="AN952" s="126">
        <f t="shared" ref="AN952" si="18509">J952/J963</f>
        <v>8.6575021936238672E-2</v>
      </c>
      <c r="AO952" s="127">
        <f t="shared" ref="AO952" si="18510">K952/K963</f>
        <v>5.1643192488262914E-2</v>
      </c>
      <c r="AP952" s="128">
        <f t="shared" ref="AP952" si="18511">L952/L963</f>
        <v>0.11765580841886063</v>
      </c>
      <c r="AQ952" s="126">
        <f t="shared" ref="AQ952" si="18512">M952/M963</f>
        <v>6.1931016797025257E-2</v>
      </c>
      <c r="AR952" s="130">
        <f t="shared" ref="AR952" si="18513">N952/N963</f>
        <v>8.3110548285727684E-2</v>
      </c>
      <c r="AS952" s="131">
        <f t="shared" ref="AS952" si="18514">O952/O963</f>
        <v>6.7199197621520934E-2</v>
      </c>
      <c r="AT952" s="126">
        <f t="shared" ref="AT952" si="18515">P952/P963</f>
        <v>8.2350165172251064E-2</v>
      </c>
      <c r="AU952" s="127">
        <f t="shared" ref="AU952" si="18516">Q952/Q963</f>
        <v>6.2926459438968921E-2</v>
      </c>
      <c r="AV952" s="128">
        <f t="shared" ref="AV952" si="18517">R952/R963</f>
        <v>6.1800104657247515E-2</v>
      </c>
      <c r="AW952" s="129">
        <f t="shared" ref="AW952" si="18518">S952/S963</f>
        <v>8.0288752961922075E-2</v>
      </c>
      <c r="AX952" s="126">
        <f t="shared" ref="AX952" si="18519">T952/T963</f>
        <v>0.12250252270433905</v>
      </c>
      <c r="AY952" s="127">
        <f t="shared" ref="AY952" si="18520">U952/U963</f>
        <v>4.4499381953028432E-2</v>
      </c>
      <c r="AZ952" s="128">
        <f t="shared" ref="AZ952" si="18521">V952/V963</f>
        <v>9.4640522875816993E-2</v>
      </c>
      <c r="BA952" s="129">
        <f t="shared" ref="BA952" si="18522">W952/W963</f>
        <v>5.929076560418161E-2</v>
      </c>
      <c r="BB952" s="126">
        <f t="shared" ref="BB952" si="18523">X952/X963</f>
        <v>9.3055395600598875E-2</v>
      </c>
      <c r="BC952" s="127">
        <f t="shared" ref="BC952" si="18524">Y952/Y963</f>
        <v>4.8703494926719278E-2</v>
      </c>
      <c r="BD952" s="128">
        <f t="shared" ref="BD952" si="18525">Z952/Z963</f>
        <v>8.6443159183085747E-2</v>
      </c>
      <c r="BE952" s="126">
        <f t="shared" ref="BE952" si="18526">AA952/AA963</f>
        <v>7.6222684703433921E-2</v>
      </c>
      <c r="BF952" s="132">
        <f t="shared" ref="BF952" si="18527">AB952/AB963</f>
        <v>7.9960865658355515E-2</v>
      </c>
      <c r="BG952" s="133">
        <f t="shared" ref="BG952" si="18528">AC952/AC963</f>
        <v>7.3696345475811817E-2</v>
      </c>
    </row>
    <row r="953" spans="1:59">
      <c r="A953" s="143" t="s">
        <v>32</v>
      </c>
      <c r="B953" s="200">
        <v>2461</v>
      </c>
      <c r="C953" s="194">
        <v>2966</v>
      </c>
      <c r="D953" s="195">
        <v>1153</v>
      </c>
      <c r="E953" s="196">
        <v>1079</v>
      </c>
      <c r="F953" s="193">
        <v>539</v>
      </c>
      <c r="G953" s="197">
        <v>457</v>
      </c>
      <c r="H953" s="195">
        <v>2303</v>
      </c>
      <c r="I953" s="196">
        <v>3177</v>
      </c>
      <c r="J953" s="193">
        <v>371</v>
      </c>
      <c r="K953" s="194">
        <v>257</v>
      </c>
      <c r="L953" s="195">
        <v>750</v>
      </c>
      <c r="M953" s="193">
        <v>1074</v>
      </c>
      <c r="N953" s="198">
        <v>1821</v>
      </c>
      <c r="O953" s="201">
        <v>1833</v>
      </c>
      <c r="P953" s="193">
        <v>1010</v>
      </c>
      <c r="Q953" s="194">
        <v>1009</v>
      </c>
      <c r="R953" s="195">
        <v>1195</v>
      </c>
      <c r="S953" s="196">
        <v>1730</v>
      </c>
      <c r="T953" s="193">
        <v>464</v>
      </c>
      <c r="U953" s="197">
        <v>262</v>
      </c>
      <c r="V953" s="195">
        <v>1725</v>
      </c>
      <c r="W953" s="202">
        <v>1320</v>
      </c>
      <c r="X953" s="193">
        <v>1707</v>
      </c>
      <c r="Y953" s="197">
        <v>565</v>
      </c>
      <c r="Z953" s="195">
        <v>3491</v>
      </c>
      <c r="AA953" s="193">
        <v>3595</v>
      </c>
      <c r="AB953" s="169">
        <f t="shared" si="18258"/>
        <v>18990</v>
      </c>
      <c r="AC953" s="170">
        <f t="shared" si="18176"/>
        <v>19324</v>
      </c>
      <c r="AE953" s="143" t="s">
        <v>32</v>
      </c>
      <c r="AF953" s="126">
        <f>B953/B963</f>
        <v>5.8536701393844252E-2</v>
      </c>
      <c r="AG953" s="127">
        <f t="shared" ref="AG953" si="18529">C953/C963</f>
        <v>9.8731733297826307E-2</v>
      </c>
      <c r="AH953" s="128">
        <f t="shared" ref="AH953" si="18530">D953/D963</f>
        <v>7.18335306211451E-2</v>
      </c>
      <c r="AI953" s="129">
        <f t="shared" ref="AI953" si="18531">E953/E963</f>
        <v>7.8052662037037035E-2</v>
      </c>
      <c r="AJ953" s="126">
        <f t="shared" ref="AJ953" si="18532">F953/F963</f>
        <v>8.4895259095920619E-2</v>
      </c>
      <c r="AK953" s="127">
        <f t="shared" ref="AK953" si="18533">G953/G963</f>
        <v>9.0173638516179946E-2</v>
      </c>
      <c r="AL953" s="128">
        <f t="shared" ref="AL953" si="18534">H953/H963</f>
        <v>8.4328084950567553E-2</v>
      </c>
      <c r="AM953" s="129">
        <f t="shared" ref="AM953" si="18535">I953/I963</f>
        <v>8.5137742523314394E-2</v>
      </c>
      <c r="AN953" s="126">
        <f t="shared" ref="AN953" si="18536">J953/J963</f>
        <v>0.10851126060251536</v>
      </c>
      <c r="AO953" s="127">
        <f t="shared" ref="AO953" si="18537">K953/K963</f>
        <v>5.2459685650132683E-2</v>
      </c>
      <c r="AP953" s="128">
        <f t="shared" ref="AP953" si="18538">L953/L963</f>
        <v>0.11155734047300313</v>
      </c>
      <c r="AQ953" s="126">
        <f t="shared" ref="AQ953" si="18539">M953/M963</f>
        <v>6.8854981407872801E-2</v>
      </c>
      <c r="AR953" s="130">
        <f t="shared" ref="AR953" si="18540">N953/N963</f>
        <v>8.5408751934712257E-2</v>
      </c>
      <c r="AS953" s="131">
        <f t="shared" ref="AS953" si="18541">O953/O963</f>
        <v>6.5658917505462627E-2</v>
      </c>
      <c r="AT953" s="126">
        <f t="shared" ref="AT953" si="18542">P953/P963</f>
        <v>7.9439987415447541E-2</v>
      </c>
      <c r="AU953" s="127">
        <f t="shared" ref="AU953" si="18543">Q953/Q963</f>
        <v>7.6497346474601977E-2</v>
      </c>
      <c r="AV953" s="128">
        <f t="shared" ref="AV953" si="18544">R953/R963</f>
        <v>6.2532705389848245E-2</v>
      </c>
      <c r="AW953" s="129">
        <f t="shared" ref="AW953" si="18545">S953/S963</f>
        <v>9.5332561855954151E-2</v>
      </c>
      <c r="AX953" s="126">
        <f t="shared" ref="AX953" si="18546">T953/T963</f>
        <v>9.3642785065590317E-2</v>
      </c>
      <c r="AY953" s="127">
        <f t="shared" ref="AY953" si="18547">U953/U963</f>
        <v>5.3976102183765966E-2</v>
      </c>
      <c r="AZ953" s="128">
        <f t="shared" ref="AZ953" si="18548">V953/V963</f>
        <v>9.0196078431372548E-2</v>
      </c>
      <c r="BA953" s="129">
        <f t="shared" ref="BA953" si="18549">W953/W963</f>
        <v>6.7643742953776773E-2</v>
      </c>
      <c r="BB953" s="126">
        <f t="shared" ref="BB953" si="18550">X953/X963</f>
        <v>9.8295519981573196E-2</v>
      </c>
      <c r="BC953" s="127">
        <f t="shared" ref="BC953" si="18551">Y953/Y963</f>
        <v>6.3697857948139799E-2</v>
      </c>
      <c r="BD953" s="128">
        <f t="shared" ref="BD953" si="18552">Z953/Z963</f>
        <v>8.3779308358731916E-2</v>
      </c>
      <c r="BE953" s="126">
        <f t="shared" ref="BE953" si="18553">AA953/AA963</f>
        <v>9.3522372528616018E-2</v>
      </c>
      <c r="BF953" s="132">
        <f t="shared" ref="BF953" si="18554">AB953/AB963</f>
        <v>7.9738320582480246E-2</v>
      </c>
      <c r="BG953" s="133">
        <f t="shared" ref="BG953" si="18555">AC953/AC963</f>
        <v>8.130327586061814E-2</v>
      </c>
    </row>
    <row r="954" spans="1:59">
      <c r="A954" s="134" t="s">
        <v>33</v>
      </c>
      <c r="B954" s="203">
        <v>2261</v>
      </c>
      <c r="C954" s="187">
        <v>2864</v>
      </c>
      <c r="D954" s="188">
        <v>836</v>
      </c>
      <c r="E954" s="189">
        <v>1446</v>
      </c>
      <c r="F954" s="186">
        <v>435</v>
      </c>
      <c r="G954" s="190">
        <v>424</v>
      </c>
      <c r="H954" s="188">
        <v>2290</v>
      </c>
      <c r="I954" s="189">
        <v>2891</v>
      </c>
      <c r="J954" s="186">
        <v>277</v>
      </c>
      <c r="K954" s="187">
        <v>184</v>
      </c>
      <c r="L954" s="188">
        <v>638</v>
      </c>
      <c r="M954" s="186">
        <v>727</v>
      </c>
      <c r="N954" s="191">
        <v>1732</v>
      </c>
      <c r="O954" s="204">
        <v>1796</v>
      </c>
      <c r="P954" s="186">
        <v>841</v>
      </c>
      <c r="Q954" s="187">
        <v>1101</v>
      </c>
      <c r="R954" s="188">
        <v>1318</v>
      </c>
      <c r="S954" s="189">
        <v>1494</v>
      </c>
      <c r="T954" s="186">
        <v>419</v>
      </c>
      <c r="U954" s="190">
        <v>243</v>
      </c>
      <c r="V954" s="188">
        <v>1784</v>
      </c>
      <c r="W954" s="205">
        <v>1122</v>
      </c>
      <c r="X954" s="186">
        <v>1506</v>
      </c>
      <c r="Y954" s="190">
        <v>444</v>
      </c>
      <c r="Z954" s="188">
        <v>3076</v>
      </c>
      <c r="AA954" s="186">
        <v>2785</v>
      </c>
      <c r="AB954" s="169">
        <f t="shared" si="18258"/>
        <v>17413</v>
      </c>
      <c r="AC954" s="170">
        <f t="shared" si="18176"/>
        <v>17521</v>
      </c>
      <c r="AE954" s="134" t="s">
        <v>33</v>
      </c>
      <c r="AF954" s="126">
        <f>B954/B963</f>
        <v>5.3779553779553776E-2</v>
      </c>
      <c r="AG954" s="127">
        <f t="shared" ref="AG954" si="18556">C954/C963</f>
        <v>9.5336373622715617E-2</v>
      </c>
      <c r="AH954" s="128">
        <f t="shared" ref="AH954" si="18557">D954/D963</f>
        <v>5.2083982306398352E-2</v>
      </c>
      <c r="AI954" s="129">
        <f t="shared" ref="AI954" si="18558">E954/E963</f>
        <v>0.10460069444444445</v>
      </c>
      <c r="AJ954" s="126">
        <f t="shared" ref="AJ954" si="18559">F954/F963</f>
        <v>6.8514726728618677E-2</v>
      </c>
      <c r="AK954" s="127">
        <f t="shared" ref="AK954" si="18560">G954/G963</f>
        <v>8.3662194159431727E-2</v>
      </c>
      <c r="AL954" s="128">
        <f t="shared" ref="AL954" si="18561">H954/H963</f>
        <v>8.3852068839253016E-2</v>
      </c>
      <c r="AM954" s="129">
        <f t="shared" ref="AM954" si="18562">I954/I963</f>
        <v>7.7473469825276017E-2</v>
      </c>
      <c r="AN954" s="126">
        <f t="shared" ref="AN954" si="18563">J954/J963</f>
        <v>8.101784147411524E-2</v>
      </c>
      <c r="AO954" s="127">
        <f t="shared" ref="AO954" si="18564">K954/K963</f>
        <v>3.7558685446009391E-2</v>
      </c>
      <c r="AP954" s="128">
        <f t="shared" ref="AP954" si="18565">L954/L963</f>
        <v>9.4898110962367985E-2</v>
      </c>
      <c r="AQ954" s="126">
        <f t="shared" ref="AQ954" si="18566">M954/M963</f>
        <v>4.6608539556353377E-2</v>
      </c>
      <c r="AR954" s="130">
        <f t="shared" ref="AR954" si="18567">N954/N963</f>
        <v>8.123446367431171E-2</v>
      </c>
      <c r="AS954" s="131">
        <f t="shared" ref="AS954" si="18568">O954/O963</f>
        <v>6.4333560196296158E-2</v>
      </c>
      <c r="AT954" s="126">
        <f t="shared" ref="AT954" si="18569">P954/P963</f>
        <v>6.6147553877615228E-2</v>
      </c>
      <c r="AU954" s="127">
        <f t="shared" ref="AU954" si="18570">Q954/Q963</f>
        <v>8.3472327520849127E-2</v>
      </c>
      <c r="AV954" s="128">
        <f t="shared" ref="AV954" si="18571">R954/R963</f>
        <v>6.8969126111983262E-2</v>
      </c>
      <c r="AW954" s="129">
        <f t="shared" ref="AW954" si="18572">S954/S963</f>
        <v>8.2327657464043649E-2</v>
      </c>
      <c r="AX954" s="126">
        <f t="shared" ref="AX954" si="18573">T954/T963</f>
        <v>8.4561049445005046E-2</v>
      </c>
      <c r="AY954" s="127">
        <f t="shared" ref="AY954" si="18574">U954/U963</f>
        <v>5.0061804697156986E-2</v>
      </c>
      <c r="AZ954" s="128">
        <f t="shared" ref="AZ954" si="18575">V954/V963</f>
        <v>9.3281045751633984E-2</v>
      </c>
      <c r="BA954" s="129">
        <f t="shared" ref="BA954" si="18576">W954/W963</f>
        <v>5.749718151071026E-2</v>
      </c>
      <c r="BB954" s="126">
        <f t="shared" ref="BB954" si="18577">X954/X963</f>
        <v>8.6721179315904645E-2</v>
      </c>
      <c r="BC954" s="127">
        <f t="shared" ref="BC954" si="18578">Y954/Y963</f>
        <v>5.0056369785794814E-2</v>
      </c>
      <c r="BD954" s="128">
        <f t="shared" ref="BD954" si="18579">Z954/Z963</f>
        <v>7.3819866087499103E-2</v>
      </c>
      <c r="BE954" s="126">
        <f t="shared" ref="BE954" si="18580">AA954/AA963</f>
        <v>7.2450572320499479E-2</v>
      </c>
      <c r="BF954" s="132">
        <f t="shared" ref="BF954" si="18581">AB954/AB963</f>
        <v>7.3116554834266906E-2</v>
      </c>
      <c r="BG954" s="133">
        <f t="shared" ref="BG954" si="18582">AC954/AC963</f>
        <v>7.3717382340814042E-2</v>
      </c>
    </row>
    <row r="955" spans="1:59">
      <c r="A955" s="143" t="s">
        <v>34</v>
      </c>
      <c r="B955" s="200">
        <v>2237</v>
      </c>
      <c r="C955" s="194">
        <v>2354</v>
      </c>
      <c r="D955" s="195">
        <v>699</v>
      </c>
      <c r="E955" s="196">
        <v>1034</v>
      </c>
      <c r="F955" s="193">
        <v>310</v>
      </c>
      <c r="G955" s="197">
        <v>381</v>
      </c>
      <c r="H955" s="195">
        <v>1774</v>
      </c>
      <c r="I955" s="196">
        <v>2888</v>
      </c>
      <c r="J955" s="193">
        <v>245</v>
      </c>
      <c r="K955" s="194">
        <v>199</v>
      </c>
      <c r="L955" s="195">
        <v>521</v>
      </c>
      <c r="M955" s="193">
        <v>763</v>
      </c>
      <c r="N955" s="198">
        <v>1398</v>
      </c>
      <c r="O955" s="201">
        <v>1923</v>
      </c>
      <c r="P955" s="193">
        <v>667</v>
      </c>
      <c r="Q955" s="194">
        <v>1113</v>
      </c>
      <c r="R955" s="195">
        <v>957</v>
      </c>
      <c r="S955" s="196">
        <v>1556</v>
      </c>
      <c r="T955" s="193">
        <v>282</v>
      </c>
      <c r="U955" s="197">
        <v>238</v>
      </c>
      <c r="V955" s="195">
        <v>1732</v>
      </c>
      <c r="W955" s="202">
        <v>949</v>
      </c>
      <c r="X955" s="193">
        <v>1161</v>
      </c>
      <c r="Y955" s="197">
        <v>571</v>
      </c>
      <c r="Z955" s="195">
        <v>2492</v>
      </c>
      <c r="AA955" s="193">
        <v>3033</v>
      </c>
      <c r="AB955" s="169">
        <f t="shared" si="18258"/>
        <v>14475</v>
      </c>
      <c r="AC955" s="170">
        <f t="shared" si="18176"/>
        <v>17002</v>
      </c>
      <c r="AE955" s="143" t="s">
        <v>34</v>
      </c>
      <c r="AF955" s="126">
        <f>B955/B963</f>
        <v>5.3208696065838924E-2</v>
      </c>
      <c r="AG955" s="127">
        <f t="shared" ref="AG955" si="18583">C955/C963</f>
        <v>7.8359575247162208E-2</v>
      </c>
      <c r="AH955" s="128">
        <f t="shared" ref="AH955" si="18584">D955/D963</f>
        <v>4.3548688555230204E-2</v>
      </c>
      <c r="AI955" s="129">
        <f t="shared" ref="AI955" si="18585">E955/E963</f>
        <v>7.4797453703703706E-2</v>
      </c>
      <c r="AJ955" s="126">
        <f t="shared" ref="AJ955" si="18586">F955/F963</f>
        <v>4.8826586864073082E-2</v>
      </c>
      <c r="AK955" s="127">
        <f t="shared" ref="AK955" si="18587">G955/G963</f>
        <v>7.5177584846093132E-2</v>
      </c>
      <c r="AL955" s="128">
        <f t="shared" ref="AL955" si="18588">H955/H963</f>
        <v>6.4957890882460637E-2</v>
      </c>
      <c r="AM955" s="129">
        <f t="shared" ref="AM955" si="18589">I955/I963</f>
        <v>7.7393075356415472E-2</v>
      </c>
      <c r="AN955" s="126">
        <f t="shared" ref="AN955" si="18590">J955/J963</f>
        <v>7.1658379643170511E-2</v>
      </c>
      <c r="AO955" s="127">
        <f t="shared" ref="AO955" si="18591">K955/K963</f>
        <v>4.0620534803021024E-2</v>
      </c>
      <c r="AP955" s="128">
        <f t="shared" ref="AP955" si="18592">L955/L963</f>
        <v>7.7495165848579503E-2</v>
      </c>
      <c r="AQ955" s="126">
        <f t="shared" ref="AQ955" si="18593">M955/M963</f>
        <v>4.8916527759969228E-2</v>
      </c>
      <c r="AR955" s="130">
        <f t="shared" ref="AR955" si="18594">N955/N963</f>
        <v>6.5569157168988326E-2</v>
      </c>
      <c r="AS955" s="131">
        <f t="shared" ref="AS955" si="18595">O955/O963</f>
        <v>6.8882759608840494E-2</v>
      </c>
      <c r="AT955" s="126">
        <f t="shared" ref="AT955" si="18596">P955/P963</f>
        <v>5.2461853075350007E-2</v>
      </c>
      <c r="AU955" s="127">
        <f t="shared" ref="AU955" si="18597">Q955/Q963</f>
        <v>8.4382107657316144E-2</v>
      </c>
      <c r="AV955" s="128">
        <f t="shared" ref="AV955" si="18598">R955/R963</f>
        <v>5.0078492935635793E-2</v>
      </c>
      <c r="AW955" s="129">
        <f t="shared" ref="AW955" si="18599">S955/S963</f>
        <v>8.5744200143274371E-2</v>
      </c>
      <c r="AX955" s="126">
        <f t="shared" ref="AX955" si="18600">T955/T963</f>
        <v>5.691220988900101E-2</v>
      </c>
      <c r="AY955" s="127">
        <f t="shared" ref="AY955" si="18601">U955/U963</f>
        <v>4.9031726411207253E-2</v>
      </c>
      <c r="AZ955" s="128">
        <f t="shared" ref="AZ955" si="18602">V955/V963</f>
        <v>9.056209150326798E-2</v>
      </c>
      <c r="BA955" s="129">
        <f t="shared" ref="BA955" si="18603">W955/W963</f>
        <v>4.8631751562980427E-2</v>
      </c>
      <c r="BB955" s="126">
        <f t="shared" ref="BB955" si="18604">X955/X963</f>
        <v>6.6854773695727288E-2</v>
      </c>
      <c r="BC955" s="127">
        <f t="shared" ref="BC955" si="18605">Y955/Y963</f>
        <v>6.4374295377677568E-2</v>
      </c>
      <c r="BD955" s="128">
        <f t="shared" ref="BD955" si="18606">Z955/Z963</f>
        <v>5.9804650939547385E-2</v>
      </c>
      <c r="BE955" s="126">
        <f t="shared" ref="BE955" si="18607">AA955/AA963</f>
        <v>7.8902185223725288E-2</v>
      </c>
      <c r="BF955" s="132">
        <f t="shared" ref="BF955" si="18608">AB955/AB963</f>
        <v>6.0779999496124358E-2</v>
      </c>
      <c r="BG955" s="133">
        <f t="shared" ref="BG955" si="18609">AC955/AC963</f>
        <v>7.1533755753582576E-2</v>
      </c>
    </row>
    <row r="956" spans="1:59">
      <c r="A956" s="134" t="s">
        <v>35</v>
      </c>
      <c r="B956" s="203">
        <v>1917</v>
      </c>
      <c r="C956" s="187">
        <v>2252</v>
      </c>
      <c r="D956" s="188">
        <v>516</v>
      </c>
      <c r="E956" s="189">
        <v>939</v>
      </c>
      <c r="F956" s="186">
        <v>248</v>
      </c>
      <c r="G956" s="190">
        <v>316</v>
      </c>
      <c r="H956" s="188">
        <v>1477</v>
      </c>
      <c r="I956" s="189">
        <v>2829</v>
      </c>
      <c r="J956" s="186">
        <v>146</v>
      </c>
      <c r="K956" s="187">
        <v>133</v>
      </c>
      <c r="L956" s="188">
        <v>450</v>
      </c>
      <c r="M956" s="186">
        <v>537</v>
      </c>
      <c r="N956" s="191">
        <v>1143</v>
      </c>
      <c r="O956" s="204">
        <v>1254</v>
      </c>
      <c r="P956" s="186">
        <v>524</v>
      </c>
      <c r="Q956" s="187">
        <v>866</v>
      </c>
      <c r="R956" s="188">
        <v>787</v>
      </c>
      <c r="S956" s="189">
        <v>1170</v>
      </c>
      <c r="T956" s="186">
        <v>211</v>
      </c>
      <c r="U956" s="190">
        <v>203</v>
      </c>
      <c r="V956" s="188">
        <v>1458</v>
      </c>
      <c r="W956" s="205">
        <v>720</v>
      </c>
      <c r="X956" s="186">
        <v>836</v>
      </c>
      <c r="Y956" s="190">
        <v>459</v>
      </c>
      <c r="Z956" s="188">
        <v>1830</v>
      </c>
      <c r="AA956" s="186">
        <v>2181</v>
      </c>
      <c r="AB956" s="169">
        <f t="shared" si="18258"/>
        <v>11543</v>
      </c>
      <c r="AC956" s="170">
        <f t="shared" si="18176"/>
        <v>13859</v>
      </c>
      <c r="AE956" s="134" t="s">
        <v>35</v>
      </c>
      <c r="AF956" s="126">
        <f>B956/B963</f>
        <v>4.5597259882974167E-2</v>
      </c>
      <c r="AG956" s="127">
        <f t="shared" ref="AG956" si="18610">C956/C963</f>
        <v>7.4964215572051532E-2</v>
      </c>
      <c r="AH956" s="128">
        <f t="shared" ref="AH956" si="18611">D956/D963</f>
        <v>3.2147529748925298E-2</v>
      </c>
      <c r="AI956" s="129">
        <f t="shared" ref="AI956" si="18612">E956/E963</f>
        <v>6.7925347222222224E-2</v>
      </c>
      <c r="AJ956" s="126">
        <f t="shared" ref="AJ956" si="18613">F956/F963</f>
        <v>3.9061269491258467E-2</v>
      </c>
      <c r="AK956" s="127">
        <f t="shared" ref="AK956" si="18614">G956/G963</f>
        <v>6.2352012628255724E-2</v>
      </c>
      <c r="AL956" s="128">
        <f t="shared" ref="AL956" si="18615">H956/H963</f>
        <v>5.4082753570120837E-2</v>
      </c>
      <c r="AM956" s="129">
        <f t="shared" ref="AM956" si="18616">I956/I963</f>
        <v>7.5811984135491478E-2</v>
      </c>
      <c r="AN956" s="126">
        <f t="shared" ref="AN956" si="18617">J956/J963</f>
        <v>4.2702544603685291E-2</v>
      </c>
      <c r="AO956" s="127">
        <f t="shared" ref="AO956" si="18618">K956/K963</f>
        <v>2.7148397632169832E-2</v>
      </c>
      <c r="AP956" s="128">
        <f t="shared" ref="AP956" si="18619">L956/L963</f>
        <v>6.6934404283801874E-2</v>
      </c>
      <c r="AQ956" s="126">
        <f t="shared" ref="AQ956" si="18620">M956/M963</f>
        <v>3.44274907039364E-2</v>
      </c>
      <c r="AR956" s="130">
        <f t="shared" ref="AR956" si="18621">N956/N963</f>
        <v>5.3609117771211481E-2</v>
      </c>
      <c r="AS956" s="131">
        <f t="shared" ref="AS956" si="18622">O956/O963</f>
        <v>4.4918866640398326E-2</v>
      </c>
      <c r="AT956" s="126">
        <f t="shared" ref="AT956" si="18623">P956/P963</f>
        <v>4.1214409312568819E-2</v>
      </c>
      <c r="AU956" s="127">
        <f t="shared" ref="AU956" si="18624">Q956/Q963</f>
        <v>6.5655799848369972E-2</v>
      </c>
      <c r="AV956" s="128">
        <f t="shared" ref="AV956" si="18625">R956/R963</f>
        <v>4.1182626896912614E-2</v>
      </c>
      <c r="AW956" s="129">
        <f t="shared" ref="AW956" si="18626">S956/S963</f>
        <v>6.4473466688708875E-2</v>
      </c>
      <c r="AX956" s="126">
        <f t="shared" ref="AX956" si="18627">T956/T963</f>
        <v>4.2583249243188695E-2</v>
      </c>
      <c r="AY956" s="127">
        <f t="shared" ref="AY956" si="18628">U956/U963</f>
        <v>4.1821178409559123E-2</v>
      </c>
      <c r="AZ956" s="128">
        <f t="shared" ref="AZ956" si="18629">V956/V963</f>
        <v>7.6235294117647054E-2</v>
      </c>
      <c r="BA956" s="129">
        <f t="shared" ref="BA956" si="18630">W956/W963</f>
        <v>3.6896587065696422E-2</v>
      </c>
      <c r="BB956" s="126">
        <f t="shared" ref="BB956" si="18631">X956/X963</f>
        <v>4.8140043763676151E-2</v>
      </c>
      <c r="BC956" s="127">
        <f t="shared" ref="BC956" si="18632">Y956/Y963</f>
        <v>5.1747463359639236E-2</v>
      </c>
      <c r="BD956" s="128">
        <f t="shared" ref="BD956" si="18633">Z956/Z963</f>
        <v>4.391754061772541E-2</v>
      </c>
      <c r="BE956" s="126">
        <f t="shared" ref="BE956" si="18634">AA956/AA963</f>
        <v>5.6737773152965659E-2</v>
      </c>
      <c r="BF956" s="132">
        <f t="shared" ref="BF956" si="18635">AB956/AB963</f>
        <v>4.8468637940156371E-2</v>
      </c>
      <c r="BG956" s="133">
        <f t="shared" ref="BG956" si="18636">AC956/AC963</f>
        <v>5.8309982413180861E-2</v>
      </c>
    </row>
    <row r="957" spans="1:59">
      <c r="A957" s="143" t="s">
        <v>36</v>
      </c>
      <c r="B957" s="200">
        <v>299</v>
      </c>
      <c r="C957" s="194">
        <v>1394</v>
      </c>
      <c r="D957" s="195">
        <v>125</v>
      </c>
      <c r="E957" s="196">
        <v>648</v>
      </c>
      <c r="F957" s="193">
        <v>70</v>
      </c>
      <c r="G957" s="197">
        <v>296</v>
      </c>
      <c r="H957" s="195">
        <v>489</v>
      </c>
      <c r="I957" s="196">
        <v>1744</v>
      </c>
      <c r="J957" s="193">
        <v>92</v>
      </c>
      <c r="K957" s="194">
        <v>82</v>
      </c>
      <c r="L957" s="195">
        <v>304</v>
      </c>
      <c r="M957" s="193">
        <v>212</v>
      </c>
      <c r="N957" s="198">
        <v>715</v>
      </c>
      <c r="O957" s="201">
        <v>881</v>
      </c>
      <c r="P957" s="193">
        <v>330</v>
      </c>
      <c r="Q957" s="194">
        <v>690</v>
      </c>
      <c r="R957" s="195">
        <v>581</v>
      </c>
      <c r="S957" s="196">
        <v>840</v>
      </c>
      <c r="T957" s="193">
        <v>123</v>
      </c>
      <c r="U957" s="197">
        <v>166</v>
      </c>
      <c r="V957" s="195">
        <v>1178</v>
      </c>
      <c r="W957" s="202">
        <v>595</v>
      </c>
      <c r="X957" s="193">
        <v>527</v>
      </c>
      <c r="Y957" s="197">
        <v>398</v>
      </c>
      <c r="Z957" s="195">
        <v>1253</v>
      </c>
      <c r="AA957" s="193">
        <v>2198</v>
      </c>
      <c r="AB957" s="169">
        <f t="shared" si="18258"/>
        <v>6086</v>
      </c>
      <c r="AC957" s="170">
        <f t="shared" si="18176"/>
        <v>10144</v>
      </c>
      <c r="AE957" s="143" t="s">
        <v>36</v>
      </c>
      <c r="AF957" s="126">
        <f>B957/B963</f>
        <v>7.1119356833642547E-3</v>
      </c>
      <c r="AG957" s="127">
        <f t="shared" ref="AG957" si="18637">C957/C963</f>
        <v>4.6403248893179323E-2</v>
      </c>
      <c r="AH957" s="128">
        <f t="shared" ref="AH957" si="18638">D957/D963</f>
        <v>7.7876767802629119E-3</v>
      </c>
      <c r="AI957" s="129">
        <f t="shared" ref="AI957" si="18639">E957/E963</f>
        <v>4.6875E-2</v>
      </c>
      <c r="AJ957" s="126">
        <f t="shared" ref="AJ957" si="18640">F957/F963</f>
        <v>1.1025358324145534E-2</v>
      </c>
      <c r="AK957" s="127">
        <f t="shared" ref="AK957" si="18641">G957/G963</f>
        <v>5.8405682715074979E-2</v>
      </c>
      <c r="AL957" s="128">
        <f t="shared" ref="AL957" si="18642">H957/H963</f>
        <v>1.7905529110216038E-2</v>
      </c>
      <c r="AM957" s="129">
        <f t="shared" ref="AM957" si="18643">I957/I963</f>
        <v>4.6735984564261979E-2</v>
      </c>
      <c r="AN957" s="126">
        <f t="shared" ref="AN957" si="18644">J957/J963</f>
        <v>2.690845276396607E-2</v>
      </c>
      <c r="AO957" s="127">
        <f t="shared" ref="AO957" si="18645">K957/K963</f>
        <v>1.6738109818330273E-2</v>
      </c>
      <c r="AP957" s="128">
        <f t="shared" ref="AP957" si="18646">L957/L963</f>
        <v>4.5217908671723935E-2</v>
      </c>
      <c r="AQ957" s="126">
        <f t="shared" ref="AQ957" si="18647">M957/M963</f>
        <v>1.3591486087959995E-2</v>
      </c>
      <c r="AR957" s="130">
        <f t="shared" ref="AR957" si="18648">N957/N963</f>
        <v>3.3535012429060554E-2</v>
      </c>
      <c r="AS957" s="131">
        <f t="shared" ref="AS957" si="18649">O957/O963</f>
        <v>3.1557832145287817E-2</v>
      </c>
      <c r="AT957" s="126">
        <f t="shared" ref="AT957" si="18650">P957/P963</f>
        <v>2.5955639452571969E-2</v>
      </c>
      <c r="AU957" s="127">
        <f t="shared" ref="AU957" si="18651">Q957/Q963</f>
        <v>5.2312357846853674E-2</v>
      </c>
      <c r="AV957" s="128">
        <f t="shared" ref="AV957" si="18652">R957/R963</f>
        <v>3.0402930402930402E-2</v>
      </c>
      <c r="AW957" s="129">
        <f t="shared" ref="AW957" si="18653">S957/S963</f>
        <v>4.6288642750867914E-2</v>
      </c>
      <c r="AX957" s="126">
        <f t="shared" ref="AX957" si="18654">T957/T963</f>
        <v>2.4823410696266396E-2</v>
      </c>
      <c r="AY957" s="127">
        <f t="shared" ref="AY957" si="18655">U957/U963</f>
        <v>3.419859909353111E-2</v>
      </c>
      <c r="AZ957" s="128">
        <f t="shared" ref="AZ957" si="18656">V957/V963</f>
        <v>6.1594771241830062E-2</v>
      </c>
      <c r="BA957" s="129">
        <f t="shared" ref="BA957" si="18657">W957/W963</f>
        <v>3.0490929589013015E-2</v>
      </c>
      <c r="BB957" s="126">
        <f t="shared" ref="BB957" si="18658">X957/X963</f>
        <v>3.0346654382125995E-2</v>
      </c>
      <c r="BC957" s="127">
        <f t="shared" ref="BC957" si="18659">Y957/Y963</f>
        <v>4.4870349492671928E-2</v>
      </c>
      <c r="BD957" s="128">
        <f t="shared" ref="BD957" si="18660">Z957/Z963</f>
        <v>3.0070316062300512E-2</v>
      </c>
      <c r="BE957" s="126">
        <f t="shared" ref="BE957" si="18661">AA957/AA963</f>
        <v>5.7180020811654526E-2</v>
      </c>
      <c r="BF957" s="132">
        <f t="shared" ref="BF957" si="18662">AB957/AB963</f>
        <v>2.5554893052394671E-2</v>
      </c>
      <c r="BG957" s="133">
        <f t="shared" ref="BG957" si="18663">AC957/AC963</f>
        <v>4.2679591716524037E-2</v>
      </c>
    </row>
    <row r="958" spans="1:59">
      <c r="A958" s="134" t="s">
        <v>37</v>
      </c>
      <c r="B958" s="203">
        <v>0</v>
      </c>
      <c r="C958" s="187">
        <v>898</v>
      </c>
      <c r="D958" s="188">
        <v>3</v>
      </c>
      <c r="E958" s="189">
        <v>412</v>
      </c>
      <c r="F958" s="186">
        <v>3</v>
      </c>
      <c r="G958" s="190">
        <v>117</v>
      </c>
      <c r="H958" s="188">
        <v>21</v>
      </c>
      <c r="I958" s="189">
        <v>852</v>
      </c>
      <c r="J958" s="186">
        <v>34</v>
      </c>
      <c r="K958" s="187">
        <v>28</v>
      </c>
      <c r="L958" s="188">
        <v>50</v>
      </c>
      <c r="M958" s="186">
        <v>32</v>
      </c>
      <c r="N958" s="191">
        <v>193</v>
      </c>
      <c r="O958" s="204">
        <v>157</v>
      </c>
      <c r="P958" s="186">
        <v>59</v>
      </c>
      <c r="Q958" s="187">
        <v>132</v>
      </c>
      <c r="R958" s="188">
        <v>90</v>
      </c>
      <c r="S958" s="189">
        <v>63</v>
      </c>
      <c r="T958" s="186">
        <v>12</v>
      </c>
      <c r="U958" s="190">
        <v>7</v>
      </c>
      <c r="V958" s="188">
        <v>111</v>
      </c>
      <c r="W958" s="205">
        <v>7</v>
      </c>
      <c r="X958" s="186">
        <v>57</v>
      </c>
      <c r="Y958" s="190">
        <v>8</v>
      </c>
      <c r="Z958" s="188">
        <v>27</v>
      </c>
      <c r="AA958" s="186">
        <v>223</v>
      </c>
      <c r="AB958" s="169">
        <f t="shared" si="18258"/>
        <v>660</v>
      </c>
      <c r="AC958" s="170">
        <f t="shared" si="18176"/>
        <v>2936</v>
      </c>
      <c r="AE958" s="134" t="s">
        <v>37</v>
      </c>
      <c r="AF958" s="126">
        <f>B958/B963</f>
        <v>0</v>
      </c>
      <c r="AG958" s="127">
        <f t="shared" ref="AG958" si="18664">C958/C963</f>
        <v>2.989248027695483E-2</v>
      </c>
      <c r="AH958" s="128">
        <f t="shared" ref="AH958" si="18665">D958/D963</f>
        <v>1.8690424272630989E-4</v>
      </c>
      <c r="AI958" s="129">
        <f t="shared" ref="AI958" si="18666">E958/E963</f>
        <v>2.9803240740740741E-2</v>
      </c>
      <c r="AJ958" s="126">
        <f t="shared" ref="AJ958" si="18667">F958/F963</f>
        <v>4.7251535674909436E-4</v>
      </c>
      <c r="AK958" s="127">
        <f t="shared" ref="AK958" si="18668">G958/G963</f>
        <v>2.3086029992107342E-2</v>
      </c>
      <c r="AL958" s="128">
        <f t="shared" ref="AL958" si="18669">H958/H963</f>
        <v>7.6894910289271334E-4</v>
      </c>
      <c r="AM958" s="129">
        <f t="shared" ref="AM958" si="18670">I958/I963</f>
        <v>2.283202915639404E-2</v>
      </c>
      <c r="AN958" s="126">
        <f t="shared" ref="AN958" si="18671">J958/J963</f>
        <v>9.9444281953787652E-3</v>
      </c>
      <c r="AO958" s="127">
        <f t="shared" ref="AO958" si="18672">K958/K963</f>
        <v>5.7154521330883851E-3</v>
      </c>
      <c r="AP958" s="128">
        <f t="shared" ref="AP958" si="18673">L958/L963</f>
        <v>7.4371560315335417E-3</v>
      </c>
      <c r="AQ958" s="126">
        <f t="shared" ref="AQ958" si="18674">M958/M963</f>
        <v>2.0515450698807541E-3</v>
      </c>
      <c r="AR958" s="130">
        <f t="shared" ref="AR958" si="18675">N958/N963</f>
        <v>9.052108250082078E-3</v>
      </c>
      <c r="AS958" s="131">
        <f t="shared" ref="AS958" si="18676">O958/O963</f>
        <v>5.6238134470036182E-3</v>
      </c>
      <c r="AT958" s="126">
        <f t="shared" ref="AT958" si="18677">P958/P963</f>
        <v>4.6405537203083212E-3</v>
      </c>
      <c r="AU958" s="127">
        <f t="shared" ref="AU958" si="18678">Q958/Q963</f>
        <v>1.0007581501137225E-2</v>
      </c>
      <c r="AV958" s="128">
        <f t="shared" ref="AV958" si="18679">R958/R963</f>
        <v>4.7095761381475663E-3</v>
      </c>
      <c r="AW958" s="129">
        <f t="shared" ref="AW958" si="18680">S958/S963</f>
        <v>3.4716482063150934E-3</v>
      </c>
      <c r="AX958" s="126">
        <f t="shared" ref="AX958" si="18681">T958/T963</f>
        <v>2.4217961654894047E-3</v>
      </c>
      <c r="AY958" s="127">
        <f t="shared" ref="AY958" si="18682">U958/U963</f>
        <v>1.442109600329625E-3</v>
      </c>
      <c r="AZ958" s="128">
        <f t="shared" ref="AZ958" si="18683">V958/V963</f>
        <v>5.8039215686274508E-3</v>
      </c>
      <c r="BA958" s="129">
        <f t="shared" ref="BA958" si="18684">W958/W963</f>
        <v>3.5871681869427077E-4</v>
      </c>
      <c r="BB958" s="126">
        <f t="shared" ref="BB958" si="18685">X958/X963</f>
        <v>3.2822757111597373E-3</v>
      </c>
      <c r="BC958" s="127">
        <f t="shared" ref="BC958" si="18686">Y958/Y963</f>
        <v>9.0191657271702366E-4</v>
      </c>
      <c r="BD958" s="128">
        <f t="shared" ref="BD958" si="18687">Z958/Z963</f>
        <v>6.4796371403201417E-4</v>
      </c>
      <c r="BE958" s="126">
        <f t="shared" ref="BE958" si="18688">AA958/AA963</f>
        <v>5.8012486992715922E-3</v>
      </c>
      <c r="BF958" s="132">
        <f t="shared" ref="BF958" si="18689">AB958/AB963</f>
        <v>2.7713160392015251E-3</v>
      </c>
      <c r="BG958" s="133">
        <f t="shared" ref="BG958" si="18690">AC958/AC963</f>
        <v>1.2352847129309402E-2</v>
      </c>
    </row>
    <row r="959" spans="1:59">
      <c r="A959" s="143" t="s">
        <v>38</v>
      </c>
      <c r="B959" s="200">
        <v>0</v>
      </c>
      <c r="C959" s="194">
        <v>0</v>
      </c>
      <c r="D959" s="195">
        <v>0</v>
      </c>
      <c r="E959" s="196">
        <v>0</v>
      </c>
      <c r="F959" s="193">
        <v>0</v>
      </c>
      <c r="G959" s="197">
        <v>0</v>
      </c>
      <c r="H959" s="195">
        <v>0</v>
      </c>
      <c r="I959" s="196">
        <v>0</v>
      </c>
      <c r="J959" s="193">
        <v>0</v>
      </c>
      <c r="K959" s="197">
        <v>0</v>
      </c>
      <c r="L959" s="195">
        <v>0</v>
      </c>
      <c r="M959" s="193">
        <v>0</v>
      </c>
      <c r="N959" s="198">
        <v>0</v>
      </c>
      <c r="O959" s="201">
        <v>0</v>
      </c>
      <c r="P959" s="193">
        <v>0</v>
      </c>
      <c r="Q959" s="197">
        <v>0</v>
      </c>
      <c r="R959" s="195">
        <v>0</v>
      </c>
      <c r="S959" s="196">
        <v>0</v>
      </c>
      <c r="T959" s="193">
        <v>0</v>
      </c>
      <c r="U959" s="197">
        <v>0</v>
      </c>
      <c r="V959" s="195">
        <v>0</v>
      </c>
      <c r="W959" s="196">
        <v>0</v>
      </c>
      <c r="X959" s="193">
        <v>0</v>
      </c>
      <c r="Y959" s="197">
        <v>0</v>
      </c>
      <c r="Z959" s="195">
        <v>0</v>
      </c>
      <c r="AA959" s="193">
        <v>0</v>
      </c>
      <c r="AB959" s="169">
        <f t="shared" si="18258"/>
        <v>0</v>
      </c>
      <c r="AC959" s="170">
        <f t="shared" si="18176"/>
        <v>0</v>
      </c>
      <c r="AE959" s="143" t="s">
        <v>38</v>
      </c>
      <c r="AF959" s="126">
        <f>B959/B963</f>
        <v>0</v>
      </c>
      <c r="AG959" s="127">
        <f t="shared" ref="AG959" si="18691">C959/C963</f>
        <v>0</v>
      </c>
      <c r="AH959" s="128">
        <f t="shared" ref="AH959" si="18692">D959/D963</f>
        <v>0</v>
      </c>
      <c r="AI959" s="129">
        <f t="shared" ref="AI959" si="18693">E959/E963</f>
        <v>0</v>
      </c>
      <c r="AJ959" s="126">
        <f t="shared" ref="AJ959" si="18694">F959/F963</f>
        <v>0</v>
      </c>
      <c r="AK959" s="127">
        <f t="shared" ref="AK959" si="18695">G959/G963</f>
        <v>0</v>
      </c>
      <c r="AL959" s="128">
        <f t="shared" ref="AL959" si="18696">H959/H963</f>
        <v>0</v>
      </c>
      <c r="AM959" s="129">
        <f t="shared" ref="AM959" si="18697">I959/I963</f>
        <v>0</v>
      </c>
      <c r="AN959" s="126">
        <f t="shared" ref="AN959" si="18698">J959/J963</f>
        <v>0</v>
      </c>
      <c r="AO959" s="127">
        <f t="shared" ref="AO959" si="18699">K959/K963</f>
        <v>0</v>
      </c>
      <c r="AP959" s="128">
        <f t="shared" ref="AP959" si="18700">L959/L963</f>
        <v>0</v>
      </c>
      <c r="AQ959" s="126">
        <f t="shared" ref="AQ959" si="18701">M959/M963</f>
        <v>0</v>
      </c>
      <c r="AR959" s="130">
        <f t="shared" ref="AR959" si="18702">N959/N963</f>
        <v>0</v>
      </c>
      <c r="AS959" s="131">
        <f t="shared" ref="AS959" si="18703">O959/O963</f>
        <v>0</v>
      </c>
      <c r="AT959" s="126">
        <f t="shared" ref="AT959" si="18704">P959/P963</f>
        <v>0</v>
      </c>
      <c r="AU959" s="127">
        <f t="shared" ref="AU959" si="18705">Q959/Q963</f>
        <v>0</v>
      </c>
      <c r="AV959" s="128">
        <f t="shared" ref="AV959" si="18706">R959/R963</f>
        <v>0</v>
      </c>
      <c r="AW959" s="129">
        <f t="shared" ref="AW959" si="18707">S959/S963</f>
        <v>0</v>
      </c>
      <c r="AX959" s="126">
        <f t="shared" ref="AX959" si="18708">T959/T963</f>
        <v>0</v>
      </c>
      <c r="AY959" s="127">
        <f t="shared" ref="AY959" si="18709">U959/U963</f>
        <v>0</v>
      </c>
      <c r="AZ959" s="128">
        <f t="shared" ref="AZ959" si="18710">V959/V963</f>
        <v>0</v>
      </c>
      <c r="BA959" s="129">
        <f t="shared" ref="BA959" si="18711">W959/W963</f>
        <v>0</v>
      </c>
      <c r="BB959" s="126">
        <f t="shared" ref="BB959" si="18712">X959/X963</f>
        <v>0</v>
      </c>
      <c r="BC959" s="127">
        <f t="shared" ref="BC959" si="18713">Y959/Y963</f>
        <v>0</v>
      </c>
      <c r="BD959" s="128">
        <f t="shared" ref="BD959" si="18714">Z959/Z963</f>
        <v>0</v>
      </c>
      <c r="BE959" s="126">
        <f t="shared" ref="BE959" si="18715">AA959/AA963</f>
        <v>0</v>
      </c>
      <c r="BF959" s="132">
        <f t="shared" ref="BF959" si="18716">AB959/AB963</f>
        <v>0</v>
      </c>
      <c r="BG959" s="133">
        <f t="shared" ref="BG959" si="18717">AC959/AC963</f>
        <v>0</v>
      </c>
    </row>
    <row r="960" spans="1:59">
      <c r="A960" s="134" t="s">
        <v>39</v>
      </c>
      <c r="B960" s="58">
        <v>0</v>
      </c>
      <c r="C960" s="59">
        <v>0</v>
      </c>
      <c r="D960" s="136">
        <v>0</v>
      </c>
      <c r="E960" s="137">
        <v>0</v>
      </c>
      <c r="F960" s="135">
        <v>0</v>
      </c>
      <c r="G960" s="138">
        <v>0</v>
      </c>
      <c r="H960" s="136">
        <v>0</v>
      </c>
      <c r="I960" s="137">
        <v>0</v>
      </c>
      <c r="J960" s="135">
        <v>0</v>
      </c>
      <c r="K960" s="138">
        <v>0</v>
      </c>
      <c r="L960" s="136">
        <v>0</v>
      </c>
      <c r="M960" s="135">
        <v>0</v>
      </c>
      <c r="N960" s="139">
        <v>0</v>
      </c>
      <c r="O960" s="140">
        <v>0</v>
      </c>
      <c r="P960" s="135">
        <v>0</v>
      </c>
      <c r="Q960" s="138">
        <v>0</v>
      </c>
      <c r="R960" s="136">
        <v>0</v>
      </c>
      <c r="S960" s="137">
        <v>0</v>
      </c>
      <c r="T960" s="135">
        <v>0</v>
      </c>
      <c r="U960" s="138">
        <v>0</v>
      </c>
      <c r="V960" s="136">
        <v>0</v>
      </c>
      <c r="W960" s="137">
        <v>0</v>
      </c>
      <c r="X960" s="135">
        <v>0</v>
      </c>
      <c r="Y960" s="138">
        <v>0</v>
      </c>
      <c r="Z960" s="141">
        <v>0</v>
      </c>
      <c r="AA960" s="142">
        <v>0</v>
      </c>
      <c r="AB960" s="169"/>
      <c r="AC960" s="170"/>
      <c r="AE960" s="134" t="s">
        <v>39</v>
      </c>
      <c r="AF960" s="126">
        <f>B960/B963</f>
        <v>0</v>
      </c>
      <c r="AG960" s="127">
        <f t="shared" ref="AG960" si="18718">C960/C963</f>
        <v>0</v>
      </c>
      <c r="AH960" s="128">
        <f t="shared" ref="AH960" si="18719">D960/D963</f>
        <v>0</v>
      </c>
      <c r="AI960" s="129">
        <f t="shared" ref="AI960" si="18720">E960/E963</f>
        <v>0</v>
      </c>
      <c r="AJ960" s="126">
        <f t="shared" ref="AJ960" si="18721">F960/F963</f>
        <v>0</v>
      </c>
      <c r="AK960" s="127">
        <f t="shared" ref="AK960" si="18722">G960/G963</f>
        <v>0</v>
      </c>
      <c r="AL960" s="128">
        <f t="shared" ref="AL960" si="18723">H960/H963</f>
        <v>0</v>
      </c>
      <c r="AM960" s="129">
        <f t="shared" ref="AM960" si="18724">I960/I963</f>
        <v>0</v>
      </c>
      <c r="AN960" s="126">
        <f t="shared" ref="AN960" si="18725">J960/J963</f>
        <v>0</v>
      </c>
      <c r="AO960" s="127">
        <f t="shared" ref="AO960" si="18726">K960/K963</f>
        <v>0</v>
      </c>
      <c r="AP960" s="128">
        <f t="shared" ref="AP960" si="18727">L960/L963</f>
        <v>0</v>
      </c>
      <c r="AQ960" s="126">
        <f t="shared" ref="AQ960" si="18728">M960/M963</f>
        <v>0</v>
      </c>
      <c r="AR960" s="130">
        <f t="shared" ref="AR960" si="18729">N960/N963</f>
        <v>0</v>
      </c>
      <c r="AS960" s="131">
        <f t="shared" ref="AS960" si="18730">O960/O963</f>
        <v>0</v>
      </c>
      <c r="AT960" s="126">
        <f t="shared" ref="AT960" si="18731">P960/P963</f>
        <v>0</v>
      </c>
      <c r="AU960" s="127">
        <f t="shared" ref="AU960" si="18732">Q960/Q963</f>
        <v>0</v>
      </c>
      <c r="AV960" s="128">
        <f t="shared" ref="AV960" si="18733">R960/R963</f>
        <v>0</v>
      </c>
      <c r="AW960" s="129">
        <f t="shared" ref="AW960" si="18734">S960/S963</f>
        <v>0</v>
      </c>
      <c r="AX960" s="126">
        <f t="shared" ref="AX960" si="18735">T960/T963</f>
        <v>0</v>
      </c>
      <c r="AY960" s="127">
        <f t="shared" ref="AY960" si="18736">U960/U963</f>
        <v>0</v>
      </c>
      <c r="AZ960" s="128">
        <f t="shared" ref="AZ960" si="18737">V960/V963</f>
        <v>0</v>
      </c>
      <c r="BA960" s="129">
        <f t="shared" ref="BA960" si="18738">W960/W963</f>
        <v>0</v>
      </c>
      <c r="BB960" s="126">
        <f t="shared" ref="BB960" si="18739">X960/X963</f>
        <v>0</v>
      </c>
      <c r="BC960" s="127">
        <f t="shared" ref="BC960" si="18740">Y960/Y963</f>
        <v>0</v>
      </c>
      <c r="BD960" s="128">
        <f t="shared" ref="BD960" si="18741">Z960/Z963</f>
        <v>0</v>
      </c>
      <c r="BE960" s="126">
        <f t="shared" ref="BE960" si="18742">AA960/AA963</f>
        <v>0</v>
      </c>
      <c r="BF960" s="132">
        <f t="shared" ref="BF960" si="18743">AB960/AB963</f>
        <v>0</v>
      </c>
      <c r="BG960" s="133">
        <f t="shared" ref="BG960" si="18744">AC960/AC963</f>
        <v>0</v>
      </c>
    </row>
    <row r="961" spans="1:59">
      <c r="A961" s="143" t="s">
        <v>40</v>
      </c>
      <c r="B961" s="56"/>
      <c r="C961" s="57"/>
      <c r="D961" s="149"/>
      <c r="E961" s="146"/>
      <c r="F961" s="147"/>
      <c r="G961" s="148"/>
      <c r="H961" s="149"/>
      <c r="I961" s="146"/>
      <c r="J961" s="147"/>
      <c r="K961" s="148"/>
      <c r="L961" s="149"/>
      <c r="M961" s="147"/>
      <c r="N961" s="151"/>
      <c r="O961" s="150"/>
      <c r="P961" s="147"/>
      <c r="Q961" s="148"/>
      <c r="R961" s="149"/>
      <c r="S961" s="146"/>
      <c r="T961" s="147"/>
      <c r="U961" s="148"/>
      <c r="V961" s="149"/>
      <c r="W961" s="146"/>
      <c r="X961" s="147"/>
      <c r="Y961" s="148"/>
      <c r="Z961" s="145"/>
      <c r="AA961" s="144"/>
      <c r="AB961" s="169"/>
      <c r="AC961" s="170"/>
      <c r="AE961" s="143" t="s">
        <v>40</v>
      </c>
      <c r="AF961" s="126">
        <f>B961/B963</f>
        <v>0</v>
      </c>
      <c r="AG961" s="127">
        <f t="shared" ref="AG961" si="18745">C961/C963</f>
        <v>0</v>
      </c>
      <c r="AH961" s="128">
        <f t="shared" ref="AH961" si="18746">D961/D963</f>
        <v>0</v>
      </c>
      <c r="AI961" s="129">
        <f t="shared" ref="AI961" si="18747">E961/E963</f>
        <v>0</v>
      </c>
      <c r="AJ961" s="126">
        <f t="shared" ref="AJ961" si="18748">F961/F963</f>
        <v>0</v>
      </c>
      <c r="AK961" s="127">
        <f t="shared" ref="AK961" si="18749">G961/G963</f>
        <v>0</v>
      </c>
      <c r="AL961" s="128">
        <f t="shared" ref="AL961" si="18750">H961/H963</f>
        <v>0</v>
      </c>
      <c r="AM961" s="129">
        <f t="shared" ref="AM961" si="18751">I961/I963</f>
        <v>0</v>
      </c>
      <c r="AN961" s="126">
        <f t="shared" ref="AN961" si="18752">J961/J963</f>
        <v>0</v>
      </c>
      <c r="AO961" s="127">
        <f t="shared" ref="AO961" si="18753">K961/K963</f>
        <v>0</v>
      </c>
      <c r="AP961" s="128">
        <f t="shared" ref="AP961" si="18754">L961/L963</f>
        <v>0</v>
      </c>
      <c r="AQ961" s="126">
        <f t="shared" ref="AQ961" si="18755">M961/M963</f>
        <v>0</v>
      </c>
      <c r="AR961" s="130">
        <f t="shared" ref="AR961" si="18756">N961/N963</f>
        <v>0</v>
      </c>
      <c r="AS961" s="131">
        <f t="shared" ref="AS961" si="18757">O961/O963</f>
        <v>0</v>
      </c>
      <c r="AT961" s="126">
        <f t="shared" ref="AT961" si="18758">P961/P963</f>
        <v>0</v>
      </c>
      <c r="AU961" s="127">
        <f t="shared" ref="AU961" si="18759">Q961/Q963</f>
        <v>0</v>
      </c>
      <c r="AV961" s="128">
        <f t="shared" ref="AV961" si="18760">R961/R963</f>
        <v>0</v>
      </c>
      <c r="AW961" s="129">
        <f t="shared" ref="AW961" si="18761">S961/S963</f>
        <v>0</v>
      </c>
      <c r="AX961" s="126">
        <f t="shared" ref="AX961" si="18762">T961/T963</f>
        <v>0</v>
      </c>
      <c r="AY961" s="127">
        <f t="shared" ref="AY961" si="18763">U961/U963</f>
        <v>0</v>
      </c>
      <c r="AZ961" s="128">
        <f t="shared" ref="AZ961" si="18764">V961/V963</f>
        <v>0</v>
      </c>
      <c r="BA961" s="129">
        <f t="shared" ref="BA961" si="18765">W961/W963</f>
        <v>0</v>
      </c>
      <c r="BB961" s="126">
        <f t="shared" ref="BB961" si="18766">X961/X963</f>
        <v>0</v>
      </c>
      <c r="BC961" s="127">
        <f t="shared" ref="BC961" si="18767">Y961/Y963</f>
        <v>0</v>
      </c>
      <c r="BD961" s="128">
        <f t="shared" ref="BD961" si="18768">Z961/Z963</f>
        <v>0</v>
      </c>
      <c r="BE961" s="126">
        <f t="shared" ref="BE961" si="18769">AA961/AA963</f>
        <v>0</v>
      </c>
      <c r="BF961" s="132">
        <f t="shared" ref="BF961" si="18770">AB961/AB963</f>
        <v>0</v>
      </c>
      <c r="BG961" s="133">
        <f t="shared" ref="BG961" si="18771">AC961/AC963</f>
        <v>0</v>
      </c>
    </row>
    <row r="962" spans="1:59" ht="14.1" thickBot="1">
      <c r="A962" s="134" t="s">
        <v>41</v>
      </c>
      <c r="B962" s="58"/>
      <c r="C962" s="59"/>
      <c r="D962" s="136"/>
      <c r="E962" s="137"/>
      <c r="F962" s="135"/>
      <c r="G962" s="138"/>
      <c r="H962" s="136"/>
      <c r="I962" s="137"/>
      <c r="J962" s="135"/>
      <c r="K962" s="138"/>
      <c r="L962" s="136"/>
      <c r="M962" s="135"/>
      <c r="N962" s="139"/>
      <c r="O962" s="140"/>
      <c r="P962" s="135"/>
      <c r="Q962" s="138"/>
      <c r="R962" s="136"/>
      <c r="S962" s="137"/>
      <c r="T962" s="135"/>
      <c r="U962" s="138"/>
      <c r="V962" s="136"/>
      <c r="W962" s="137"/>
      <c r="X962" s="135"/>
      <c r="Y962" s="138"/>
      <c r="Z962" s="141"/>
      <c r="AA962" s="142"/>
      <c r="AB962" s="169"/>
      <c r="AC962" s="170"/>
      <c r="AE962" s="134" t="s">
        <v>41</v>
      </c>
      <c r="AF962" s="126">
        <f>B962/B963</f>
        <v>0</v>
      </c>
      <c r="AG962" s="127">
        <f t="shared" ref="AG962" si="18772">C962/C963</f>
        <v>0</v>
      </c>
      <c r="AH962" s="128">
        <f t="shared" ref="AH962" si="18773">D962/D963</f>
        <v>0</v>
      </c>
      <c r="AI962" s="129">
        <f t="shared" ref="AI962" si="18774">E962/E963</f>
        <v>0</v>
      </c>
      <c r="AJ962" s="126">
        <f t="shared" ref="AJ962" si="18775">F962/F963</f>
        <v>0</v>
      </c>
      <c r="AK962" s="127">
        <f t="shared" ref="AK962" si="18776">G962/G963</f>
        <v>0</v>
      </c>
      <c r="AL962" s="128">
        <f t="shared" ref="AL962" si="18777">H962/H963</f>
        <v>0</v>
      </c>
      <c r="AM962" s="129">
        <f t="shared" ref="AM962" si="18778">I962/I963</f>
        <v>0</v>
      </c>
      <c r="AN962" s="126">
        <f t="shared" ref="AN962" si="18779">J962/J963</f>
        <v>0</v>
      </c>
      <c r="AO962" s="127">
        <f t="shared" ref="AO962" si="18780">K962/K963</f>
        <v>0</v>
      </c>
      <c r="AP962" s="128">
        <f t="shared" ref="AP962" si="18781">L962/L963</f>
        <v>0</v>
      </c>
      <c r="AQ962" s="126">
        <f t="shared" ref="AQ962" si="18782">M962/M963</f>
        <v>0</v>
      </c>
      <c r="AR962" s="130">
        <f t="shared" ref="AR962" si="18783">N962/N963</f>
        <v>0</v>
      </c>
      <c r="AS962" s="131">
        <f t="shared" ref="AS962" si="18784">O962/O963</f>
        <v>0</v>
      </c>
      <c r="AT962" s="126">
        <f t="shared" ref="AT962" si="18785">P962/P963</f>
        <v>0</v>
      </c>
      <c r="AU962" s="127">
        <f t="shared" ref="AU962" si="18786">Q962/Q963</f>
        <v>0</v>
      </c>
      <c r="AV962" s="128">
        <f t="shared" ref="AV962" si="18787">R962/R963</f>
        <v>0</v>
      </c>
      <c r="AW962" s="129">
        <f t="shared" ref="AW962" si="18788">S962/S963</f>
        <v>0</v>
      </c>
      <c r="AX962" s="126">
        <f t="shared" ref="AX962" si="18789">T962/T963</f>
        <v>0</v>
      </c>
      <c r="AY962" s="127">
        <f t="shared" ref="AY962" si="18790">U962/U963</f>
        <v>0</v>
      </c>
      <c r="AZ962" s="128">
        <f t="shared" ref="AZ962" si="18791">V962/V963</f>
        <v>0</v>
      </c>
      <c r="BA962" s="129">
        <f t="shared" ref="BA962" si="18792">W962/W963</f>
        <v>0</v>
      </c>
      <c r="BB962" s="126">
        <f t="shared" ref="BB962" si="18793">X962/X963</f>
        <v>0</v>
      </c>
      <c r="BC962" s="127">
        <f t="shared" ref="BC962" si="18794">Y962/Y963</f>
        <v>0</v>
      </c>
      <c r="BD962" s="128">
        <f t="shared" ref="BD962" si="18795">Z962/Z963</f>
        <v>0</v>
      </c>
      <c r="BE962" s="126">
        <f t="shared" ref="BE962" si="18796">AA962/AA963</f>
        <v>0</v>
      </c>
      <c r="BF962" s="132">
        <f t="shared" ref="BF962" si="18797">AB962/AB963</f>
        <v>0</v>
      </c>
      <c r="BG962" s="133">
        <f t="shared" ref="BG962" si="18798">AC962/AC963</f>
        <v>0</v>
      </c>
    </row>
    <row r="963" spans="1:59" ht="15" thickTop="1" thickBot="1">
      <c r="A963" s="241" t="s">
        <v>42</v>
      </c>
      <c r="B963" s="18">
        <f t="shared" ref="B963:AA963" si="18799">SUM(B940:B962)</f>
        <v>42042</v>
      </c>
      <c r="C963" s="19">
        <f t="shared" si="18799"/>
        <v>30041</v>
      </c>
      <c r="D963" s="18">
        <f t="shared" si="18799"/>
        <v>16051</v>
      </c>
      <c r="E963" s="19">
        <f t="shared" si="18799"/>
        <v>13824</v>
      </c>
      <c r="F963" s="18">
        <f t="shared" si="18799"/>
        <v>6349</v>
      </c>
      <c r="G963" s="19">
        <f t="shared" si="18799"/>
        <v>5068</v>
      </c>
      <c r="H963" s="18">
        <f t="shared" si="18799"/>
        <v>27310</v>
      </c>
      <c r="I963" s="19">
        <f t="shared" si="18799"/>
        <v>37316</v>
      </c>
      <c r="J963" s="18">
        <f t="shared" si="18799"/>
        <v>3419</v>
      </c>
      <c r="K963" s="19">
        <f t="shared" si="18799"/>
        <v>4899</v>
      </c>
      <c r="L963" s="18">
        <f t="shared" si="18799"/>
        <v>6723</v>
      </c>
      <c r="M963" s="19">
        <f t="shared" si="18799"/>
        <v>15598</v>
      </c>
      <c r="N963" s="18">
        <f t="shared" si="18799"/>
        <v>21321</v>
      </c>
      <c r="O963" s="19">
        <f t="shared" si="18799"/>
        <v>27917</v>
      </c>
      <c r="P963" s="18">
        <f t="shared" si="18799"/>
        <v>12714</v>
      </c>
      <c r="Q963" s="19">
        <f t="shared" si="18799"/>
        <v>13190</v>
      </c>
      <c r="R963" s="18">
        <f t="shared" si="18799"/>
        <v>19110</v>
      </c>
      <c r="S963" s="19">
        <f t="shared" si="18799"/>
        <v>18147</v>
      </c>
      <c r="T963" s="18">
        <f t="shared" si="18799"/>
        <v>4955</v>
      </c>
      <c r="U963" s="19">
        <f t="shared" si="18799"/>
        <v>4854</v>
      </c>
      <c r="V963" s="18">
        <f t="shared" si="18799"/>
        <v>19125</v>
      </c>
      <c r="W963" s="19">
        <f t="shared" si="18799"/>
        <v>19514</v>
      </c>
      <c r="X963" s="18">
        <f t="shared" si="18799"/>
        <v>17366</v>
      </c>
      <c r="Y963" s="19">
        <f t="shared" si="18799"/>
        <v>8870</v>
      </c>
      <c r="Z963" s="18">
        <f t="shared" si="18799"/>
        <v>41669</v>
      </c>
      <c r="AA963" s="19">
        <f t="shared" si="18799"/>
        <v>38440</v>
      </c>
      <c r="AB963" s="171">
        <f t="shared" ref="AB963:AC963" si="18800">SUM(AB939:AB962)</f>
        <v>238154</v>
      </c>
      <c r="AC963" s="172">
        <f t="shared" si="18800"/>
        <v>237678</v>
      </c>
      <c r="AE963" s="241" t="s">
        <v>42</v>
      </c>
      <c r="AF963" s="152">
        <f>SUM(AF939:AF962)</f>
        <v>1</v>
      </c>
      <c r="AG963" s="153">
        <f t="shared" ref="AG963:BG963" si="18801">SUM(AG939:AG962)</f>
        <v>1.0000000000000002</v>
      </c>
      <c r="AH963" s="152">
        <f t="shared" si="18801"/>
        <v>0.99999999999999989</v>
      </c>
      <c r="AI963" s="153">
        <f t="shared" si="18801"/>
        <v>0.99999999999999989</v>
      </c>
      <c r="AJ963" s="152">
        <f t="shared" si="18801"/>
        <v>1</v>
      </c>
      <c r="AK963" s="153">
        <f t="shared" si="18801"/>
        <v>1.0000000000000002</v>
      </c>
      <c r="AL963" s="152">
        <f t="shared" si="18801"/>
        <v>0.99999999999999989</v>
      </c>
      <c r="AM963" s="153">
        <f t="shared" si="18801"/>
        <v>1</v>
      </c>
      <c r="AN963" s="152">
        <f t="shared" si="18801"/>
        <v>1</v>
      </c>
      <c r="AO963" s="153">
        <f t="shared" si="18801"/>
        <v>1</v>
      </c>
      <c r="AP963" s="152">
        <f t="shared" si="18801"/>
        <v>0.99999999999999989</v>
      </c>
      <c r="AQ963" s="153">
        <f t="shared" si="18801"/>
        <v>0.99999999999999989</v>
      </c>
      <c r="AR963" s="152">
        <f t="shared" si="18801"/>
        <v>1</v>
      </c>
      <c r="AS963" s="153">
        <f t="shared" si="18801"/>
        <v>1</v>
      </c>
      <c r="AT963" s="152">
        <f t="shared" si="18801"/>
        <v>1</v>
      </c>
      <c r="AU963" s="153">
        <f t="shared" si="18801"/>
        <v>0.99999999999999989</v>
      </c>
      <c r="AV963" s="152">
        <f t="shared" si="18801"/>
        <v>1</v>
      </c>
      <c r="AW963" s="153">
        <f t="shared" si="18801"/>
        <v>1</v>
      </c>
      <c r="AX963" s="152">
        <f t="shared" si="18801"/>
        <v>1</v>
      </c>
      <c r="AY963" s="153">
        <f t="shared" si="18801"/>
        <v>0.99999999999999978</v>
      </c>
      <c r="AZ963" s="152">
        <f t="shared" si="18801"/>
        <v>1</v>
      </c>
      <c r="BA963" s="153">
        <f t="shared" si="18801"/>
        <v>0.99999999999999989</v>
      </c>
      <c r="BB963" s="152">
        <f t="shared" si="18801"/>
        <v>0.99999999999999989</v>
      </c>
      <c r="BC963" s="153">
        <f t="shared" si="18801"/>
        <v>1</v>
      </c>
      <c r="BD963" s="152">
        <f t="shared" si="18801"/>
        <v>1</v>
      </c>
      <c r="BE963" s="153">
        <f t="shared" si="18801"/>
        <v>1</v>
      </c>
      <c r="BF963" s="152">
        <f t="shared" si="18801"/>
        <v>0.99999999999999989</v>
      </c>
      <c r="BG963" s="153">
        <f t="shared" si="18801"/>
        <v>0.99999999999999989</v>
      </c>
    </row>
    <row r="964" spans="1:59" ht="14.1" thickTop="1">
      <c r="A964" s="184"/>
    </row>
  </sheetData>
  <mergeCells count="99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X317:Y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L782:M782"/>
    <mergeCell ref="N782:O782"/>
    <mergeCell ref="N875:O875"/>
    <mergeCell ref="AB100:AC100"/>
    <mergeCell ref="A131:A132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P100:Q100"/>
    <mergeCell ref="R100:S100"/>
    <mergeCell ref="F751:G751"/>
    <mergeCell ref="H751:I751"/>
    <mergeCell ref="J751:K751"/>
    <mergeCell ref="N937:O937"/>
    <mergeCell ref="B844:C844"/>
    <mergeCell ref="D844:E844"/>
    <mergeCell ref="F844:G844"/>
    <mergeCell ref="H844:I844"/>
    <mergeCell ref="J844:K844"/>
    <mergeCell ref="L844:M844"/>
    <mergeCell ref="N844:O844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AE937:AE938"/>
    <mergeCell ref="AF937:AG937"/>
    <mergeCell ref="AH937:AI937"/>
    <mergeCell ref="AJ937:AK937"/>
    <mergeCell ref="AL937:AM937"/>
    <mergeCell ref="AN937:AO937"/>
    <mergeCell ref="AP937:AQ937"/>
    <mergeCell ref="AR937:AS937"/>
    <mergeCell ref="AE904:AH904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E935:AH935"/>
    <mergeCell ref="AE873:AH873"/>
    <mergeCell ref="AE875:AE876"/>
    <mergeCell ref="AF875:AG875"/>
    <mergeCell ref="AH875:AI875"/>
    <mergeCell ref="AJ875:AK875"/>
    <mergeCell ref="AL875:AM875"/>
    <mergeCell ref="AN875:AO875"/>
    <mergeCell ref="AP875:AQ875"/>
    <mergeCell ref="AR875:AS875"/>
    <mergeCell ref="AE842:AH842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E811:AH811"/>
    <mergeCell ref="AE813:AE814"/>
    <mergeCell ref="AF813:AG813"/>
    <mergeCell ref="AH813:AI813"/>
    <mergeCell ref="AJ813:AK813"/>
    <mergeCell ref="AL813:AM813"/>
    <mergeCell ref="AN813:AO813"/>
    <mergeCell ref="AP813:AQ813"/>
    <mergeCell ref="AR813:AS813"/>
    <mergeCell ref="AE780:AH780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E749:AH749"/>
    <mergeCell ref="AF751:AG751"/>
    <mergeCell ref="AH751:AI751"/>
    <mergeCell ref="AJ751:AK751"/>
    <mergeCell ref="AL751:AM751"/>
    <mergeCell ref="AN751:AO751"/>
    <mergeCell ref="AP751:AQ751"/>
    <mergeCell ref="AR751:AS751"/>
    <mergeCell ref="AE751:AE752"/>
    <mergeCell ref="AE718:AH718"/>
    <mergeCell ref="AF720:AG720"/>
    <mergeCell ref="AH720:AI720"/>
    <mergeCell ref="AJ720:AK720"/>
    <mergeCell ref="AL720:AM720"/>
    <mergeCell ref="AN720:AO720"/>
    <mergeCell ref="AP720:AQ720"/>
    <mergeCell ref="AR720:AS720"/>
    <mergeCell ref="AE720:AE721"/>
    <mergeCell ref="AE687:AH687"/>
    <mergeCell ref="AF689:AG689"/>
    <mergeCell ref="AH689:AI689"/>
    <mergeCell ref="AJ689:AK689"/>
    <mergeCell ref="AL689:AM689"/>
    <mergeCell ref="AN689:AO689"/>
    <mergeCell ref="AP689:AQ689"/>
    <mergeCell ref="AR689:AS689"/>
    <mergeCell ref="AE689:AE690"/>
    <mergeCell ref="AE656:AH656"/>
    <mergeCell ref="AF658:AG658"/>
    <mergeCell ref="AH658:AI658"/>
    <mergeCell ref="AJ658:AK658"/>
    <mergeCell ref="AL658:AM658"/>
    <mergeCell ref="AN658:AO658"/>
    <mergeCell ref="AP658:AQ658"/>
    <mergeCell ref="AR658:AS658"/>
    <mergeCell ref="AE658:AE659"/>
    <mergeCell ref="AE625:AH625"/>
    <mergeCell ref="AF627:AG627"/>
    <mergeCell ref="AH627:AI627"/>
    <mergeCell ref="AJ627:AK627"/>
    <mergeCell ref="AL627:AM627"/>
    <mergeCell ref="AN627:AO627"/>
    <mergeCell ref="AP627:AQ627"/>
    <mergeCell ref="AR627:AS627"/>
    <mergeCell ref="AE627:AE628"/>
    <mergeCell ref="AE594:AH594"/>
    <mergeCell ref="AF596:AG596"/>
    <mergeCell ref="AH596:AI596"/>
    <mergeCell ref="AJ596:AK596"/>
    <mergeCell ref="AL596:AM596"/>
    <mergeCell ref="AN596:AO596"/>
    <mergeCell ref="AP596:AQ596"/>
    <mergeCell ref="AR596:AS596"/>
    <mergeCell ref="AE596:AE597"/>
    <mergeCell ref="AE563:AH563"/>
    <mergeCell ref="AF565:AG565"/>
    <mergeCell ref="AH565:AI565"/>
    <mergeCell ref="AJ565:AK565"/>
    <mergeCell ref="AL565:AM565"/>
    <mergeCell ref="AN565:AO565"/>
    <mergeCell ref="AP565:AQ565"/>
    <mergeCell ref="AR565:AS565"/>
    <mergeCell ref="AE565:AE566"/>
    <mergeCell ref="AE532:AH532"/>
    <mergeCell ref="AF534:AG534"/>
    <mergeCell ref="AH534:AI534"/>
    <mergeCell ref="AJ534:AK534"/>
    <mergeCell ref="AL534:AM534"/>
    <mergeCell ref="AN534:AO534"/>
    <mergeCell ref="AP534:AQ534"/>
    <mergeCell ref="AR534:AS534"/>
    <mergeCell ref="AE534:AE535"/>
    <mergeCell ref="AE501:AH501"/>
    <mergeCell ref="AF503:AG503"/>
    <mergeCell ref="AH503:AI503"/>
    <mergeCell ref="AJ503:AK503"/>
    <mergeCell ref="AL503:AM503"/>
    <mergeCell ref="AN503:AO503"/>
    <mergeCell ref="AP503:AQ503"/>
    <mergeCell ref="AR503:AS503"/>
    <mergeCell ref="AE503:AE504"/>
    <mergeCell ref="AE470:AH470"/>
    <mergeCell ref="AF472:AG472"/>
    <mergeCell ref="AH472:AI472"/>
    <mergeCell ref="AJ472:AK472"/>
    <mergeCell ref="AL472:AM472"/>
    <mergeCell ref="AN472:AO472"/>
    <mergeCell ref="AP472:AQ472"/>
    <mergeCell ref="AR472:AS472"/>
    <mergeCell ref="AE472:AE473"/>
    <mergeCell ref="AE439:AH439"/>
    <mergeCell ref="AF441:AG441"/>
    <mergeCell ref="AH441:AI441"/>
    <mergeCell ref="AJ441:AK441"/>
    <mergeCell ref="AL441:AM441"/>
    <mergeCell ref="AN441:AO441"/>
    <mergeCell ref="AP441:AQ441"/>
    <mergeCell ref="AR441:AS441"/>
    <mergeCell ref="AE441:AE442"/>
    <mergeCell ref="AE346:AH346"/>
    <mergeCell ref="AE315:AH315"/>
    <mergeCell ref="AE284:AH284"/>
    <mergeCell ref="AE286:AE287"/>
    <mergeCell ref="AF286:AG286"/>
    <mergeCell ref="AH286:AI286"/>
    <mergeCell ref="AJ286:AK286"/>
    <mergeCell ref="AL286:AM286"/>
    <mergeCell ref="AE408:AH408"/>
    <mergeCell ref="AE377:AH377"/>
    <mergeCell ref="AF379:AG379"/>
    <mergeCell ref="AH379:AI379"/>
    <mergeCell ref="AJ379:AK379"/>
    <mergeCell ref="AL379:AM379"/>
    <mergeCell ref="AE379:AE380"/>
    <mergeCell ref="AZ162:BA162"/>
    <mergeCell ref="BB162:BC162"/>
    <mergeCell ref="BD162:BE162"/>
    <mergeCell ref="BF162:BG162"/>
    <mergeCell ref="AE162:AE163"/>
    <mergeCell ref="AE222:AH222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E224:AE225"/>
    <mergeCell ref="AE193:AE194"/>
    <mergeCell ref="AF193:AG193"/>
    <mergeCell ref="AH193:AI193"/>
    <mergeCell ref="BD38:BE38"/>
    <mergeCell ref="BF38:BG38"/>
    <mergeCell ref="AE38:AE39"/>
    <mergeCell ref="AE129:AH129"/>
    <mergeCell ref="AE98:AH98"/>
    <mergeCell ref="AE67:AH67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AE69:AE70"/>
    <mergeCell ref="AN100:AO100"/>
    <mergeCell ref="AP100:AQ100"/>
    <mergeCell ref="AR100:AS100"/>
    <mergeCell ref="BD7:BE7"/>
    <mergeCell ref="BF7:BG7"/>
    <mergeCell ref="AE2:AS2"/>
    <mergeCell ref="AT2:BG2"/>
    <mergeCell ref="AE5:AH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L751:M751"/>
    <mergeCell ref="J565:K565"/>
    <mergeCell ref="AV7:AW7"/>
    <mergeCell ref="AX7:AY7"/>
    <mergeCell ref="AZ7:BA7"/>
    <mergeCell ref="BB7:BC7"/>
    <mergeCell ref="AE36:AH36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AE191:AH191"/>
    <mergeCell ref="AE160:AH160"/>
    <mergeCell ref="J534:K534"/>
    <mergeCell ref="L534:M534"/>
    <mergeCell ref="AB38:AC38"/>
    <mergeCell ref="L627:M627"/>
    <mergeCell ref="N534:O534"/>
    <mergeCell ref="B565:C565"/>
    <mergeCell ref="D565:E565"/>
    <mergeCell ref="F565:G565"/>
    <mergeCell ref="H565:I565"/>
    <mergeCell ref="L565:M565"/>
    <mergeCell ref="F627:G627"/>
    <mergeCell ref="H596:I596"/>
    <mergeCell ref="J596:K596"/>
    <mergeCell ref="N596:O596"/>
    <mergeCell ref="N565:O565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H472:I472"/>
    <mergeCell ref="J472:K472"/>
    <mergeCell ref="A98:D98"/>
    <mergeCell ref="A67:D67"/>
    <mergeCell ref="L472:M472"/>
    <mergeCell ref="N472:O472"/>
    <mergeCell ref="L596:M596"/>
    <mergeCell ref="N503:O503"/>
    <mergeCell ref="A656:D656"/>
    <mergeCell ref="A625:D625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441:A442"/>
    <mergeCell ref="A472:A473"/>
    <mergeCell ref="A503:A504"/>
    <mergeCell ref="A534:A535"/>
    <mergeCell ref="A532:D532"/>
    <mergeCell ref="H534:I534"/>
    <mergeCell ref="A408:D408"/>
    <mergeCell ref="A377:D377"/>
    <mergeCell ref="D472:E472"/>
    <mergeCell ref="A346:D346"/>
    <mergeCell ref="A315:D315"/>
    <mergeCell ref="A470:D470"/>
    <mergeCell ref="A439:D439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R38:S38"/>
    <mergeCell ref="T38:U38"/>
    <mergeCell ref="V38:W38"/>
    <mergeCell ref="X38:Y38"/>
    <mergeCell ref="B38:C38"/>
    <mergeCell ref="D38:E38"/>
    <mergeCell ref="F38:G38"/>
    <mergeCell ref="L7:M7"/>
    <mergeCell ref="N7:O7"/>
    <mergeCell ref="B7:C7"/>
    <mergeCell ref="A36:D36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R441:S441"/>
    <mergeCell ref="T441:U441"/>
    <mergeCell ref="V441:W441"/>
    <mergeCell ref="X441:Y441"/>
    <mergeCell ref="P441:Q441"/>
    <mergeCell ref="N441:O441"/>
    <mergeCell ref="B441:C441"/>
    <mergeCell ref="D441:E441"/>
    <mergeCell ref="F441:G441"/>
    <mergeCell ref="H441:I441"/>
    <mergeCell ref="J441:K441"/>
    <mergeCell ref="L441:M441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813:Q813"/>
    <mergeCell ref="P782:Q782"/>
    <mergeCell ref="R813:S813"/>
    <mergeCell ref="T813:U813"/>
    <mergeCell ref="Z813:AA813"/>
    <mergeCell ref="AB813:AC813"/>
    <mergeCell ref="Z782:AA782"/>
    <mergeCell ref="AB782:AC782"/>
    <mergeCell ref="V813:W813"/>
    <mergeCell ref="X813:Y813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R875:S875"/>
    <mergeCell ref="T875:U875"/>
    <mergeCell ref="Z875:AA875"/>
    <mergeCell ref="AB875:AC875"/>
    <mergeCell ref="Z844:AA844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L875:M875"/>
    <mergeCell ref="P844:Q844"/>
    <mergeCell ref="L937:M937"/>
    <mergeCell ref="F906:G906"/>
    <mergeCell ref="H906:I906"/>
    <mergeCell ref="J906:K906"/>
    <mergeCell ref="AE100:AE101"/>
    <mergeCell ref="AF100:AG100"/>
    <mergeCell ref="AH100:AI100"/>
    <mergeCell ref="AJ100:AK100"/>
    <mergeCell ref="AL100:AM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AJ193:AK193"/>
    <mergeCell ref="AL193:AM193"/>
    <mergeCell ref="AN193:AO193"/>
    <mergeCell ref="AP193:AQ193"/>
    <mergeCell ref="AR193:AS193"/>
    <mergeCell ref="AE131:AE132"/>
    <mergeCell ref="AF131:AG131"/>
    <mergeCell ref="AH131:AI131"/>
    <mergeCell ref="AJ131:AK131"/>
    <mergeCell ref="AL131:AM131"/>
    <mergeCell ref="AN131:AO131"/>
    <mergeCell ref="AP131:AQ131"/>
    <mergeCell ref="AR131:AS131"/>
    <mergeCell ref="AF162:AG162"/>
    <mergeCell ref="AH162:AI162"/>
    <mergeCell ref="AJ162:AK162"/>
    <mergeCell ref="AL162:AM162"/>
    <mergeCell ref="AN162:AO162"/>
    <mergeCell ref="AP162:AQ162"/>
    <mergeCell ref="AR162:AS162"/>
    <mergeCell ref="AE253:AH253"/>
    <mergeCell ref="AE255:AE256"/>
    <mergeCell ref="AF255:AG255"/>
    <mergeCell ref="AH255:AI255"/>
    <mergeCell ref="AJ255:AK255"/>
    <mergeCell ref="AL255:AM255"/>
    <mergeCell ref="AN255:AO255"/>
    <mergeCell ref="AP255:AQ255"/>
    <mergeCell ref="AR255:AS255"/>
    <mergeCell ref="AN286:AO286"/>
    <mergeCell ref="AP286:AQ286"/>
    <mergeCell ref="AR286:AS286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E410:AE411"/>
    <mergeCell ref="AF410:AG410"/>
    <mergeCell ref="AH410:AI410"/>
    <mergeCell ref="AJ410:AK410"/>
    <mergeCell ref="AL410:AM410"/>
    <mergeCell ref="AN410:AO410"/>
    <mergeCell ref="AP410:AQ410"/>
    <mergeCell ref="AR410:AS410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N379:AO379"/>
    <mergeCell ref="AP379:AQ379"/>
    <mergeCell ref="AR379:AS379"/>
    <mergeCell ref="AT193:AU193"/>
    <mergeCell ref="AV193:AW193"/>
    <mergeCell ref="AX193:AY193"/>
    <mergeCell ref="AZ193:BA193"/>
    <mergeCell ref="BB193:BC193"/>
    <mergeCell ref="BD193:BE193"/>
    <mergeCell ref="BF193:BG193"/>
    <mergeCell ref="AT100:AU100"/>
    <mergeCell ref="AV100:AW100"/>
    <mergeCell ref="AX100:AY100"/>
    <mergeCell ref="AZ100:BA100"/>
    <mergeCell ref="BB100:BC100"/>
    <mergeCell ref="BD100:BE100"/>
    <mergeCell ref="BF100:BG100"/>
    <mergeCell ref="AT131:AU131"/>
    <mergeCell ref="AV131:AW131"/>
    <mergeCell ref="AX131:AY131"/>
    <mergeCell ref="AZ131:BA131"/>
    <mergeCell ref="BB131:BC131"/>
    <mergeCell ref="BD131:BE131"/>
    <mergeCell ref="BF131:BG131"/>
    <mergeCell ref="AT162:AU162"/>
    <mergeCell ref="AV162:AW162"/>
    <mergeCell ref="AX162:AY162"/>
    <mergeCell ref="AT255:AU255"/>
    <mergeCell ref="AV255:AW255"/>
    <mergeCell ref="AX255:AY255"/>
    <mergeCell ref="AZ255:BA255"/>
    <mergeCell ref="BB255:BC255"/>
    <mergeCell ref="BD255:BE255"/>
    <mergeCell ref="BF255:BG255"/>
    <mergeCell ref="AT286:AU286"/>
    <mergeCell ref="AV286:AW286"/>
    <mergeCell ref="AX286:AY286"/>
    <mergeCell ref="AZ286:BA286"/>
    <mergeCell ref="BB286:BC286"/>
    <mergeCell ref="BD286:BE286"/>
    <mergeCell ref="BF286:BG286"/>
    <mergeCell ref="AT317:AU317"/>
    <mergeCell ref="AV317:AW317"/>
    <mergeCell ref="AX317:AY317"/>
    <mergeCell ref="AZ317:BA317"/>
    <mergeCell ref="BB317:BC317"/>
    <mergeCell ref="BD317:BE317"/>
    <mergeCell ref="BF317:BG317"/>
    <mergeCell ref="AT348:AU348"/>
    <mergeCell ref="AV348:AW348"/>
    <mergeCell ref="AX348:AY348"/>
    <mergeCell ref="AZ348:BA348"/>
    <mergeCell ref="BB348:BC348"/>
    <mergeCell ref="BD348:BE348"/>
    <mergeCell ref="BF348:BG348"/>
    <mergeCell ref="AT379:AU379"/>
    <mergeCell ref="AV379:AW379"/>
    <mergeCell ref="AX379:AY379"/>
    <mergeCell ref="AZ379:BA379"/>
    <mergeCell ref="BB379:BC379"/>
    <mergeCell ref="BD379:BE379"/>
    <mergeCell ref="BF379:BG379"/>
    <mergeCell ref="AT410:AU410"/>
    <mergeCell ref="AV410:AW410"/>
    <mergeCell ref="AX410:AY410"/>
    <mergeCell ref="AZ410:BA410"/>
    <mergeCell ref="BB410:BC410"/>
    <mergeCell ref="BD410:BE410"/>
    <mergeCell ref="BF410:BG410"/>
    <mergeCell ref="AT503:AU503"/>
    <mergeCell ref="AV503:AW503"/>
    <mergeCell ref="AX503:AY503"/>
    <mergeCell ref="AZ503:BA503"/>
    <mergeCell ref="BB503:BC503"/>
    <mergeCell ref="BD503:BE503"/>
    <mergeCell ref="BF503:BG503"/>
    <mergeCell ref="AT534:AU534"/>
    <mergeCell ref="AT441:AU441"/>
    <mergeCell ref="AV441:AW441"/>
    <mergeCell ref="AX441:AY441"/>
    <mergeCell ref="AZ441:BA441"/>
    <mergeCell ref="BB441:BC441"/>
    <mergeCell ref="BD441:BE441"/>
    <mergeCell ref="BF441:BG441"/>
    <mergeCell ref="AT472:AU472"/>
    <mergeCell ref="AV472:AW472"/>
    <mergeCell ref="AX472:AY472"/>
    <mergeCell ref="AZ472:BA472"/>
    <mergeCell ref="BB472:BC472"/>
    <mergeCell ref="BD472:BE472"/>
    <mergeCell ref="BF472:BG472"/>
    <mergeCell ref="AV534:AW534"/>
    <mergeCell ref="AX534:AY534"/>
    <mergeCell ref="AZ534:BA534"/>
    <mergeCell ref="BB534:BC534"/>
    <mergeCell ref="BD534:BE534"/>
    <mergeCell ref="BF534:BG534"/>
    <mergeCell ref="AT565:AU565"/>
    <mergeCell ref="AV565:AW565"/>
    <mergeCell ref="AX565:AY565"/>
    <mergeCell ref="AZ565:BA565"/>
    <mergeCell ref="BB565:BC565"/>
    <mergeCell ref="BD565:BE565"/>
    <mergeCell ref="BF565:BG565"/>
    <mergeCell ref="AT596:AU596"/>
    <mergeCell ref="AV596:AW596"/>
    <mergeCell ref="AX596:AY596"/>
    <mergeCell ref="AZ596:BA596"/>
    <mergeCell ref="BB596:BC596"/>
    <mergeCell ref="BD596:BE596"/>
    <mergeCell ref="BF596:BG596"/>
    <mergeCell ref="AT627:AU627"/>
    <mergeCell ref="AV627:AW627"/>
    <mergeCell ref="AX627:AY627"/>
    <mergeCell ref="AZ627:BA627"/>
    <mergeCell ref="BB627:BC627"/>
    <mergeCell ref="BD627:BE627"/>
    <mergeCell ref="BF627:BG627"/>
    <mergeCell ref="AT720:AU720"/>
    <mergeCell ref="AV720:AW720"/>
    <mergeCell ref="AX720:AY720"/>
    <mergeCell ref="AZ720:BA720"/>
    <mergeCell ref="BB720:BC720"/>
    <mergeCell ref="BD720:BE720"/>
    <mergeCell ref="BF720:BG720"/>
    <mergeCell ref="AT751:AU751"/>
    <mergeCell ref="AT658:AU658"/>
    <mergeCell ref="AV658:AW658"/>
    <mergeCell ref="AX658:AY658"/>
    <mergeCell ref="AZ658:BA658"/>
    <mergeCell ref="BB658:BC658"/>
    <mergeCell ref="BD658:BE658"/>
    <mergeCell ref="BF658:BG658"/>
    <mergeCell ref="AT689:AU689"/>
    <mergeCell ref="AV689:AW689"/>
    <mergeCell ref="AX689:AY689"/>
    <mergeCell ref="AZ689:BA689"/>
    <mergeCell ref="BB689:BC689"/>
    <mergeCell ref="BD689:BE689"/>
    <mergeCell ref="BF689:BG689"/>
    <mergeCell ref="AV751:AW751"/>
    <mergeCell ref="AX751:AY751"/>
    <mergeCell ref="AZ751:BA751"/>
    <mergeCell ref="BB751:BC751"/>
    <mergeCell ref="BD751:BE751"/>
    <mergeCell ref="BF751:BG751"/>
    <mergeCell ref="AT782:AU782"/>
    <mergeCell ref="AV782:AW782"/>
    <mergeCell ref="AX782:AY782"/>
    <mergeCell ref="AZ782:BA782"/>
    <mergeCell ref="BB782:BC782"/>
    <mergeCell ref="BD782:BE782"/>
    <mergeCell ref="BF782:BG782"/>
    <mergeCell ref="AT813:AU813"/>
    <mergeCell ref="AV813:AW813"/>
    <mergeCell ref="AX813:AY813"/>
    <mergeCell ref="AZ813:BA813"/>
    <mergeCell ref="BB813:BC813"/>
    <mergeCell ref="BD813:BE813"/>
    <mergeCell ref="BF813:BG813"/>
    <mergeCell ref="AT844:AU844"/>
    <mergeCell ref="AV844:AW844"/>
    <mergeCell ref="AX844:AY844"/>
    <mergeCell ref="AZ844:BA844"/>
    <mergeCell ref="BB844:BC844"/>
    <mergeCell ref="BD844:BE844"/>
    <mergeCell ref="BF844:BG844"/>
    <mergeCell ref="AT937:AU937"/>
    <mergeCell ref="AV937:AW937"/>
    <mergeCell ref="AX937:AY937"/>
    <mergeCell ref="AZ937:BA937"/>
    <mergeCell ref="BB937:BC937"/>
    <mergeCell ref="BD937:BE937"/>
    <mergeCell ref="BF937:BG937"/>
    <mergeCell ref="AT875:AU875"/>
    <mergeCell ref="AV875:AW875"/>
    <mergeCell ref="AX875:AY875"/>
    <mergeCell ref="AZ875:BA875"/>
    <mergeCell ref="BB875:BC875"/>
    <mergeCell ref="BD875:BE875"/>
    <mergeCell ref="BF875:BG875"/>
    <mergeCell ref="AT906:AU906"/>
    <mergeCell ref="AV906:AW906"/>
    <mergeCell ref="AX906:AY906"/>
    <mergeCell ref="AZ906:BA906"/>
    <mergeCell ref="BB906:BC906"/>
    <mergeCell ref="BD906:BE906"/>
    <mergeCell ref="BF906:BG906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workbookViewId="0">
      <selection activeCell="H42" sqref="H42"/>
    </sheetView>
  </sheetViews>
  <sheetFormatPr defaultColWidth="8.85546875" defaultRowHeight="12.95"/>
  <cols>
    <col min="1" max="1" width="12.42578125" style="8" customWidth="1"/>
    <col min="2" max="27" width="9.140625" style="8" customWidth="1"/>
    <col min="28" max="29" width="11" style="45" customWidth="1"/>
    <col min="30" max="16384" width="8.85546875" style="8"/>
  </cols>
  <sheetData>
    <row r="2" spans="1:31" ht="15.95">
      <c r="A2" s="256" t="s">
        <v>0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</row>
    <row r="4" spans="1:31" ht="14.1" thickBot="1">
      <c r="A4" s="45" t="s">
        <v>43</v>
      </c>
    </row>
    <row r="5" spans="1:31" ht="15" thickTop="1" thickBot="1">
      <c r="A5" s="254" t="s">
        <v>1</v>
      </c>
      <c r="B5" s="245" t="s">
        <v>2</v>
      </c>
      <c r="C5" s="246"/>
      <c r="D5" s="245" t="s">
        <v>3</v>
      </c>
      <c r="E5" s="246"/>
      <c r="F5" s="245" t="s">
        <v>4</v>
      </c>
      <c r="G5" s="246"/>
      <c r="H5" s="245" t="s">
        <v>5</v>
      </c>
      <c r="I5" s="246"/>
      <c r="J5" s="245" t="s">
        <v>6</v>
      </c>
      <c r="K5" s="246"/>
      <c r="L5" s="245" t="s">
        <v>7</v>
      </c>
      <c r="M5" s="246"/>
      <c r="N5" s="245" t="s">
        <v>8</v>
      </c>
      <c r="O5" s="246"/>
      <c r="P5" s="245" t="s">
        <v>9</v>
      </c>
      <c r="Q5" s="246"/>
      <c r="R5" s="245" t="s">
        <v>10</v>
      </c>
      <c r="S5" s="246"/>
      <c r="T5" s="245" t="s">
        <v>11</v>
      </c>
      <c r="U5" s="246"/>
      <c r="V5" s="245" t="s">
        <v>12</v>
      </c>
      <c r="W5" s="246"/>
      <c r="X5" s="245" t="s">
        <v>13</v>
      </c>
      <c r="Y5" s="246"/>
      <c r="Z5" s="245" t="s">
        <v>14</v>
      </c>
      <c r="AA5" s="246"/>
      <c r="AB5" s="245" t="s">
        <v>15</v>
      </c>
      <c r="AC5" s="246"/>
    </row>
    <row r="6" spans="1:31" s="72" customFormat="1" ht="15" thickTop="1" thickBot="1">
      <c r="A6" s="255"/>
      <c r="B6" s="73" t="s">
        <v>16</v>
      </c>
      <c r="C6" s="74" t="s">
        <v>17</v>
      </c>
      <c r="D6" s="75" t="s">
        <v>16</v>
      </c>
      <c r="E6" s="76" t="s">
        <v>17</v>
      </c>
      <c r="F6" s="77" t="s">
        <v>16</v>
      </c>
      <c r="G6" s="74" t="s">
        <v>17</v>
      </c>
      <c r="H6" s="75" t="s">
        <v>16</v>
      </c>
      <c r="I6" s="76" t="s">
        <v>17</v>
      </c>
      <c r="J6" s="77" t="s">
        <v>16</v>
      </c>
      <c r="K6" s="74" t="s">
        <v>17</v>
      </c>
      <c r="L6" s="75" t="s">
        <v>16</v>
      </c>
      <c r="M6" s="77" t="s">
        <v>17</v>
      </c>
      <c r="N6" s="73" t="s">
        <v>16</v>
      </c>
      <c r="O6" s="78" t="s">
        <v>17</v>
      </c>
      <c r="P6" s="77" t="s">
        <v>16</v>
      </c>
      <c r="Q6" s="74" t="s">
        <v>17</v>
      </c>
      <c r="R6" s="75" t="s">
        <v>16</v>
      </c>
      <c r="S6" s="76" t="s">
        <v>17</v>
      </c>
      <c r="T6" s="77" t="s">
        <v>16</v>
      </c>
      <c r="U6" s="74" t="s">
        <v>17</v>
      </c>
      <c r="V6" s="75" t="s">
        <v>16</v>
      </c>
      <c r="W6" s="76" t="s">
        <v>17</v>
      </c>
      <c r="X6" s="77" t="s">
        <v>16</v>
      </c>
      <c r="Y6" s="74" t="s">
        <v>17</v>
      </c>
      <c r="Z6" s="75" t="s">
        <v>16</v>
      </c>
      <c r="AA6" s="77" t="s">
        <v>17</v>
      </c>
      <c r="AB6" s="73" t="s">
        <v>16</v>
      </c>
      <c r="AC6" s="78" t="s">
        <v>17</v>
      </c>
    </row>
    <row r="7" spans="1:31" ht="14.1" thickTop="1">
      <c r="A7" s="87" t="s">
        <v>18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0</v>
      </c>
      <c r="AC7" s="23">
        <f>C7+E7+G7+I7+K7+M7+O7+Q7+S7+U7+W7+Y7+AA7</f>
        <v>0</v>
      </c>
      <c r="AD7" s="16"/>
      <c r="AE7" s="16"/>
    </row>
    <row r="8" spans="1:31">
      <c r="A8" s="88" t="s">
        <v>19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14673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1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3749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6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1124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10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5953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167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158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52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88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53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566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1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152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0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5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1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0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1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0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26469</v>
      </c>
      <c r="AC8" s="5">
        <f t="shared" si="0"/>
        <v>291</v>
      </c>
      <c r="AD8" s="16"/>
      <c r="AE8" s="16"/>
    </row>
    <row r="9" spans="1:31">
      <c r="A9" s="89" t="s">
        <v>20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75172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184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27547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90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8173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63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32380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2538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2054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1145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1836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7841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12245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12198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7273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6833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10070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9754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1893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5377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6493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12585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9216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9654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30147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14793</v>
      </c>
      <c r="AB9" s="6">
        <f t="shared" si="0"/>
        <v>224499</v>
      </c>
      <c r="AC9" s="7">
        <f t="shared" si="0"/>
        <v>83055</v>
      </c>
      <c r="AD9" s="16"/>
      <c r="AE9" s="16"/>
    </row>
    <row r="10" spans="1:31">
      <c r="A10" s="88" t="s">
        <v>21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119722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11991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42645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14410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17924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7194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29868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25653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5784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9151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7262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24523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28903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40026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25376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20327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29795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26672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5941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18807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19236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39625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28134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25953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80413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40984</v>
      </c>
      <c r="AB10" s="4">
        <f t="shared" si="0"/>
        <v>441003</v>
      </c>
      <c r="AC10" s="5">
        <f t="shared" si="0"/>
        <v>305316</v>
      </c>
      <c r="AD10" s="16"/>
      <c r="AE10" s="16"/>
    </row>
    <row r="11" spans="1:31">
      <c r="A11" s="89" t="s">
        <v>22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133555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25299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36471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26318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18081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12274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28585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39381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9851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16950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10690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41159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39991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59602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34040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31919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40626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34388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7692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32124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25342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55597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32540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34588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103802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59640</v>
      </c>
      <c r="AB11" s="6">
        <f t="shared" si="0"/>
        <v>521266</v>
      </c>
      <c r="AC11" s="7">
        <f t="shared" si="0"/>
        <v>469239</v>
      </c>
      <c r="AD11" s="16"/>
      <c r="AE11" s="16"/>
    </row>
    <row r="12" spans="1:31">
      <c r="A12" s="88" t="s">
        <v>23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129968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30476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36053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30089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19109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14061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32860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48833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9685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21364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10650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55782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37196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73866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31106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35498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41316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34882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7144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33546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20706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59559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30900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38006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108170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58980</v>
      </c>
      <c r="AB12" s="4">
        <f t="shared" si="0"/>
        <v>514863</v>
      </c>
      <c r="AC12" s="5">
        <f t="shared" si="0"/>
        <v>534942</v>
      </c>
      <c r="AD12" s="16"/>
      <c r="AE12" s="16"/>
    </row>
    <row r="13" spans="1:31">
      <c r="A13" s="89" t="s">
        <v>24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114630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32523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37161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26885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17230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13544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37373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49257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9139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22620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11273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54272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35739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75552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25508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34512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39637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34096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6762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23978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19558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63734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29004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31572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103679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57073</v>
      </c>
      <c r="AB13" s="6">
        <f t="shared" si="0"/>
        <v>486693</v>
      </c>
      <c r="AC13" s="7">
        <f t="shared" si="0"/>
        <v>519618</v>
      </c>
      <c r="AD13" s="16"/>
      <c r="AE13" s="16"/>
    </row>
    <row r="14" spans="1:31">
      <c r="A14" s="88" t="s">
        <v>25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103861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34625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41561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22568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22258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12659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43443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53659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8312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21065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10236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47986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34170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67865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23778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29995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36275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32813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8301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18277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20292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56553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26082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25069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88654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58513</v>
      </c>
      <c r="AB14" s="4">
        <f t="shared" si="0"/>
        <v>467223</v>
      </c>
      <c r="AC14" s="5">
        <f t="shared" si="0"/>
        <v>481647</v>
      </c>
      <c r="AD14" s="16"/>
      <c r="AE14" s="16"/>
    </row>
    <row r="15" spans="1:31">
      <c r="A15" s="89" t="s">
        <v>26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107811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39806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41679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21548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24524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11112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48044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57349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8269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16122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11384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45842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37206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65782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23534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28186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35960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34090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9160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16166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23333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58421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26461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21678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85647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69339</v>
      </c>
      <c r="AB15" s="6">
        <f t="shared" si="0"/>
        <v>483012</v>
      </c>
      <c r="AC15" s="7">
        <f t="shared" si="0"/>
        <v>485441</v>
      </c>
      <c r="AD15" s="16"/>
      <c r="AE15" s="16"/>
    </row>
    <row r="16" spans="1:31">
      <c r="A16" s="88" t="s">
        <v>27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103334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43100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40790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21198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23291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10697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48174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59973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9102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13398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13798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46325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39489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62049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25321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27090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36942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33524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11440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14783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27269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53268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29641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19635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88254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70204</v>
      </c>
      <c r="AB16" s="4">
        <f t="shared" si="0"/>
        <v>496845</v>
      </c>
      <c r="AC16" s="5">
        <f t="shared" si="0"/>
        <v>475244</v>
      </c>
      <c r="AD16" s="16"/>
      <c r="AE16" s="16"/>
    </row>
    <row r="17" spans="1:31">
      <c r="A17" s="89" t="s">
        <v>28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88567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45704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36647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23840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20464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11681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50132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64522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8567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11996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14114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43511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40171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61213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24873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30265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35646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36795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10530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14960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29880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50944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28421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20668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82495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77479</v>
      </c>
      <c r="AB17" s="6">
        <f t="shared" si="0"/>
        <v>470507</v>
      </c>
      <c r="AC17" s="7">
        <f t="shared" si="0"/>
        <v>493578</v>
      </c>
      <c r="AD17" s="16"/>
      <c r="AE17" s="16"/>
    </row>
    <row r="18" spans="1:31">
      <c r="A18" s="88" t="s">
        <v>29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75494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49621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33041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26266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18974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11633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55582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65466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9910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10237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17141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34641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42289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52307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25444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28625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32991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36434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13703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13483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37722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45581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32010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18600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84654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74246</v>
      </c>
      <c r="AB18" s="4">
        <f t="shared" si="0"/>
        <v>478955</v>
      </c>
      <c r="AC18" s="5">
        <f t="shared" si="0"/>
        <v>467140</v>
      </c>
      <c r="AD18" s="16"/>
      <c r="AE18" s="16"/>
    </row>
    <row r="19" spans="1:31">
      <c r="A19" s="89" t="s">
        <v>30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65921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58196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31887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28518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19540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11683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54369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74212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11257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9168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22361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29313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47780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50542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26565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28529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32994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38034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16634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10528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49480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37948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38722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15974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88421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81308</v>
      </c>
      <c r="AB19" s="6">
        <f t="shared" si="0"/>
        <v>505931</v>
      </c>
      <c r="AC19" s="7">
        <f t="shared" si="0"/>
        <v>473953</v>
      </c>
      <c r="AD19" s="16"/>
      <c r="AE19" s="16"/>
    </row>
    <row r="20" spans="1:31">
      <c r="A20" s="88" t="s">
        <v>31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70481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71611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36752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31505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23444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10922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58542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80808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13535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7727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27697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27681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52021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52046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28470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29520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33631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43225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19598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9117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54224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36440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50711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16382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106743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93860</v>
      </c>
      <c r="AB20" s="4">
        <f t="shared" si="0"/>
        <v>575849</v>
      </c>
      <c r="AC20" s="5">
        <f t="shared" si="0"/>
        <v>510844</v>
      </c>
      <c r="AD20" s="16"/>
      <c r="AE20" s="16"/>
    </row>
    <row r="21" spans="1:31">
      <c r="A21" s="89" t="s">
        <v>32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79115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92336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43700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41625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26333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13725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61003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99646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17485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7787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34389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28570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55588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54751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32556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32895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36481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47746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20072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9440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54948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35986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59075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17554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108466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101855</v>
      </c>
      <c r="AB21" s="6">
        <f t="shared" si="0"/>
        <v>629211</v>
      </c>
      <c r="AC21" s="7">
        <f t="shared" si="0"/>
        <v>583916</v>
      </c>
      <c r="AD21" s="16"/>
      <c r="AE21" s="16"/>
    </row>
    <row r="22" spans="1:31">
      <c r="A22" s="88" t="s">
        <v>33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80730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96268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39227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39902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20875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11926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62884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94800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14377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6299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33013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24791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56429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55694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30741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36637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34623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49584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18310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10214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60464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38996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56239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20289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99295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112121</v>
      </c>
      <c r="AB22" s="4">
        <f t="shared" si="0"/>
        <v>607207</v>
      </c>
      <c r="AC22" s="5">
        <f t="shared" si="0"/>
        <v>597521</v>
      </c>
      <c r="AD22" s="16"/>
      <c r="AE22" s="16"/>
    </row>
    <row r="23" spans="1:31">
      <c r="A23" s="89" t="s">
        <v>34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75492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96132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29233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39887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14308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11967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54375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94264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9689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5716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26052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23355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49251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56201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27133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40432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30164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48672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16781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10843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55969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37852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49323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20822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87573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111615</v>
      </c>
      <c r="AB23" s="6">
        <f t="shared" si="0"/>
        <v>525343</v>
      </c>
      <c r="AC23" s="7">
        <f t="shared" si="0"/>
        <v>597758</v>
      </c>
      <c r="AD23" s="16"/>
      <c r="AE23" s="16"/>
    </row>
    <row r="24" spans="1:31">
      <c r="A24" s="88" t="s">
        <v>35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62333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79272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20494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38941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8695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11490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42561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78230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6344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5248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18454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19993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38634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49741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20307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38645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24368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40651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12567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10511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58553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32660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36121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21190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70445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93390</v>
      </c>
      <c r="AB24" s="4">
        <f t="shared" si="0"/>
        <v>419876</v>
      </c>
      <c r="AC24" s="5">
        <f t="shared" si="0"/>
        <v>519962</v>
      </c>
      <c r="AD24" s="16"/>
      <c r="AE24" s="16"/>
    </row>
    <row r="25" spans="1:31">
      <c r="A25" s="89" t="s">
        <v>36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11036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56991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5004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30065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2455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10010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15811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66107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3754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4346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9497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12577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25640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38817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15295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30106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17592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30789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10665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7379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57571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25067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24705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18072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46684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67663</v>
      </c>
      <c r="AB25" s="6">
        <f t="shared" si="0"/>
        <v>245709</v>
      </c>
      <c r="AC25" s="7">
        <f t="shared" si="0"/>
        <v>397989</v>
      </c>
      <c r="AD25" s="16"/>
      <c r="AE25" s="16"/>
    </row>
    <row r="26" spans="1:31">
      <c r="A26" s="88" t="s">
        <v>37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41358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139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19116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130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5950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727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33269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854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1851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1767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2779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4102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7696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3133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5021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2997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2975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1702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486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4048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1224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3115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1249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1729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7377</v>
      </c>
      <c r="AB26" s="4">
        <f t="shared" si="0"/>
        <v>24443</v>
      </c>
      <c r="AC26" s="5">
        <f t="shared" si="0"/>
        <v>130351</v>
      </c>
      <c r="AD26" s="16"/>
      <c r="AE26" s="16"/>
    </row>
    <row r="27" spans="1:31">
      <c r="A27" s="89" t="s">
        <v>38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2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1502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318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93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316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10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3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2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7</v>
      </c>
      <c r="AB27" s="6">
        <f t="shared" si="0"/>
        <v>2</v>
      </c>
      <c r="AC27" s="7">
        <f t="shared" si="0"/>
        <v>2251</v>
      </c>
      <c r="AD27" s="16"/>
      <c r="AE27" s="16"/>
    </row>
    <row r="28" spans="1:31">
      <c r="A28" s="88" t="s">
        <v>39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6"/>
      <c r="AE28" s="16"/>
    </row>
    <row r="29" spans="1:31">
      <c r="A29" s="89" t="s">
        <v>40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6"/>
      <c r="AE29" s="16"/>
    </row>
    <row r="30" spans="1:31" ht="14.1" thickBot="1">
      <c r="A30" s="88" t="s">
        <v>18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6"/>
      <c r="AE30" s="16"/>
    </row>
    <row r="31" spans="1:31" ht="15" thickTop="1" thickBot="1">
      <c r="A31" s="9" t="s">
        <v>42</v>
      </c>
      <c r="B31" s="20">
        <f>SUM(B7:B30)</f>
        <v>1511897</v>
      </c>
      <c r="C31" s="19">
        <f t="shared" ref="C31:AC31" si="1">SUM(C7:C30)</f>
        <v>906996</v>
      </c>
      <c r="D31" s="20">
        <f t="shared" si="1"/>
        <v>583780</v>
      </c>
      <c r="E31" s="19">
        <f t="shared" si="1"/>
        <v>483095</v>
      </c>
      <c r="F31" s="20">
        <f t="shared" si="1"/>
        <v>306932</v>
      </c>
      <c r="G31" s="19">
        <f t="shared" si="1"/>
        <v>192694</v>
      </c>
      <c r="H31" s="20">
        <f t="shared" si="1"/>
        <v>762666</v>
      </c>
      <c r="I31" s="19">
        <f t="shared" si="1"/>
        <v>1088450</v>
      </c>
      <c r="J31" s="20">
        <f t="shared" si="1"/>
        <v>158126</v>
      </c>
      <c r="K31" s="19">
        <f t="shared" si="1"/>
        <v>192252</v>
      </c>
      <c r="L31" s="20">
        <f t="shared" si="1"/>
        <v>281702</v>
      </c>
      <c r="M31" s="19">
        <f t="shared" si="1"/>
        <v>570997</v>
      </c>
      <c r="N31" s="20">
        <f t="shared" si="1"/>
        <v>677410</v>
      </c>
      <c r="O31" s="19">
        <f t="shared" si="1"/>
        <v>935951</v>
      </c>
      <c r="P31" s="20">
        <f t="shared" si="1"/>
        <v>430605</v>
      </c>
      <c r="Q31" s="19">
        <f t="shared" si="1"/>
        <v>515035</v>
      </c>
      <c r="R31" s="20">
        <f t="shared" si="1"/>
        <v>552113</v>
      </c>
      <c r="S31" s="19">
        <f t="shared" si="1"/>
        <v>615125</v>
      </c>
      <c r="T31" s="20">
        <f>SUM(T7:T30)</f>
        <v>198895</v>
      </c>
      <c r="U31" s="19">
        <f t="shared" si="1"/>
        <v>260019</v>
      </c>
      <c r="V31" s="20">
        <f t="shared" si="1"/>
        <v>625089</v>
      </c>
      <c r="W31" s="19">
        <f t="shared" si="1"/>
        <v>742040</v>
      </c>
      <c r="X31" s="20">
        <f t="shared" si="1"/>
        <v>590420</v>
      </c>
      <c r="Y31" s="19">
        <f t="shared" si="1"/>
        <v>376955</v>
      </c>
      <c r="Z31" s="20">
        <f t="shared" si="1"/>
        <v>1465271</v>
      </c>
      <c r="AA31" s="19">
        <f t="shared" si="1"/>
        <v>1250447</v>
      </c>
      <c r="AB31" s="20">
        <f t="shared" si="1"/>
        <v>8144906</v>
      </c>
      <c r="AC31" s="19">
        <f t="shared" si="1"/>
        <v>8130056</v>
      </c>
    </row>
    <row r="32" spans="1:31" s="71" customFormat="1" ht="17.100000000000001" thickTop="1">
      <c r="A32" s="69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179" t="str">
        <f>IF(AB31='Daily Total'!D38,"Correct","Wrong")</f>
        <v>Correct</v>
      </c>
      <c r="AC32" s="179" t="str">
        <f>IF(AC31='Daily Total'!E38,"Correct","Wrong")</f>
        <v>Correct</v>
      </c>
    </row>
    <row r="33" spans="1:31">
      <c r="D33" s="268"/>
      <c r="E33" s="268"/>
      <c r="F33" s="268"/>
      <c r="G33" s="268"/>
      <c r="AC33" s="97"/>
    </row>
    <row r="35" spans="1:31">
      <c r="A35" s="45" t="s">
        <v>44</v>
      </c>
      <c r="B35" s="16"/>
      <c r="C35" s="16"/>
    </row>
    <row r="36" spans="1:31" ht="14.1" thickBot="1">
      <c r="B36" s="16"/>
      <c r="C36" s="16"/>
    </row>
    <row r="37" spans="1:31" ht="15" thickTop="1" thickBot="1">
      <c r="A37" s="254" t="s">
        <v>1</v>
      </c>
      <c r="B37" s="245" t="s">
        <v>2</v>
      </c>
      <c r="C37" s="246"/>
      <c r="D37" s="245" t="s">
        <v>3</v>
      </c>
      <c r="E37" s="246"/>
      <c r="F37" s="245" t="s">
        <v>4</v>
      </c>
      <c r="G37" s="246"/>
      <c r="H37" s="245" t="s">
        <v>5</v>
      </c>
      <c r="I37" s="246"/>
      <c r="J37" s="245" t="s">
        <v>6</v>
      </c>
      <c r="K37" s="246"/>
      <c r="L37" s="245" t="s">
        <v>7</v>
      </c>
      <c r="M37" s="246"/>
      <c r="N37" s="245" t="s">
        <v>8</v>
      </c>
      <c r="O37" s="246"/>
      <c r="P37" s="245" t="s">
        <v>9</v>
      </c>
      <c r="Q37" s="246"/>
      <c r="R37" s="245" t="s">
        <v>10</v>
      </c>
      <c r="S37" s="246"/>
      <c r="T37" s="245" t="s">
        <v>11</v>
      </c>
      <c r="U37" s="246"/>
      <c r="V37" s="245" t="s">
        <v>12</v>
      </c>
      <c r="W37" s="246"/>
      <c r="X37" s="245" t="s">
        <v>13</v>
      </c>
      <c r="Y37" s="246"/>
      <c r="Z37" s="245" t="s">
        <v>14</v>
      </c>
      <c r="AA37" s="246"/>
      <c r="AB37" s="245" t="s">
        <v>45</v>
      </c>
      <c r="AC37" s="246"/>
    </row>
    <row r="38" spans="1:31" ht="15" thickTop="1" thickBot="1">
      <c r="A38" s="255"/>
      <c r="B38" s="62" t="s">
        <v>16</v>
      </c>
      <c r="C38" s="63" t="s">
        <v>17</v>
      </c>
      <c r="D38" s="64" t="s">
        <v>16</v>
      </c>
      <c r="E38" s="65" t="s">
        <v>17</v>
      </c>
      <c r="F38" s="66" t="s">
        <v>16</v>
      </c>
      <c r="G38" s="63" t="s">
        <v>17</v>
      </c>
      <c r="H38" s="64" t="s">
        <v>16</v>
      </c>
      <c r="I38" s="65" t="s">
        <v>17</v>
      </c>
      <c r="J38" s="66" t="s">
        <v>16</v>
      </c>
      <c r="K38" s="63" t="s">
        <v>17</v>
      </c>
      <c r="L38" s="64" t="s">
        <v>16</v>
      </c>
      <c r="M38" s="66" t="s">
        <v>17</v>
      </c>
      <c r="N38" s="62" t="s">
        <v>16</v>
      </c>
      <c r="O38" s="67" t="s">
        <v>17</v>
      </c>
      <c r="P38" s="66" t="s">
        <v>16</v>
      </c>
      <c r="Q38" s="63" t="s">
        <v>17</v>
      </c>
      <c r="R38" s="64" t="s">
        <v>16</v>
      </c>
      <c r="S38" s="65" t="s">
        <v>17</v>
      </c>
      <c r="T38" s="66" t="s">
        <v>16</v>
      </c>
      <c r="U38" s="63" t="s">
        <v>17</v>
      </c>
      <c r="V38" s="64" t="s">
        <v>16</v>
      </c>
      <c r="W38" s="65" t="s">
        <v>17</v>
      </c>
      <c r="X38" s="66" t="s">
        <v>16</v>
      </c>
      <c r="Y38" s="63" t="s">
        <v>17</v>
      </c>
      <c r="Z38" s="64" t="s">
        <v>16</v>
      </c>
      <c r="AA38" s="66" t="s">
        <v>17</v>
      </c>
      <c r="AB38" s="62" t="s">
        <v>16</v>
      </c>
      <c r="AC38" s="67" t="s">
        <v>17</v>
      </c>
    </row>
    <row r="39" spans="1:31" ht="14.1" thickTop="1">
      <c r="A39" s="87" t="s">
        <v>18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6"/>
      <c r="AE39" s="16"/>
    </row>
    <row r="40" spans="1:31">
      <c r="A40" s="88" t="s">
        <v>19</v>
      </c>
      <c r="B40" s="21">
        <f t="shared" ref="B40:AA40" si="2">+B8/$B$65</f>
        <v>489.1</v>
      </c>
      <c r="C40" s="21">
        <f t="shared" si="2"/>
        <v>3.3333333333333333E-2</v>
      </c>
      <c r="D40" s="21">
        <f t="shared" si="2"/>
        <v>124.96666666666667</v>
      </c>
      <c r="E40" s="21">
        <f t="shared" si="2"/>
        <v>0.2</v>
      </c>
      <c r="F40" s="21">
        <f t="shared" si="2"/>
        <v>37.466666666666669</v>
      </c>
      <c r="G40" s="21">
        <f t="shared" si="2"/>
        <v>0.33333333333333331</v>
      </c>
      <c r="H40" s="21">
        <f t="shared" si="2"/>
        <v>198.43333333333334</v>
      </c>
      <c r="I40" s="21">
        <f t="shared" si="2"/>
        <v>5.5666666666666664</v>
      </c>
      <c r="J40" s="21">
        <f t="shared" si="2"/>
        <v>5.2666666666666666</v>
      </c>
      <c r="K40" s="21">
        <f t="shared" si="2"/>
        <v>1.7333333333333334</v>
      </c>
      <c r="L40" s="21">
        <f t="shared" si="2"/>
        <v>2.9333333333333331</v>
      </c>
      <c r="M40" s="21">
        <f t="shared" si="2"/>
        <v>1.7666666666666666</v>
      </c>
      <c r="N40" s="21">
        <f t="shared" si="2"/>
        <v>18.866666666666667</v>
      </c>
      <c r="O40" s="21">
        <f t="shared" si="2"/>
        <v>3.3333333333333333E-2</v>
      </c>
      <c r="P40" s="21">
        <f t="shared" si="2"/>
        <v>5.0666666666666664</v>
      </c>
      <c r="Q40" s="21">
        <f t="shared" si="2"/>
        <v>0</v>
      </c>
      <c r="R40" s="21">
        <f t="shared" si="2"/>
        <v>0.16666666666666666</v>
      </c>
      <c r="S40" s="21">
        <f t="shared" si="2"/>
        <v>3.3333333333333333E-2</v>
      </c>
      <c r="T40" s="21">
        <f t="shared" si="2"/>
        <v>0</v>
      </c>
      <c r="U40" s="21">
        <f t="shared" si="2"/>
        <v>0</v>
      </c>
      <c r="V40" s="21">
        <f t="shared" si="2"/>
        <v>3.3333333333333333E-2</v>
      </c>
      <c r="W40" s="21">
        <f t="shared" si="2"/>
        <v>0</v>
      </c>
      <c r="X40" s="21">
        <f t="shared" si="2"/>
        <v>0</v>
      </c>
      <c r="Y40" s="21">
        <f t="shared" si="2"/>
        <v>0</v>
      </c>
      <c r="Z40" s="21">
        <f t="shared" si="2"/>
        <v>0</v>
      </c>
      <c r="AA40" s="21">
        <f t="shared" si="2"/>
        <v>0</v>
      </c>
      <c r="AB40" s="4">
        <f>B40+D40+F40+H40+J40+L40+N40+P40+R40+T40+V40+X40+Z40</f>
        <v>882.3</v>
      </c>
      <c r="AC40" s="5">
        <f t="shared" ref="AC40:AC62" si="3">C40+E40+G40+I40+K40+M40+O40+Q40+S40+U40+W40+Y40+AA40</f>
        <v>9.6999999999999993</v>
      </c>
      <c r="AD40" s="16"/>
      <c r="AE40" s="16"/>
    </row>
    <row r="41" spans="1:31">
      <c r="A41" s="89" t="s">
        <v>20</v>
      </c>
      <c r="B41" s="21">
        <f t="shared" ref="B41:AA41" si="4">+B9/$B$65</f>
        <v>2505.7333333333331</v>
      </c>
      <c r="C41" s="21">
        <f t="shared" si="4"/>
        <v>6.1333333333333337</v>
      </c>
      <c r="D41" s="21">
        <f t="shared" si="4"/>
        <v>918.23333333333335</v>
      </c>
      <c r="E41" s="21">
        <f t="shared" si="4"/>
        <v>3</v>
      </c>
      <c r="F41" s="21">
        <f t="shared" si="4"/>
        <v>272.43333333333334</v>
      </c>
      <c r="G41" s="21">
        <f t="shared" si="4"/>
        <v>2.1</v>
      </c>
      <c r="H41" s="21">
        <f t="shared" si="4"/>
        <v>1079.3333333333333</v>
      </c>
      <c r="I41" s="21">
        <f t="shared" si="4"/>
        <v>84.6</v>
      </c>
      <c r="J41" s="21">
        <f t="shared" si="4"/>
        <v>68.466666666666669</v>
      </c>
      <c r="K41" s="21">
        <f t="shared" si="4"/>
        <v>38.166666666666664</v>
      </c>
      <c r="L41" s="21">
        <f t="shared" si="4"/>
        <v>61.2</v>
      </c>
      <c r="M41" s="21">
        <f t="shared" si="4"/>
        <v>261.36666666666667</v>
      </c>
      <c r="N41" s="21">
        <f t="shared" si="4"/>
        <v>408.16666666666669</v>
      </c>
      <c r="O41" s="21">
        <f t="shared" si="4"/>
        <v>406.6</v>
      </c>
      <c r="P41" s="21">
        <f t="shared" si="4"/>
        <v>242.43333333333334</v>
      </c>
      <c r="Q41" s="21">
        <f t="shared" si="4"/>
        <v>227.76666666666668</v>
      </c>
      <c r="R41" s="21">
        <f t="shared" si="4"/>
        <v>335.66666666666669</v>
      </c>
      <c r="S41" s="21">
        <f t="shared" si="4"/>
        <v>325.13333333333333</v>
      </c>
      <c r="T41" s="21">
        <f t="shared" si="4"/>
        <v>63.1</v>
      </c>
      <c r="U41" s="21">
        <f t="shared" si="4"/>
        <v>179.23333333333332</v>
      </c>
      <c r="V41" s="21">
        <f t="shared" si="4"/>
        <v>216.43333333333334</v>
      </c>
      <c r="W41" s="21">
        <f t="shared" si="4"/>
        <v>419.5</v>
      </c>
      <c r="X41" s="21">
        <f t="shared" si="4"/>
        <v>307.2</v>
      </c>
      <c r="Y41" s="21">
        <f t="shared" si="4"/>
        <v>321.8</v>
      </c>
      <c r="Z41" s="21">
        <f t="shared" si="4"/>
        <v>1004.9</v>
      </c>
      <c r="AA41" s="21">
        <f t="shared" si="4"/>
        <v>493.1</v>
      </c>
      <c r="AB41" s="6">
        <f t="shared" ref="AB41:AB62" si="5">B41+D41+F41+H41+J41+L41+N41+P41+R41+T41+V41+X41+Z41</f>
        <v>7483.2999999999993</v>
      </c>
      <c r="AC41" s="7">
        <f t="shared" si="3"/>
        <v>2768.5</v>
      </c>
      <c r="AD41" s="16"/>
      <c r="AE41" s="16"/>
    </row>
    <row r="42" spans="1:31">
      <c r="A42" s="88" t="s">
        <v>21</v>
      </c>
      <c r="B42" s="21">
        <f t="shared" ref="B42:AA42" si="6">+B10/$B$65</f>
        <v>3990.7333333333331</v>
      </c>
      <c r="C42" s="21">
        <f t="shared" si="6"/>
        <v>399.7</v>
      </c>
      <c r="D42" s="21">
        <f t="shared" si="6"/>
        <v>1421.5</v>
      </c>
      <c r="E42" s="21">
        <f t="shared" si="6"/>
        <v>480.33333333333331</v>
      </c>
      <c r="F42" s="21">
        <f t="shared" si="6"/>
        <v>597.4666666666667</v>
      </c>
      <c r="G42" s="21">
        <f t="shared" si="6"/>
        <v>239.8</v>
      </c>
      <c r="H42" s="21">
        <f t="shared" si="6"/>
        <v>995.6</v>
      </c>
      <c r="I42" s="21">
        <f t="shared" si="6"/>
        <v>855.1</v>
      </c>
      <c r="J42" s="21">
        <f t="shared" si="6"/>
        <v>192.8</v>
      </c>
      <c r="K42" s="21">
        <f t="shared" si="6"/>
        <v>305.03333333333336</v>
      </c>
      <c r="L42" s="21">
        <f t="shared" si="6"/>
        <v>242.06666666666666</v>
      </c>
      <c r="M42" s="21">
        <f t="shared" si="6"/>
        <v>817.43333333333328</v>
      </c>
      <c r="N42" s="21">
        <f t="shared" si="6"/>
        <v>963.43333333333328</v>
      </c>
      <c r="O42" s="21">
        <f t="shared" si="6"/>
        <v>1334.2</v>
      </c>
      <c r="P42" s="21">
        <f t="shared" si="6"/>
        <v>845.86666666666667</v>
      </c>
      <c r="Q42" s="21">
        <f t="shared" si="6"/>
        <v>677.56666666666672</v>
      </c>
      <c r="R42" s="21">
        <f t="shared" si="6"/>
        <v>993.16666666666663</v>
      </c>
      <c r="S42" s="21">
        <f t="shared" si="6"/>
        <v>889.06666666666672</v>
      </c>
      <c r="T42" s="21">
        <f t="shared" si="6"/>
        <v>198.03333333333333</v>
      </c>
      <c r="U42" s="21">
        <f t="shared" si="6"/>
        <v>626.9</v>
      </c>
      <c r="V42" s="21">
        <f t="shared" si="6"/>
        <v>641.20000000000005</v>
      </c>
      <c r="W42" s="21">
        <f t="shared" si="6"/>
        <v>1320.8333333333333</v>
      </c>
      <c r="X42" s="21">
        <f t="shared" si="6"/>
        <v>937.8</v>
      </c>
      <c r="Y42" s="21">
        <f t="shared" si="6"/>
        <v>865.1</v>
      </c>
      <c r="Z42" s="21">
        <f t="shared" si="6"/>
        <v>2680.4333333333334</v>
      </c>
      <c r="AA42" s="21">
        <f t="shared" si="6"/>
        <v>1366.1333333333334</v>
      </c>
      <c r="AB42" s="4">
        <f t="shared" si="5"/>
        <v>14700.099999999999</v>
      </c>
      <c r="AC42" s="5">
        <f t="shared" si="3"/>
        <v>10177.199999999999</v>
      </c>
      <c r="AD42" s="16"/>
      <c r="AE42" s="16"/>
    </row>
    <row r="43" spans="1:31">
      <c r="A43" s="89" t="s">
        <v>22</v>
      </c>
      <c r="B43" s="21">
        <f t="shared" ref="B43:AA43" si="7">+B11/$B$65</f>
        <v>4451.833333333333</v>
      </c>
      <c r="C43" s="21">
        <f t="shared" si="7"/>
        <v>843.3</v>
      </c>
      <c r="D43" s="21">
        <f t="shared" si="7"/>
        <v>1215.7</v>
      </c>
      <c r="E43" s="21">
        <f t="shared" si="7"/>
        <v>877.26666666666665</v>
      </c>
      <c r="F43" s="21">
        <f t="shared" si="7"/>
        <v>602.70000000000005</v>
      </c>
      <c r="G43" s="21">
        <f t="shared" si="7"/>
        <v>409.13333333333333</v>
      </c>
      <c r="H43" s="21">
        <f t="shared" si="7"/>
        <v>952.83333333333337</v>
      </c>
      <c r="I43" s="21">
        <f t="shared" si="7"/>
        <v>1312.7</v>
      </c>
      <c r="J43" s="21">
        <f t="shared" si="7"/>
        <v>328.36666666666667</v>
      </c>
      <c r="K43" s="21">
        <f t="shared" si="7"/>
        <v>565</v>
      </c>
      <c r="L43" s="21">
        <f t="shared" si="7"/>
        <v>356.33333333333331</v>
      </c>
      <c r="M43" s="21">
        <f t="shared" si="7"/>
        <v>1371.9666666666667</v>
      </c>
      <c r="N43" s="21">
        <f t="shared" si="7"/>
        <v>1333.0333333333333</v>
      </c>
      <c r="O43" s="21">
        <f t="shared" si="7"/>
        <v>1986.7333333333333</v>
      </c>
      <c r="P43" s="21">
        <f t="shared" si="7"/>
        <v>1134.6666666666667</v>
      </c>
      <c r="Q43" s="21">
        <f t="shared" si="7"/>
        <v>1063.9666666666667</v>
      </c>
      <c r="R43" s="21">
        <f t="shared" si="7"/>
        <v>1354.2</v>
      </c>
      <c r="S43" s="21">
        <f t="shared" si="7"/>
        <v>1146.2666666666667</v>
      </c>
      <c r="T43" s="21">
        <f t="shared" si="7"/>
        <v>256.39999999999998</v>
      </c>
      <c r="U43" s="21">
        <f t="shared" si="7"/>
        <v>1070.8</v>
      </c>
      <c r="V43" s="21">
        <f t="shared" si="7"/>
        <v>844.73333333333335</v>
      </c>
      <c r="W43" s="21">
        <f t="shared" si="7"/>
        <v>1853.2333333333333</v>
      </c>
      <c r="X43" s="21">
        <f t="shared" si="7"/>
        <v>1084.6666666666667</v>
      </c>
      <c r="Y43" s="21">
        <f t="shared" si="7"/>
        <v>1152.9333333333334</v>
      </c>
      <c r="Z43" s="21">
        <f t="shared" si="7"/>
        <v>3460.0666666666666</v>
      </c>
      <c r="AA43" s="21">
        <f t="shared" si="7"/>
        <v>1988</v>
      </c>
      <c r="AB43" s="6">
        <f t="shared" si="5"/>
        <v>17375.533333333333</v>
      </c>
      <c r="AC43" s="7">
        <f t="shared" si="3"/>
        <v>15641.3</v>
      </c>
      <c r="AD43" s="16"/>
      <c r="AE43" s="16"/>
    </row>
    <row r="44" spans="1:31">
      <c r="A44" s="88" t="s">
        <v>23</v>
      </c>
      <c r="B44" s="21">
        <f t="shared" ref="B44:AA44" si="8">+B12/$B$65</f>
        <v>4332.2666666666664</v>
      </c>
      <c r="C44" s="21">
        <f t="shared" si="8"/>
        <v>1015.8666666666667</v>
      </c>
      <c r="D44" s="21">
        <f t="shared" si="8"/>
        <v>1201.7666666666667</v>
      </c>
      <c r="E44" s="21">
        <f t="shared" si="8"/>
        <v>1002.9666666666667</v>
      </c>
      <c r="F44" s="21">
        <f t="shared" si="8"/>
        <v>636.9666666666667</v>
      </c>
      <c r="G44" s="21">
        <f t="shared" si="8"/>
        <v>468.7</v>
      </c>
      <c r="H44" s="21">
        <f t="shared" si="8"/>
        <v>1095.3333333333333</v>
      </c>
      <c r="I44" s="21">
        <f t="shared" si="8"/>
        <v>1627.7666666666667</v>
      </c>
      <c r="J44" s="21">
        <f t="shared" si="8"/>
        <v>322.83333333333331</v>
      </c>
      <c r="K44" s="21">
        <f t="shared" si="8"/>
        <v>712.13333333333333</v>
      </c>
      <c r="L44" s="21">
        <f t="shared" si="8"/>
        <v>355</v>
      </c>
      <c r="M44" s="21">
        <f t="shared" si="8"/>
        <v>1859.4</v>
      </c>
      <c r="N44" s="21">
        <f t="shared" si="8"/>
        <v>1239.8666666666666</v>
      </c>
      <c r="O44" s="21">
        <f t="shared" si="8"/>
        <v>2462.1999999999998</v>
      </c>
      <c r="P44" s="21">
        <f t="shared" si="8"/>
        <v>1036.8666666666666</v>
      </c>
      <c r="Q44" s="21">
        <f t="shared" si="8"/>
        <v>1183.2666666666667</v>
      </c>
      <c r="R44" s="21">
        <f t="shared" si="8"/>
        <v>1377.2</v>
      </c>
      <c r="S44" s="21">
        <f t="shared" si="8"/>
        <v>1162.7333333333333</v>
      </c>
      <c r="T44" s="21">
        <f t="shared" si="8"/>
        <v>238.13333333333333</v>
      </c>
      <c r="U44" s="21">
        <f t="shared" si="8"/>
        <v>1118.2</v>
      </c>
      <c r="V44" s="21">
        <f t="shared" si="8"/>
        <v>690.2</v>
      </c>
      <c r="W44" s="21">
        <f t="shared" si="8"/>
        <v>1985.3</v>
      </c>
      <c r="X44" s="21">
        <f t="shared" si="8"/>
        <v>1030</v>
      </c>
      <c r="Y44" s="21">
        <f t="shared" si="8"/>
        <v>1266.8666666666666</v>
      </c>
      <c r="Z44" s="21">
        <f t="shared" si="8"/>
        <v>3605.6666666666665</v>
      </c>
      <c r="AA44" s="21">
        <f t="shared" si="8"/>
        <v>1966</v>
      </c>
      <c r="AB44" s="4">
        <f t="shared" si="5"/>
        <v>17162.100000000002</v>
      </c>
      <c r="AC44" s="5">
        <f t="shared" si="3"/>
        <v>17831.400000000001</v>
      </c>
      <c r="AD44" s="16"/>
      <c r="AE44" s="16"/>
    </row>
    <row r="45" spans="1:31">
      <c r="A45" s="89" t="s">
        <v>24</v>
      </c>
      <c r="B45" s="21">
        <f t="shared" ref="B45:AA45" si="9">+B13/$B$65</f>
        <v>3821</v>
      </c>
      <c r="C45" s="21">
        <f t="shared" si="9"/>
        <v>1084.0999999999999</v>
      </c>
      <c r="D45" s="21">
        <f t="shared" si="9"/>
        <v>1238.7</v>
      </c>
      <c r="E45" s="21">
        <f t="shared" si="9"/>
        <v>896.16666666666663</v>
      </c>
      <c r="F45" s="21">
        <f t="shared" si="9"/>
        <v>574.33333333333337</v>
      </c>
      <c r="G45" s="21">
        <f t="shared" si="9"/>
        <v>451.46666666666664</v>
      </c>
      <c r="H45" s="21">
        <f t="shared" si="9"/>
        <v>1245.7666666666667</v>
      </c>
      <c r="I45" s="21">
        <f t="shared" si="9"/>
        <v>1641.9</v>
      </c>
      <c r="J45" s="21">
        <f t="shared" si="9"/>
        <v>304.63333333333333</v>
      </c>
      <c r="K45" s="21">
        <f t="shared" si="9"/>
        <v>754</v>
      </c>
      <c r="L45" s="21">
        <f t="shared" si="9"/>
        <v>375.76666666666665</v>
      </c>
      <c r="M45" s="21">
        <f t="shared" si="9"/>
        <v>1809.0666666666666</v>
      </c>
      <c r="N45" s="21">
        <f t="shared" si="9"/>
        <v>1191.3</v>
      </c>
      <c r="O45" s="21">
        <f t="shared" si="9"/>
        <v>2518.4</v>
      </c>
      <c r="P45" s="21">
        <f t="shared" si="9"/>
        <v>850.26666666666665</v>
      </c>
      <c r="Q45" s="21">
        <f t="shared" si="9"/>
        <v>1150.4000000000001</v>
      </c>
      <c r="R45" s="21">
        <f t="shared" si="9"/>
        <v>1321.2333333333333</v>
      </c>
      <c r="S45" s="21">
        <f t="shared" si="9"/>
        <v>1136.5333333333333</v>
      </c>
      <c r="T45" s="21">
        <f t="shared" si="9"/>
        <v>225.4</v>
      </c>
      <c r="U45" s="21">
        <f t="shared" si="9"/>
        <v>799.26666666666665</v>
      </c>
      <c r="V45" s="21">
        <f t="shared" si="9"/>
        <v>651.93333333333328</v>
      </c>
      <c r="W45" s="21">
        <f t="shared" si="9"/>
        <v>2124.4666666666667</v>
      </c>
      <c r="X45" s="21">
        <f t="shared" si="9"/>
        <v>966.8</v>
      </c>
      <c r="Y45" s="21">
        <f t="shared" si="9"/>
        <v>1052.4000000000001</v>
      </c>
      <c r="Z45" s="21">
        <f t="shared" si="9"/>
        <v>3455.9666666666667</v>
      </c>
      <c r="AA45" s="21">
        <f t="shared" si="9"/>
        <v>1902.4333333333334</v>
      </c>
      <c r="AB45" s="6">
        <f t="shared" si="5"/>
        <v>16223.099999999997</v>
      </c>
      <c r="AC45" s="7">
        <f t="shared" si="3"/>
        <v>17320.599999999999</v>
      </c>
      <c r="AD45" s="16"/>
      <c r="AE45" s="16"/>
    </row>
    <row r="46" spans="1:31">
      <c r="A46" s="88" t="s">
        <v>25</v>
      </c>
      <c r="B46" s="21">
        <f t="shared" ref="B46:AA46" si="10">+B14/$B$65</f>
        <v>3462.0333333333333</v>
      </c>
      <c r="C46" s="21">
        <f t="shared" si="10"/>
        <v>1154.1666666666667</v>
      </c>
      <c r="D46" s="21">
        <f t="shared" si="10"/>
        <v>1385.3666666666666</v>
      </c>
      <c r="E46" s="21">
        <f t="shared" si="10"/>
        <v>752.26666666666665</v>
      </c>
      <c r="F46" s="21">
        <f t="shared" si="10"/>
        <v>741.93333333333328</v>
      </c>
      <c r="G46" s="21">
        <f t="shared" si="10"/>
        <v>421.96666666666664</v>
      </c>
      <c r="H46" s="21">
        <f t="shared" si="10"/>
        <v>1448.1</v>
      </c>
      <c r="I46" s="21">
        <f t="shared" si="10"/>
        <v>1788.6333333333334</v>
      </c>
      <c r="J46" s="21">
        <f t="shared" si="10"/>
        <v>277.06666666666666</v>
      </c>
      <c r="K46" s="21">
        <f t="shared" si="10"/>
        <v>702.16666666666663</v>
      </c>
      <c r="L46" s="21">
        <f t="shared" si="10"/>
        <v>341.2</v>
      </c>
      <c r="M46" s="21">
        <f t="shared" si="10"/>
        <v>1599.5333333333333</v>
      </c>
      <c r="N46" s="21">
        <f t="shared" si="10"/>
        <v>1139</v>
      </c>
      <c r="O46" s="21">
        <f t="shared" si="10"/>
        <v>2262.1666666666665</v>
      </c>
      <c r="P46" s="21">
        <f t="shared" si="10"/>
        <v>792.6</v>
      </c>
      <c r="Q46" s="21">
        <f t="shared" si="10"/>
        <v>999.83333333333337</v>
      </c>
      <c r="R46" s="21">
        <f t="shared" si="10"/>
        <v>1209.1666666666667</v>
      </c>
      <c r="S46" s="21">
        <f t="shared" si="10"/>
        <v>1093.7666666666667</v>
      </c>
      <c r="T46" s="21">
        <f t="shared" si="10"/>
        <v>276.7</v>
      </c>
      <c r="U46" s="21">
        <f t="shared" si="10"/>
        <v>609.23333333333335</v>
      </c>
      <c r="V46" s="21">
        <f t="shared" si="10"/>
        <v>676.4</v>
      </c>
      <c r="W46" s="21">
        <f t="shared" si="10"/>
        <v>1885.1</v>
      </c>
      <c r="X46" s="21">
        <f t="shared" si="10"/>
        <v>869.4</v>
      </c>
      <c r="Y46" s="21">
        <f t="shared" si="10"/>
        <v>835.63333333333333</v>
      </c>
      <c r="Z46" s="21">
        <f t="shared" si="10"/>
        <v>2955.1333333333332</v>
      </c>
      <c r="AA46" s="21">
        <f t="shared" si="10"/>
        <v>1950.4333333333334</v>
      </c>
      <c r="AB46" s="4">
        <f t="shared" si="5"/>
        <v>15574.099999999999</v>
      </c>
      <c r="AC46" s="5">
        <f t="shared" si="3"/>
        <v>16054.900000000001</v>
      </c>
      <c r="AD46" s="16"/>
      <c r="AE46" s="16"/>
    </row>
    <row r="47" spans="1:31">
      <c r="A47" s="89" t="s">
        <v>26</v>
      </c>
      <c r="B47" s="21">
        <f t="shared" ref="B47:AA47" si="11">+B15/$B$65</f>
        <v>3593.7</v>
      </c>
      <c r="C47" s="21">
        <f t="shared" si="11"/>
        <v>1326.8666666666666</v>
      </c>
      <c r="D47" s="21">
        <f t="shared" si="11"/>
        <v>1389.3</v>
      </c>
      <c r="E47" s="21">
        <f t="shared" si="11"/>
        <v>718.26666666666665</v>
      </c>
      <c r="F47" s="21">
        <f t="shared" si="11"/>
        <v>817.4666666666667</v>
      </c>
      <c r="G47" s="21">
        <f t="shared" si="11"/>
        <v>370.4</v>
      </c>
      <c r="H47" s="21">
        <f t="shared" si="11"/>
        <v>1601.4666666666667</v>
      </c>
      <c r="I47" s="21">
        <f t="shared" si="11"/>
        <v>1911.6333333333334</v>
      </c>
      <c r="J47" s="21">
        <f t="shared" si="11"/>
        <v>275.63333333333333</v>
      </c>
      <c r="K47" s="21">
        <f t="shared" si="11"/>
        <v>537.4</v>
      </c>
      <c r="L47" s="21">
        <f t="shared" si="11"/>
        <v>379.46666666666664</v>
      </c>
      <c r="M47" s="21">
        <f t="shared" si="11"/>
        <v>1528.0666666666666</v>
      </c>
      <c r="N47" s="21">
        <f t="shared" si="11"/>
        <v>1240.2</v>
      </c>
      <c r="O47" s="21">
        <f t="shared" si="11"/>
        <v>2192.7333333333331</v>
      </c>
      <c r="P47" s="21">
        <f t="shared" si="11"/>
        <v>784.4666666666667</v>
      </c>
      <c r="Q47" s="21">
        <f t="shared" si="11"/>
        <v>939.5333333333333</v>
      </c>
      <c r="R47" s="21">
        <f t="shared" si="11"/>
        <v>1198.6666666666667</v>
      </c>
      <c r="S47" s="21">
        <f t="shared" si="11"/>
        <v>1136.3333333333333</v>
      </c>
      <c r="T47" s="21">
        <f t="shared" si="11"/>
        <v>305.33333333333331</v>
      </c>
      <c r="U47" s="21">
        <f t="shared" si="11"/>
        <v>538.86666666666667</v>
      </c>
      <c r="V47" s="21">
        <f t="shared" si="11"/>
        <v>777.76666666666665</v>
      </c>
      <c r="W47" s="21">
        <f t="shared" si="11"/>
        <v>1947.3666666666666</v>
      </c>
      <c r="X47" s="21">
        <f t="shared" si="11"/>
        <v>882.0333333333333</v>
      </c>
      <c r="Y47" s="21">
        <f t="shared" si="11"/>
        <v>722.6</v>
      </c>
      <c r="Z47" s="21">
        <f t="shared" si="11"/>
        <v>2854.9</v>
      </c>
      <c r="AA47" s="21">
        <f t="shared" si="11"/>
        <v>2311.3000000000002</v>
      </c>
      <c r="AB47" s="6">
        <f t="shared" si="5"/>
        <v>16100.4</v>
      </c>
      <c r="AC47" s="7">
        <f t="shared" si="3"/>
        <v>16181.366666666669</v>
      </c>
      <c r="AD47" s="16"/>
      <c r="AE47" s="16"/>
    </row>
    <row r="48" spans="1:31">
      <c r="A48" s="88" t="s">
        <v>27</v>
      </c>
      <c r="B48" s="21">
        <f t="shared" ref="B48:AA48" si="12">+B16/$B$65</f>
        <v>3444.4666666666667</v>
      </c>
      <c r="C48" s="21">
        <f t="shared" si="12"/>
        <v>1436.6666666666667</v>
      </c>
      <c r="D48" s="21">
        <f t="shared" si="12"/>
        <v>1359.6666666666667</v>
      </c>
      <c r="E48" s="21">
        <f t="shared" si="12"/>
        <v>706.6</v>
      </c>
      <c r="F48" s="21">
        <f t="shared" si="12"/>
        <v>776.36666666666667</v>
      </c>
      <c r="G48" s="21">
        <f t="shared" si="12"/>
        <v>356.56666666666666</v>
      </c>
      <c r="H48" s="21">
        <f t="shared" si="12"/>
        <v>1605.8</v>
      </c>
      <c r="I48" s="21">
        <f t="shared" si="12"/>
        <v>1999.1</v>
      </c>
      <c r="J48" s="21">
        <f t="shared" si="12"/>
        <v>303.39999999999998</v>
      </c>
      <c r="K48" s="21">
        <f t="shared" si="12"/>
        <v>446.6</v>
      </c>
      <c r="L48" s="21">
        <f t="shared" si="12"/>
        <v>459.93333333333334</v>
      </c>
      <c r="M48" s="21">
        <f t="shared" si="12"/>
        <v>1544.1666666666667</v>
      </c>
      <c r="N48" s="21">
        <f t="shared" si="12"/>
        <v>1316.3</v>
      </c>
      <c r="O48" s="21">
        <f t="shared" si="12"/>
        <v>2068.3000000000002</v>
      </c>
      <c r="P48" s="21">
        <f t="shared" si="12"/>
        <v>844.0333333333333</v>
      </c>
      <c r="Q48" s="21">
        <f t="shared" si="12"/>
        <v>903</v>
      </c>
      <c r="R48" s="21">
        <f t="shared" si="12"/>
        <v>1231.4000000000001</v>
      </c>
      <c r="S48" s="21">
        <f t="shared" si="12"/>
        <v>1117.4666666666667</v>
      </c>
      <c r="T48" s="21">
        <f t="shared" si="12"/>
        <v>381.33333333333331</v>
      </c>
      <c r="U48" s="21">
        <f t="shared" si="12"/>
        <v>492.76666666666665</v>
      </c>
      <c r="V48" s="21">
        <f t="shared" si="12"/>
        <v>908.9666666666667</v>
      </c>
      <c r="W48" s="21">
        <f t="shared" si="12"/>
        <v>1775.6</v>
      </c>
      <c r="X48" s="21">
        <f t="shared" si="12"/>
        <v>988.0333333333333</v>
      </c>
      <c r="Y48" s="21">
        <f t="shared" si="12"/>
        <v>654.5</v>
      </c>
      <c r="Z48" s="21">
        <f t="shared" si="12"/>
        <v>2941.8</v>
      </c>
      <c r="AA48" s="21">
        <f t="shared" si="12"/>
        <v>2340.1333333333332</v>
      </c>
      <c r="AB48" s="4">
        <f t="shared" si="5"/>
        <v>16561.5</v>
      </c>
      <c r="AC48" s="5">
        <f t="shared" si="3"/>
        <v>15841.466666666667</v>
      </c>
      <c r="AD48" s="16"/>
      <c r="AE48" s="16"/>
    </row>
    <row r="49" spans="1:31">
      <c r="A49" s="89" t="s">
        <v>28</v>
      </c>
      <c r="B49" s="21">
        <f t="shared" ref="B49:AA49" si="13">+B17/$B$65</f>
        <v>2952.2333333333331</v>
      </c>
      <c r="C49" s="21">
        <f t="shared" si="13"/>
        <v>1523.4666666666667</v>
      </c>
      <c r="D49" s="21">
        <f t="shared" si="13"/>
        <v>1221.5666666666666</v>
      </c>
      <c r="E49" s="21">
        <f t="shared" si="13"/>
        <v>794.66666666666663</v>
      </c>
      <c r="F49" s="21">
        <f t="shared" si="13"/>
        <v>682.13333333333333</v>
      </c>
      <c r="G49" s="21">
        <f t="shared" si="13"/>
        <v>389.36666666666667</v>
      </c>
      <c r="H49" s="21">
        <f t="shared" si="13"/>
        <v>1671.0666666666666</v>
      </c>
      <c r="I49" s="21">
        <f t="shared" si="13"/>
        <v>2150.7333333333331</v>
      </c>
      <c r="J49" s="21">
        <f t="shared" si="13"/>
        <v>285.56666666666666</v>
      </c>
      <c r="K49" s="21">
        <f t="shared" si="13"/>
        <v>399.86666666666667</v>
      </c>
      <c r="L49" s="21">
        <f t="shared" si="13"/>
        <v>470.46666666666664</v>
      </c>
      <c r="M49" s="21">
        <f t="shared" si="13"/>
        <v>1450.3666666666666</v>
      </c>
      <c r="N49" s="21">
        <f t="shared" si="13"/>
        <v>1339.0333333333333</v>
      </c>
      <c r="O49" s="21">
        <f t="shared" si="13"/>
        <v>2040.4333333333334</v>
      </c>
      <c r="P49" s="21">
        <f t="shared" si="13"/>
        <v>829.1</v>
      </c>
      <c r="Q49" s="21">
        <f t="shared" si="13"/>
        <v>1008.8333333333334</v>
      </c>
      <c r="R49" s="21">
        <f t="shared" si="13"/>
        <v>1188.2</v>
      </c>
      <c r="S49" s="21">
        <f t="shared" si="13"/>
        <v>1226.5</v>
      </c>
      <c r="T49" s="21">
        <f t="shared" si="13"/>
        <v>351</v>
      </c>
      <c r="U49" s="21">
        <f t="shared" si="13"/>
        <v>498.66666666666669</v>
      </c>
      <c r="V49" s="21">
        <f t="shared" si="13"/>
        <v>996</v>
      </c>
      <c r="W49" s="21">
        <f t="shared" si="13"/>
        <v>1698.1333333333334</v>
      </c>
      <c r="X49" s="21">
        <f t="shared" si="13"/>
        <v>947.36666666666667</v>
      </c>
      <c r="Y49" s="21">
        <f t="shared" si="13"/>
        <v>688.93333333333328</v>
      </c>
      <c r="Z49" s="21">
        <f t="shared" si="13"/>
        <v>2749.8333333333335</v>
      </c>
      <c r="AA49" s="21">
        <f t="shared" si="13"/>
        <v>2582.6333333333332</v>
      </c>
      <c r="AB49" s="6">
        <f t="shared" si="5"/>
        <v>15683.566666666668</v>
      </c>
      <c r="AC49" s="7">
        <f t="shared" si="3"/>
        <v>16452.599999999999</v>
      </c>
      <c r="AD49" s="16"/>
      <c r="AE49" s="16"/>
    </row>
    <row r="50" spans="1:31">
      <c r="A50" s="88" t="s">
        <v>29</v>
      </c>
      <c r="B50" s="21">
        <f t="shared" ref="B50:AA50" si="14">+B18/$B$65</f>
        <v>2516.4666666666667</v>
      </c>
      <c r="C50" s="21">
        <f t="shared" si="14"/>
        <v>1654.0333333333333</v>
      </c>
      <c r="D50" s="21">
        <f t="shared" si="14"/>
        <v>1101.3666666666666</v>
      </c>
      <c r="E50" s="21">
        <f t="shared" si="14"/>
        <v>875.5333333333333</v>
      </c>
      <c r="F50" s="21">
        <f t="shared" si="14"/>
        <v>632.4666666666667</v>
      </c>
      <c r="G50" s="21">
        <f t="shared" si="14"/>
        <v>387.76666666666665</v>
      </c>
      <c r="H50" s="21">
        <f t="shared" si="14"/>
        <v>1852.7333333333333</v>
      </c>
      <c r="I50" s="21">
        <f t="shared" si="14"/>
        <v>2182.1999999999998</v>
      </c>
      <c r="J50" s="21">
        <f t="shared" si="14"/>
        <v>330.33333333333331</v>
      </c>
      <c r="K50" s="21">
        <f t="shared" si="14"/>
        <v>341.23333333333335</v>
      </c>
      <c r="L50" s="21">
        <f t="shared" si="14"/>
        <v>571.36666666666667</v>
      </c>
      <c r="M50" s="21">
        <f t="shared" si="14"/>
        <v>1154.7</v>
      </c>
      <c r="N50" s="21">
        <f t="shared" si="14"/>
        <v>1409.6333333333334</v>
      </c>
      <c r="O50" s="21">
        <f t="shared" si="14"/>
        <v>1743.5666666666666</v>
      </c>
      <c r="P50" s="21">
        <f t="shared" si="14"/>
        <v>848.13333333333333</v>
      </c>
      <c r="Q50" s="21">
        <f t="shared" si="14"/>
        <v>954.16666666666663</v>
      </c>
      <c r="R50" s="21">
        <f t="shared" si="14"/>
        <v>1099.7</v>
      </c>
      <c r="S50" s="21">
        <f t="shared" si="14"/>
        <v>1214.4666666666667</v>
      </c>
      <c r="T50" s="21">
        <f t="shared" si="14"/>
        <v>456.76666666666665</v>
      </c>
      <c r="U50" s="21">
        <f t="shared" si="14"/>
        <v>449.43333333333334</v>
      </c>
      <c r="V50" s="21">
        <f t="shared" si="14"/>
        <v>1257.4000000000001</v>
      </c>
      <c r="W50" s="21">
        <f t="shared" si="14"/>
        <v>1519.3666666666666</v>
      </c>
      <c r="X50" s="21">
        <f t="shared" si="14"/>
        <v>1067</v>
      </c>
      <c r="Y50" s="21">
        <f t="shared" si="14"/>
        <v>620</v>
      </c>
      <c r="Z50" s="21">
        <f t="shared" si="14"/>
        <v>2821.8</v>
      </c>
      <c r="AA50" s="21">
        <f t="shared" si="14"/>
        <v>2474.8666666666668</v>
      </c>
      <c r="AB50" s="4">
        <f t="shared" si="5"/>
        <v>15965.166666666668</v>
      </c>
      <c r="AC50" s="5">
        <f t="shared" si="3"/>
        <v>15571.333333333332</v>
      </c>
      <c r="AD50" s="16"/>
      <c r="AE50" s="16"/>
    </row>
    <row r="51" spans="1:31">
      <c r="A51" s="89" t="s">
        <v>30</v>
      </c>
      <c r="B51" s="21">
        <f t="shared" ref="B51:AA51" si="15">+B19/$B$65</f>
        <v>2197.3666666666668</v>
      </c>
      <c r="C51" s="21">
        <f t="shared" si="15"/>
        <v>1939.8666666666666</v>
      </c>
      <c r="D51" s="21">
        <f t="shared" si="15"/>
        <v>1062.9000000000001</v>
      </c>
      <c r="E51" s="21">
        <f t="shared" si="15"/>
        <v>950.6</v>
      </c>
      <c r="F51" s="21">
        <f t="shared" si="15"/>
        <v>651.33333333333337</v>
      </c>
      <c r="G51" s="21">
        <f t="shared" si="15"/>
        <v>389.43333333333334</v>
      </c>
      <c r="H51" s="21">
        <f t="shared" si="15"/>
        <v>1812.3</v>
      </c>
      <c r="I51" s="21">
        <f t="shared" si="15"/>
        <v>2473.7333333333331</v>
      </c>
      <c r="J51" s="21">
        <f t="shared" si="15"/>
        <v>375.23333333333335</v>
      </c>
      <c r="K51" s="21">
        <f t="shared" si="15"/>
        <v>305.60000000000002</v>
      </c>
      <c r="L51" s="21">
        <f t="shared" si="15"/>
        <v>745.36666666666667</v>
      </c>
      <c r="M51" s="21">
        <f t="shared" si="15"/>
        <v>977.1</v>
      </c>
      <c r="N51" s="21">
        <f t="shared" si="15"/>
        <v>1592.6666666666667</v>
      </c>
      <c r="O51" s="21">
        <f t="shared" si="15"/>
        <v>1684.7333333333333</v>
      </c>
      <c r="P51" s="21">
        <f t="shared" si="15"/>
        <v>885.5</v>
      </c>
      <c r="Q51" s="21">
        <f t="shared" si="15"/>
        <v>950.9666666666667</v>
      </c>
      <c r="R51" s="21">
        <f t="shared" si="15"/>
        <v>1099.8</v>
      </c>
      <c r="S51" s="21">
        <f t="shared" si="15"/>
        <v>1267.8</v>
      </c>
      <c r="T51" s="21">
        <f t="shared" si="15"/>
        <v>554.4666666666667</v>
      </c>
      <c r="U51" s="21">
        <f t="shared" si="15"/>
        <v>350.93333333333334</v>
      </c>
      <c r="V51" s="21">
        <f t="shared" si="15"/>
        <v>1649.3333333333333</v>
      </c>
      <c r="W51" s="21">
        <f t="shared" si="15"/>
        <v>1264.9333333333334</v>
      </c>
      <c r="X51" s="21">
        <f t="shared" si="15"/>
        <v>1290.7333333333333</v>
      </c>
      <c r="Y51" s="21">
        <f t="shared" si="15"/>
        <v>532.4666666666667</v>
      </c>
      <c r="Z51" s="21">
        <f t="shared" si="15"/>
        <v>2947.3666666666668</v>
      </c>
      <c r="AA51" s="21">
        <f t="shared" si="15"/>
        <v>2710.2666666666669</v>
      </c>
      <c r="AB51" s="6">
        <f t="shared" si="5"/>
        <v>16864.366666666669</v>
      </c>
      <c r="AC51" s="7">
        <f t="shared" si="3"/>
        <v>15798.433333333334</v>
      </c>
      <c r="AD51" s="16"/>
      <c r="AE51" s="16"/>
    </row>
    <row r="52" spans="1:31">
      <c r="A52" s="88" t="s">
        <v>31</v>
      </c>
      <c r="B52" s="21">
        <f t="shared" ref="B52:AA52" si="16">+B20/$B$65</f>
        <v>2349.3666666666668</v>
      </c>
      <c r="C52" s="21">
        <f t="shared" si="16"/>
        <v>2387.0333333333333</v>
      </c>
      <c r="D52" s="21">
        <f t="shared" si="16"/>
        <v>1225.0666666666666</v>
      </c>
      <c r="E52" s="21">
        <f t="shared" si="16"/>
        <v>1050.1666666666667</v>
      </c>
      <c r="F52" s="21">
        <f t="shared" si="16"/>
        <v>781.4666666666667</v>
      </c>
      <c r="G52" s="21">
        <f t="shared" si="16"/>
        <v>364.06666666666666</v>
      </c>
      <c r="H52" s="21">
        <f t="shared" si="16"/>
        <v>1951.4</v>
      </c>
      <c r="I52" s="21">
        <f t="shared" si="16"/>
        <v>2693.6</v>
      </c>
      <c r="J52" s="21">
        <f t="shared" si="16"/>
        <v>451.16666666666669</v>
      </c>
      <c r="K52" s="21">
        <f t="shared" si="16"/>
        <v>257.56666666666666</v>
      </c>
      <c r="L52" s="21">
        <f t="shared" si="16"/>
        <v>923.23333333333335</v>
      </c>
      <c r="M52" s="21">
        <f t="shared" si="16"/>
        <v>922.7</v>
      </c>
      <c r="N52" s="21">
        <f t="shared" si="16"/>
        <v>1734.0333333333333</v>
      </c>
      <c r="O52" s="21">
        <f t="shared" si="16"/>
        <v>1734.8666666666666</v>
      </c>
      <c r="P52" s="21">
        <f t="shared" si="16"/>
        <v>949</v>
      </c>
      <c r="Q52" s="21">
        <f t="shared" si="16"/>
        <v>984</v>
      </c>
      <c r="R52" s="21">
        <f t="shared" si="16"/>
        <v>1121.0333333333333</v>
      </c>
      <c r="S52" s="21">
        <f t="shared" si="16"/>
        <v>1440.8333333333333</v>
      </c>
      <c r="T52" s="21">
        <f t="shared" si="16"/>
        <v>653.26666666666665</v>
      </c>
      <c r="U52" s="21">
        <f t="shared" si="16"/>
        <v>303.89999999999998</v>
      </c>
      <c r="V52" s="21">
        <f t="shared" si="16"/>
        <v>1807.4666666666667</v>
      </c>
      <c r="W52" s="21">
        <f t="shared" si="16"/>
        <v>1214.6666666666667</v>
      </c>
      <c r="X52" s="21">
        <f t="shared" si="16"/>
        <v>1690.3666666666666</v>
      </c>
      <c r="Y52" s="21">
        <f t="shared" si="16"/>
        <v>546.06666666666672</v>
      </c>
      <c r="Z52" s="21">
        <f t="shared" si="16"/>
        <v>3558.1</v>
      </c>
      <c r="AA52" s="21">
        <f t="shared" si="16"/>
        <v>3128.6666666666665</v>
      </c>
      <c r="AB52" s="4">
        <f t="shared" si="5"/>
        <v>19194.966666666667</v>
      </c>
      <c r="AC52" s="5">
        <f t="shared" si="3"/>
        <v>17028.133333333335</v>
      </c>
      <c r="AD52" s="16"/>
      <c r="AE52" s="16"/>
    </row>
    <row r="53" spans="1:31">
      <c r="A53" s="89" t="s">
        <v>32</v>
      </c>
      <c r="B53" s="21">
        <f t="shared" ref="B53:AA53" si="17">+B21/$B$65</f>
        <v>2637.1666666666665</v>
      </c>
      <c r="C53" s="21">
        <f t="shared" si="17"/>
        <v>3077.8666666666668</v>
      </c>
      <c r="D53" s="21">
        <f t="shared" si="17"/>
        <v>1456.6666666666667</v>
      </c>
      <c r="E53" s="21">
        <f t="shared" si="17"/>
        <v>1387.5</v>
      </c>
      <c r="F53" s="21">
        <f t="shared" si="17"/>
        <v>877.76666666666665</v>
      </c>
      <c r="G53" s="21">
        <f t="shared" si="17"/>
        <v>457.5</v>
      </c>
      <c r="H53" s="21">
        <f t="shared" si="17"/>
        <v>2033.4333333333334</v>
      </c>
      <c r="I53" s="21">
        <f t="shared" si="17"/>
        <v>3321.5333333333333</v>
      </c>
      <c r="J53" s="21">
        <f t="shared" si="17"/>
        <v>582.83333333333337</v>
      </c>
      <c r="K53" s="21">
        <f t="shared" si="17"/>
        <v>259.56666666666666</v>
      </c>
      <c r="L53" s="21">
        <f t="shared" si="17"/>
        <v>1146.3</v>
      </c>
      <c r="M53" s="21">
        <f t="shared" si="17"/>
        <v>952.33333333333337</v>
      </c>
      <c r="N53" s="21">
        <f t="shared" si="17"/>
        <v>1852.9333333333334</v>
      </c>
      <c r="O53" s="21">
        <f t="shared" si="17"/>
        <v>1825.0333333333333</v>
      </c>
      <c r="P53" s="21">
        <f t="shared" si="17"/>
        <v>1085.2</v>
      </c>
      <c r="Q53" s="21">
        <f t="shared" si="17"/>
        <v>1096.5</v>
      </c>
      <c r="R53" s="21">
        <f t="shared" si="17"/>
        <v>1216.0333333333333</v>
      </c>
      <c r="S53" s="21">
        <f t="shared" si="17"/>
        <v>1591.5333333333333</v>
      </c>
      <c r="T53" s="21">
        <f t="shared" si="17"/>
        <v>669.06666666666672</v>
      </c>
      <c r="U53" s="21">
        <f t="shared" si="17"/>
        <v>314.66666666666669</v>
      </c>
      <c r="V53" s="21">
        <f t="shared" si="17"/>
        <v>1831.6</v>
      </c>
      <c r="W53" s="21">
        <f t="shared" si="17"/>
        <v>1199.5333333333333</v>
      </c>
      <c r="X53" s="21">
        <f t="shared" si="17"/>
        <v>1969.1666666666667</v>
      </c>
      <c r="Y53" s="21">
        <f t="shared" si="17"/>
        <v>585.13333333333333</v>
      </c>
      <c r="Z53" s="21">
        <f t="shared" si="17"/>
        <v>3615.5333333333333</v>
      </c>
      <c r="AA53" s="21">
        <f t="shared" si="17"/>
        <v>3395.1666666666665</v>
      </c>
      <c r="AB53" s="6">
        <f t="shared" si="5"/>
        <v>20973.7</v>
      </c>
      <c r="AC53" s="7">
        <f t="shared" si="3"/>
        <v>19463.866666666665</v>
      </c>
      <c r="AD53" s="16"/>
      <c r="AE53" s="16"/>
    </row>
    <row r="54" spans="1:31">
      <c r="A54" s="88" t="s">
        <v>33</v>
      </c>
      <c r="B54" s="21">
        <f t="shared" ref="B54:AA54" si="18">+B22/$B$65</f>
        <v>2691</v>
      </c>
      <c r="C54" s="21">
        <f t="shared" si="18"/>
        <v>3208.9333333333334</v>
      </c>
      <c r="D54" s="21">
        <f t="shared" si="18"/>
        <v>1307.5666666666666</v>
      </c>
      <c r="E54" s="21">
        <f t="shared" si="18"/>
        <v>1330.0666666666666</v>
      </c>
      <c r="F54" s="21">
        <f t="shared" si="18"/>
        <v>695.83333333333337</v>
      </c>
      <c r="G54" s="21">
        <f t="shared" si="18"/>
        <v>397.53333333333336</v>
      </c>
      <c r="H54" s="21">
        <f t="shared" si="18"/>
        <v>2096.1333333333332</v>
      </c>
      <c r="I54" s="21">
        <f t="shared" si="18"/>
        <v>3160</v>
      </c>
      <c r="J54" s="21">
        <f t="shared" si="18"/>
        <v>479.23333333333335</v>
      </c>
      <c r="K54" s="21">
        <f t="shared" si="18"/>
        <v>209.96666666666667</v>
      </c>
      <c r="L54" s="21">
        <f t="shared" si="18"/>
        <v>1100.4333333333334</v>
      </c>
      <c r="M54" s="21">
        <f t="shared" si="18"/>
        <v>826.36666666666667</v>
      </c>
      <c r="N54" s="21">
        <f t="shared" si="18"/>
        <v>1880.9666666666667</v>
      </c>
      <c r="O54" s="21">
        <f t="shared" si="18"/>
        <v>1856.4666666666667</v>
      </c>
      <c r="P54" s="21">
        <f t="shared" si="18"/>
        <v>1024.7</v>
      </c>
      <c r="Q54" s="21">
        <f t="shared" si="18"/>
        <v>1221.2333333333333</v>
      </c>
      <c r="R54" s="21">
        <f t="shared" si="18"/>
        <v>1154.0999999999999</v>
      </c>
      <c r="S54" s="21">
        <f t="shared" si="18"/>
        <v>1652.8</v>
      </c>
      <c r="T54" s="21">
        <f t="shared" si="18"/>
        <v>610.33333333333337</v>
      </c>
      <c r="U54" s="21">
        <f t="shared" si="18"/>
        <v>340.46666666666664</v>
      </c>
      <c r="V54" s="21">
        <f t="shared" si="18"/>
        <v>2015.4666666666667</v>
      </c>
      <c r="W54" s="21">
        <f t="shared" si="18"/>
        <v>1299.8666666666666</v>
      </c>
      <c r="X54" s="21">
        <f t="shared" si="18"/>
        <v>1874.6333333333334</v>
      </c>
      <c r="Y54" s="21">
        <f t="shared" si="18"/>
        <v>676.3</v>
      </c>
      <c r="Z54" s="21">
        <f t="shared" si="18"/>
        <v>3309.8333333333335</v>
      </c>
      <c r="AA54" s="21">
        <f t="shared" si="18"/>
        <v>3737.3666666666668</v>
      </c>
      <c r="AB54" s="4">
        <f t="shared" si="5"/>
        <v>20240.233333333337</v>
      </c>
      <c r="AC54" s="5">
        <f t="shared" si="3"/>
        <v>19917.366666666669</v>
      </c>
      <c r="AD54" s="16"/>
      <c r="AE54" s="16"/>
    </row>
    <row r="55" spans="1:31">
      <c r="A55" s="89" t="s">
        <v>34</v>
      </c>
      <c r="B55" s="21">
        <f t="shared" ref="B55:AA55" si="19">+B23/$B$65</f>
        <v>2516.4</v>
      </c>
      <c r="C55" s="21">
        <f t="shared" si="19"/>
        <v>3204.4</v>
      </c>
      <c r="D55" s="21">
        <f t="shared" si="19"/>
        <v>974.43333333333328</v>
      </c>
      <c r="E55" s="21">
        <f t="shared" si="19"/>
        <v>1329.5666666666666</v>
      </c>
      <c r="F55" s="21">
        <f t="shared" si="19"/>
        <v>476.93333333333334</v>
      </c>
      <c r="G55" s="21">
        <f t="shared" si="19"/>
        <v>398.9</v>
      </c>
      <c r="H55" s="21">
        <f t="shared" si="19"/>
        <v>1812.5</v>
      </c>
      <c r="I55" s="21">
        <f t="shared" si="19"/>
        <v>3142.1333333333332</v>
      </c>
      <c r="J55" s="21">
        <f t="shared" si="19"/>
        <v>322.96666666666664</v>
      </c>
      <c r="K55" s="21">
        <f t="shared" si="19"/>
        <v>190.53333333333333</v>
      </c>
      <c r="L55" s="21">
        <f t="shared" si="19"/>
        <v>868.4</v>
      </c>
      <c r="M55" s="21">
        <f t="shared" si="19"/>
        <v>778.5</v>
      </c>
      <c r="N55" s="21">
        <f t="shared" si="19"/>
        <v>1641.7</v>
      </c>
      <c r="O55" s="21">
        <f t="shared" si="19"/>
        <v>1873.3666666666666</v>
      </c>
      <c r="P55" s="21">
        <f t="shared" si="19"/>
        <v>904.43333333333328</v>
      </c>
      <c r="Q55" s="21">
        <f t="shared" si="19"/>
        <v>1347.7333333333333</v>
      </c>
      <c r="R55" s="21">
        <f t="shared" si="19"/>
        <v>1005.4666666666667</v>
      </c>
      <c r="S55" s="21">
        <f t="shared" si="19"/>
        <v>1622.4</v>
      </c>
      <c r="T55" s="21">
        <f t="shared" si="19"/>
        <v>559.36666666666667</v>
      </c>
      <c r="U55" s="21">
        <f t="shared" si="19"/>
        <v>361.43333333333334</v>
      </c>
      <c r="V55" s="21">
        <f t="shared" si="19"/>
        <v>1865.6333333333334</v>
      </c>
      <c r="W55" s="21">
        <f t="shared" si="19"/>
        <v>1261.7333333333333</v>
      </c>
      <c r="X55" s="21">
        <f t="shared" si="19"/>
        <v>1644.1</v>
      </c>
      <c r="Y55" s="21">
        <f t="shared" si="19"/>
        <v>694.06666666666672</v>
      </c>
      <c r="Z55" s="21">
        <f t="shared" si="19"/>
        <v>2919.1</v>
      </c>
      <c r="AA55" s="21">
        <f t="shared" si="19"/>
        <v>3720.5</v>
      </c>
      <c r="AB55" s="6">
        <f t="shared" si="5"/>
        <v>17511.433333333331</v>
      </c>
      <c r="AC55" s="7">
        <f t="shared" si="3"/>
        <v>19925.266666666666</v>
      </c>
      <c r="AD55" s="16"/>
      <c r="AE55" s="16"/>
    </row>
    <row r="56" spans="1:31">
      <c r="A56" s="88" t="s">
        <v>35</v>
      </c>
      <c r="B56" s="21">
        <f t="shared" ref="B56:AA56" si="20">+B24/$B$65</f>
        <v>2077.7666666666669</v>
      </c>
      <c r="C56" s="21">
        <f t="shared" si="20"/>
        <v>2642.4</v>
      </c>
      <c r="D56" s="21">
        <f t="shared" si="20"/>
        <v>683.13333333333333</v>
      </c>
      <c r="E56" s="21">
        <f t="shared" si="20"/>
        <v>1298.0333333333333</v>
      </c>
      <c r="F56" s="21">
        <f t="shared" si="20"/>
        <v>289.83333333333331</v>
      </c>
      <c r="G56" s="21">
        <f t="shared" si="20"/>
        <v>383</v>
      </c>
      <c r="H56" s="21">
        <f t="shared" si="20"/>
        <v>1418.7</v>
      </c>
      <c r="I56" s="21">
        <f t="shared" si="20"/>
        <v>2607.6666666666665</v>
      </c>
      <c r="J56" s="21">
        <f t="shared" si="20"/>
        <v>211.46666666666667</v>
      </c>
      <c r="K56" s="21">
        <f t="shared" si="20"/>
        <v>174.93333333333334</v>
      </c>
      <c r="L56" s="21">
        <f t="shared" si="20"/>
        <v>615.13333333333333</v>
      </c>
      <c r="M56" s="21">
        <f t="shared" si="20"/>
        <v>666.43333333333328</v>
      </c>
      <c r="N56" s="21">
        <f t="shared" si="20"/>
        <v>1287.8</v>
      </c>
      <c r="O56" s="21">
        <f t="shared" si="20"/>
        <v>1658.0333333333333</v>
      </c>
      <c r="P56" s="21">
        <f t="shared" si="20"/>
        <v>676.9</v>
      </c>
      <c r="Q56" s="21">
        <f t="shared" si="20"/>
        <v>1288.1666666666667</v>
      </c>
      <c r="R56" s="21">
        <f t="shared" si="20"/>
        <v>812.26666666666665</v>
      </c>
      <c r="S56" s="21">
        <f t="shared" si="20"/>
        <v>1355.0333333333333</v>
      </c>
      <c r="T56" s="21">
        <f t="shared" si="20"/>
        <v>418.9</v>
      </c>
      <c r="U56" s="21">
        <f t="shared" si="20"/>
        <v>350.36666666666667</v>
      </c>
      <c r="V56" s="21">
        <f t="shared" si="20"/>
        <v>1951.7666666666667</v>
      </c>
      <c r="W56" s="21">
        <f t="shared" si="20"/>
        <v>1088.6666666666667</v>
      </c>
      <c r="X56" s="21">
        <f t="shared" si="20"/>
        <v>1204.0333333333333</v>
      </c>
      <c r="Y56" s="21">
        <f t="shared" si="20"/>
        <v>706.33333333333337</v>
      </c>
      <c r="Z56" s="21">
        <f t="shared" si="20"/>
        <v>2348.1666666666665</v>
      </c>
      <c r="AA56" s="21">
        <f t="shared" si="20"/>
        <v>3113</v>
      </c>
      <c r="AB56" s="4">
        <f t="shared" si="5"/>
        <v>13995.866666666665</v>
      </c>
      <c r="AC56" s="5">
        <f t="shared" si="3"/>
        <v>17332.066666666666</v>
      </c>
      <c r="AD56" s="16"/>
      <c r="AE56" s="16"/>
    </row>
    <row r="57" spans="1:31">
      <c r="A57" s="89" t="s">
        <v>36</v>
      </c>
      <c r="B57" s="21">
        <f t="shared" ref="B57:AA57" si="21">+B25/$B$65</f>
        <v>367.86666666666667</v>
      </c>
      <c r="C57" s="21">
        <f t="shared" si="21"/>
        <v>1899.7</v>
      </c>
      <c r="D57" s="21">
        <f t="shared" si="21"/>
        <v>166.8</v>
      </c>
      <c r="E57" s="21">
        <f t="shared" si="21"/>
        <v>1002.1666666666666</v>
      </c>
      <c r="F57" s="21">
        <f t="shared" si="21"/>
        <v>81.833333333333329</v>
      </c>
      <c r="G57" s="21">
        <f t="shared" si="21"/>
        <v>333.66666666666669</v>
      </c>
      <c r="H57" s="21">
        <f t="shared" si="21"/>
        <v>527.0333333333333</v>
      </c>
      <c r="I57" s="21">
        <f t="shared" si="21"/>
        <v>2203.5666666666666</v>
      </c>
      <c r="J57" s="21">
        <f t="shared" si="21"/>
        <v>125.13333333333334</v>
      </c>
      <c r="K57" s="21">
        <f t="shared" si="21"/>
        <v>144.86666666666667</v>
      </c>
      <c r="L57" s="21">
        <f t="shared" si="21"/>
        <v>316.56666666666666</v>
      </c>
      <c r="M57" s="21">
        <f t="shared" si="21"/>
        <v>419.23333333333335</v>
      </c>
      <c r="N57" s="21">
        <f t="shared" si="21"/>
        <v>854.66666666666663</v>
      </c>
      <c r="O57" s="21">
        <f t="shared" si="21"/>
        <v>1293.9000000000001</v>
      </c>
      <c r="P57" s="21">
        <f t="shared" si="21"/>
        <v>509.83333333333331</v>
      </c>
      <c r="Q57" s="21">
        <f t="shared" si="21"/>
        <v>1003.5333333333333</v>
      </c>
      <c r="R57" s="21">
        <f t="shared" si="21"/>
        <v>586.4</v>
      </c>
      <c r="S57" s="21">
        <f t="shared" si="21"/>
        <v>1026.3</v>
      </c>
      <c r="T57" s="21">
        <f t="shared" si="21"/>
        <v>355.5</v>
      </c>
      <c r="U57" s="21">
        <f t="shared" si="21"/>
        <v>245.96666666666667</v>
      </c>
      <c r="V57" s="21">
        <f t="shared" si="21"/>
        <v>1919.0333333333333</v>
      </c>
      <c r="W57" s="21">
        <f t="shared" si="21"/>
        <v>835.56666666666672</v>
      </c>
      <c r="X57" s="21">
        <f t="shared" si="21"/>
        <v>823.5</v>
      </c>
      <c r="Y57" s="21">
        <f t="shared" si="21"/>
        <v>602.4</v>
      </c>
      <c r="Z57" s="21">
        <f t="shared" si="21"/>
        <v>1556.1333333333334</v>
      </c>
      <c r="AA57" s="21">
        <f t="shared" si="21"/>
        <v>2255.4333333333334</v>
      </c>
      <c r="AB57" s="6">
        <f t="shared" si="5"/>
        <v>8190.3</v>
      </c>
      <c r="AC57" s="7">
        <f t="shared" si="3"/>
        <v>13266.3</v>
      </c>
      <c r="AD57" s="16"/>
      <c r="AE57" s="16"/>
    </row>
    <row r="58" spans="1:31">
      <c r="A58" s="88" t="s">
        <v>37</v>
      </c>
      <c r="B58" s="21">
        <f t="shared" ref="B58:AA58" si="22">+B26/$B$65</f>
        <v>0</v>
      </c>
      <c r="C58" s="21">
        <f t="shared" si="22"/>
        <v>1378.6</v>
      </c>
      <c r="D58" s="21">
        <f t="shared" si="22"/>
        <v>4.6333333333333337</v>
      </c>
      <c r="E58" s="21">
        <f t="shared" si="22"/>
        <v>637.20000000000005</v>
      </c>
      <c r="F58" s="21">
        <f t="shared" si="22"/>
        <v>4.333333333333333</v>
      </c>
      <c r="G58" s="21">
        <f t="shared" si="22"/>
        <v>198.33333333333334</v>
      </c>
      <c r="H58" s="21">
        <f t="shared" si="22"/>
        <v>24.233333333333334</v>
      </c>
      <c r="I58" s="21">
        <f t="shared" si="22"/>
        <v>1108.9666666666667</v>
      </c>
      <c r="J58" s="21">
        <f t="shared" si="22"/>
        <v>28.466666666666665</v>
      </c>
      <c r="K58" s="21">
        <f t="shared" si="22"/>
        <v>61.7</v>
      </c>
      <c r="L58" s="21">
        <f t="shared" si="22"/>
        <v>58.9</v>
      </c>
      <c r="M58" s="21">
        <f t="shared" si="22"/>
        <v>92.63333333333334</v>
      </c>
      <c r="N58" s="21">
        <f t="shared" si="22"/>
        <v>136.73333333333332</v>
      </c>
      <c r="O58" s="21">
        <f t="shared" si="22"/>
        <v>256.53333333333336</v>
      </c>
      <c r="P58" s="21">
        <f t="shared" si="22"/>
        <v>104.43333333333334</v>
      </c>
      <c r="Q58" s="21">
        <f t="shared" si="22"/>
        <v>167.36666666666667</v>
      </c>
      <c r="R58" s="21">
        <f t="shared" si="22"/>
        <v>99.9</v>
      </c>
      <c r="S58" s="21">
        <f t="shared" si="22"/>
        <v>99.166666666666671</v>
      </c>
      <c r="T58" s="21">
        <f t="shared" si="22"/>
        <v>56.733333333333334</v>
      </c>
      <c r="U58" s="21">
        <f t="shared" si="22"/>
        <v>16.2</v>
      </c>
      <c r="V58" s="21">
        <f t="shared" si="22"/>
        <v>134.93333333333334</v>
      </c>
      <c r="W58" s="21">
        <f t="shared" si="22"/>
        <v>40.799999999999997</v>
      </c>
      <c r="X58" s="21">
        <f t="shared" si="22"/>
        <v>103.83333333333333</v>
      </c>
      <c r="Y58" s="21">
        <f t="shared" si="22"/>
        <v>41.633333333333333</v>
      </c>
      <c r="Z58" s="21">
        <f t="shared" si="22"/>
        <v>57.633333333333333</v>
      </c>
      <c r="AA58" s="21">
        <f t="shared" si="22"/>
        <v>245.9</v>
      </c>
      <c r="AB58" s="4">
        <f t="shared" si="5"/>
        <v>814.76666666666665</v>
      </c>
      <c r="AC58" s="5">
        <f t="shared" si="3"/>
        <v>4345.0333333333328</v>
      </c>
      <c r="AD58" s="16"/>
      <c r="AE58" s="16"/>
    </row>
    <row r="59" spans="1:31">
      <c r="A59" s="89" t="s">
        <v>38</v>
      </c>
      <c r="B59" s="21">
        <f t="shared" ref="B59:AA59" si="23">+B27/$B$65</f>
        <v>6.6666666666666666E-2</v>
      </c>
      <c r="C59" s="21">
        <f t="shared" si="23"/>
        <v>50.06666666666667</v>
      </c>
      <c r="D59" s="21">
        <f t="shared" si="23"/>
        <v>0</v>
      </c>
      <c r="E59" s="21">
        <f t="shared" si="23"/>
        <v>10.6</v>
      </c>
      <c r="F59" s="21">
        <f t="shared" si="23"/>
        <v>0</v>
      </c>
      <c r="G59" s="21">
        <f t="shared" si="23"/>
        <v>3.1</v>
      </c>
      <c r="H59" s="21">
        <f t="shared" si="23"/>
        <v>0</v>
      </c>
      <c r="I59" s="21">
        <f t="shared" si="23"/>
        <v>10.533333333333333</v>
      </c>
      <c r="J59" s="21">
        <f t="shared" si="23"/>
        <v>0</v>
      </c>
      <c r="K59" s="21">
        <f t="shared" si="23"/>
        <v>0.33333333333333331</v>
      </c>
      <c r="L59" s="21">
        <f t="shared" si="23"/>
        <v>0</v>
      </c>
      <c r="M59" s="21">
        <f t="shared" si="23"/>
        <v>0.1</v>
      </c>
      <c r="N59" s="21">
        <f t="shared" si="23"/>
        <v>0</v>
      </c>
      <c r="O59" s="21">
        <f t="shared" si="23"/>
        <v>6.6666666666666666E-2</v>
      </c>
      <c r="P59" s="21">
        <f t="shared" si="23"/>
        <v>0</v>
      </c>
      <c r="Q59" s="21">
        <f t="shared" si="23"/>
        <v>0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0.23333333333333334</v>
      </c>
      <c r="AB59" s="6">
        <f t="shared" si="5"/>
        <v>6.6666666666666666E-2</v>
      </c>
      <c r="AC59" s="7">
        <f t="shared" si="3"/>
        <v>75.033333333333331</v>
      </c>
      <c r="AD59" s="16"/>
      <c r="AE59" s="16"/>
    </row>
    <row r="60" spans="1:31">
      <c r="A60" s="88" t="s">
        <v>39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0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0</v>
      </c>
      <c r="AC60" s="5">
        <f t="shared" si="3"/>
        <v>0</v>
      </c>
      <c r="AD60" s="16"/>
      <c r="AE60" s="16"/>
    </row>
    <row r="61" spans="1:31">
      <c r="A61" s="89" t="s">
        <v>40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6"/>
      <c r="AE61" s="16"/>
    </row>
    <row r="62" spans="1:31" ht="14.1" thickBot="1">
      <c r="A62" s="88" t="s">
        <v>41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6"/>
      <c r="AE62" s="16"/>
    </row>
    <row r="63" spans="1:31" s="45" customFormat="1" ht="15" thickTop="1" thickBot="1">
      <c r="A63" s="9" t="s">
        <v>45</v>
      </c>
      <c r="B63" s="52">
        <f>SUM(B39:B62)</f>
        <v>50396.566666666673</v>
      </c>
      <c r="C63" s="47">
        <f t="shared" ref="C63:AC63" si="25">SUM(C39:C62)</f>
        <v>30233.200000000001</v>
      </c>
      <c r="D63" s="52">
        <f t="shared" si="25"/>
        <v>19459.333333333336</v>
      </c>
      <c r="E63" s="47">
        <f t="shared" si="25"/>
        <v>16103.166666666664</v>
      </c>
      <c r="F63" s="52">
        <f t="shared" si="25"/>
        <v>10231.066666666668</v>
      </c>
      <c r="G63" s="47">
        <f t="shared" si="25"/>
        <v>6423.1333333333341</v>
      </c>
      <c r="H63" s="52">
        <f t="shared" si="25"/>
        <v>25422.200000000004</v>
      </c>
      <c r="I63" s="47">
        <f t="shared" si="25"/>
        <v>36281.666666666664</v>
      </c>
      <c r="J63" s="52">
        <f t="shared" si="25"/>
        <v>5270.8666666666659</v>
      </c>
      <c r="K63" s="52">
        <f t="shared" si="25"/>
        <v>6408.4</v>
      </c>
      <c r="L63" s="52">
        <f t="shared" si="25"/>
        <v>9390.0666666666675</v>
      </c>
      <c r="M63" s="47">
        <f t="shared" si="25"/>
        <v>19033.233333333334</v>
      </c>
      <c r="N63" s="52">
        <f t="shared" si="25"/>
        <v>22580.333333333332</v>
      </c>
      <c r="O63" s="47">
        <f t="shared" si="25"/>
        <v>31198.366666666661</v>
      </c>
      <c r="P63" s="52">
        <f t="shared" si="25"/>
        <v>14353.5</v>
      </c>
      <c r="Q63" s="47">
        <f t="shared" si="25"/>
        <v>17167.833333333332</v>
      </c>
      <c r="R63" s="52">
        <f t="shared" si="25"/>
        <v>18403.76666666667</v>
      </c>
      <c r="S63" s="47">
        <f t="shared" si="25"/>
        <v>20504.166666666668</v>
      </c>
      <c r="T63" s="52">
        <f>SUM(T39:T62)</f>
        <v>6629.833333333333</v>
      </c>
      <c r="U63" s="47">
        <f t="shared" si="25"/>
        <v>8667.3000000000011</v>
      </c>
      <c r="V63" s="52">
        <f t="shared" si="25"/>
        <v>20836.300000000003</v>
      </c>
      <c r="W63" s="47">
        <f t="shared" si="25"/>
        <v>24734.666666666668</v>
      </c>
      <c r="X63" s="52">
        <f t="shared" si="25"/>
        <v>19680.666666666664</v>
      </c>
      <c r="Y63" s="47">
        <f t="shared" si="25"/>
        <v>12565.166666666668</v>
      </c>
      <c r="Z63" s="52">
        <f t="shared" si="25"/>
        <v>48842.366666666654</v>
      </c>
      <c r="AA63" s="52">
        <f t="shared" si="25"/>
        <v>41681.566666666666</v>
      </c>
      <c r="AB63" s="52">
        <f>SUM(AB39:AB62)</f>
        <v>271496.86666666664</v>
      </c>
      <c r="AC63" s="48">
        <f t="shared" si="25"/>
        <v>271001.8666666667</v>
      </c>
    </row>
    <row r="64" spans="1:31" ht="17.100000000000001" thickTop="1">
      <c r="A64" s="175"/>
      <c r="B64" s="16"/>
      <c r="C64" s="16"/>
      <c r="AB64" s="179" t="str">
        <f>IF(AB63='Daily Total'!D43,"Correct","Wrong")</f>
        <v>Wrong</v>
      </c>
      <c r="AC64" s="179" t="str">
        <f>IF(AC63='Daily Total'!E43,"Correct","Wrong")</f>
        <v>Wrong</v>
      </c>
    </row>
    <row r="65" spans="1:31">
      <c r="A65" s="8" t="s">
        <v>46</v>
      </c>
      <c r="B65" s="8">
        <f>COUNTIF('Daily Total'!G7:G36,"&gt;0")</f>
        <v>30</v>
      </c>
      <c r="C65" s="16"/>
    </row>
    <row r="66" spans="1:31">
      <c r="B66" s="16"/>
      <c r="C66" s="16"/>
    </row>
    <row r="67" spans="1:31">
      <c r="A67" s="45" t="s">
        <v>47</v>
      </c>
      <c r="B67" s="16"/>
      <c r="C67" s="16"/>
    </row>
    <row r="68" spans="1:31" ht="14.1" thickBot="1">
      <c r="B68" s="16"/>
      <c r="C68" s="16"/>
    </row>
    <row r="69" spans="1:31" ht="15" thickTop="1" thickBot="1">
      <c r="A69" s="254" t="s">
        <v>1</v>
      </c>
      <c r="B69" s="245" t="s">
        <v>2</v>
      </c>
      <c r="C69" s="246"/>
      <c r="D69" s="245" t="s">
        <v>3</v>
      </c>
      <c r="E69" s="246"/>
      <c r="F69" s="245" t="s">
        <v>4</v>
      </c>
      <c r="G69" s="246"/>
      <c r="H69" s="245" t="s">
        <v>5</v>
      </c>
      <c r="I69" s="246"/>
      <c r="J69" s="245" t="s">
        <v>6</v>
      </c>
      <c r="K69" s="246"/>
      <c r="L69" s="245" t="s">
        <v>7</v>
      </c>
      <c r="M69" s="246"/>
      <c r="N69" s="245" t="s">
        <v>8</v>
      </c>
      <c r="O69" s="246"/>
      <c r="P69" s="245" t="s">
        <v>9</v>
      </c>
      <c r="Q69" s="246"/>
      <c r="R69" s="245" t="s">
        <v>10</v>
      </c>
      <c r="S69" s="246"/>
      <c r="T69" s="245" t="s">
        <v>11</v>
      </c>
      <c r="U69" s="246"/>
      <c r="V69" s="245" t="s">
        <v>12</v>
      </c>
      <c r="W69" s="246"/>
      <c r="X69" s="245" t="s">
        <v>13</v>
      </c>
      <c r="Y69" s="246"/>
      <c r="Z69" s="245" t="s">
        <v>14</v>
      </c>
      <c r="AA69" s="246"/>
      <c r="AB69" s="245" t="s">
        <v>48</v>
      </c>
      <c r="AC69" s="246"/>
    </row>
    <row r="70" spans="1:31" s="68" customFormat="1" ht="15" thickTop="1" thickBot="1">
      <c r="A70" s="255"/>
      <c r="B70" s="62" t="s">
        <v>16</v>
      </c>
      <c r="C70" s="63" t="s">
        <v>17</v>
      </c>
      <c r="D70" s="64" t="s">
        <v>16</v>
      </c>
      <c r="E70" s="65" t="s">
        <v>17</v>
      </c>
      <c r="F70" s="66" t="s">
        <v>16</v>
      </c>
      <c r="G70" s="63" t="s">
        <v>17</v>
      </c>
      <c r="H70" s="64" t="s">
        <v>16</v>
      </c>
      <c r="I70" s="65" t="s">
        <v>17</v>
      </c>
      <c r="J70" s="66" t="s">
        <v>16</v>
      </c>
      <c r="K70" s="63" t="s">
        <v>17</v>
      </c>
      <c r="L70" s="64" t="s">
        <v>16</v>
      </c>
      <c r="M70" s="66" t="s">
        <v>17</v>
      </c>
      <c r="N70" s="62" t="s">
        <v>16</v>
      </c>
      <c r="O70" s="67" t="s">
        <v>17</v>
      </c>
      <c r="P70" s="66" t="s">
        <v>16</v>
      </c>
      <c r="Q70" s="63" t="s">
        <v>17</v>
      </c>
      <c r="R70" s="64" t="s">
        <v>16</v>
      </c>
      <c r="S70" s="65" t="s">
        <v>17</v>
      </c>
      <c r="T70" s="66" t="s">
        <v>16</v>
      </c>
      <c r="U70" s="63" t="s">
        <v>17</v>
      </c>
      <c r="V70" s="64" t="s">
        <v>16</v>
      </c>
      <c r="W70" s="65" t="s">
        <v>17</v>
      </c>
      <c r="X70" s="66" t="s">
        <v>16</v>
      </c>
      <c r="Y70" s="63" t="s">
        <v>17</v>
      </c>
      <c r="Z70" s="64" t="s">
        <v>16</v>
      </c>
      <c r="AA70" s="66" t="s">
        <v>17</v>
      </c>
      <c r="AB70" s="62" t="s">
        <v>16</v>
      </c>
      <c r="AC70" s="67" t="s">
        <v>17</v>
      </c>
    </row>
    <row r="71" spans="1:31" ht="14.1" thickTop="1">
      <c r="A71" s="87" t="s">
        <v>18</v>
      </c>
      <c r="B71" s="60"/>
      <c r="C71" s="61"/>
      <c r="D71" s="60"/>
      <c r="E71" s="61"/>
      <c r="F71" s="60"/>
      <c r="G71" s="61"/>
      <c r="H71" s="60"/>
      <c r="I71" s="61"/>
      <c r="J71" s="60"/>
      <c r="K71" s="61"/>
      <c r="L71" s="60"/>
      <c r="M71" s="61"/>
      <c r="N71" s="60"/>
      <c r="O71" s="61"/>
      <c r="P71" s="60"/>
      <c r="Q71" s="61"/>
      <c r="R71" s="60"/>
      <c r="S71" s="61"/>
      <c r="T71" s="60"/>
      <c r="U71" s="61"/>
      <c r="V71" s="60"/>
      <c r="W71" s="61"/>
      <c r="X71" s="60"/>
      <c r="Y71" s="61"/>
      <c r="Z71" s="60"/>
      <c r="AA71" s="60"/>
      <c r="AB71" s="100">
        <f t="shared" ref="AB71:AC71" si="26">AB7/AB31</f>
        <v>0</v>
      </c>
      <c r="AC71" s="101">
        <f t="shared" si="26"/>
        <v>0</v>
      </c>
      <c r="AD71" s="16"/>
      <c r="AE71" s="16"/>
    </row>
    <row r="72" spans="1:31">
      <c r="A72" s="88" t="s">
        <v>19</v>
      </c>
      <c r="B72" s="83">
        <f>B8/B31</f>
        <v>9.7050262021817629E-3</v>
      </c>
      <c r="C72" s="84">
        <f t="shared" ref="C72:AC72" si="27">C8/C31</f>
        <v>1.1025406947770442E-6</v>
      </c>
      <c r="D72" s="83">
        <f t="shared" si="27"/>
        <v>6.4219397718318543E-3</v>
      </c>
      <c r="E72" s="84">
        <f t="shared" si="27"/>
        <v>1.2419917407549239E-5</v>
      </c>
      <c r="F72" s="83">
        <f t="shared" si="27"/>
        <v>3.6620489228884573E-3</v>
      </c>
      <c r="G72" s="84">
        <f t="shared" si="27"/>
        <v>5.1895751813756524E-5</v>
      </c>
      <c r="H72" s="83">
        <f t="shared" si="27"/>
        <v>7.8055138160085802E-3</v>
      </c>
      <c r="I72" s="84">
        <f t="shared" si="27"/>
        <v>1.5342918829528229E-4</v>
      </c>
      <c r="J72" s="83">
        <f t="shared" si="27"/>
        <v>9.9920316709459548E-4</v>
      </c>
      <c r="K72" s="84">
        <f t="shared" si="27"/>
        <v>2.7047833052451991E-4</v>
      </c>
      <c r="L72" s="83">
        <f t="shared" si="27"/>
        <v>3.1238684851367756E-4</v>
      </c>
      <c r="M72" s="84">
        <f t="shared" si="27"/>
        <v>9.2820102382324253E-5</v>
      </c>
      <c r="N72" s="83">
        <f t="shared" si="27"/>
        <v>8.3553534786908964E-4</v>
      </c>
      <c r="O72" s="84">
        <f t="shared" si="27"/>
        <v>1.0684320012479286E-6</v>
      </c>
      <c r="P72" s="83">
        <f t="shared" si="27"/>
        <v>3.5299172095075535E-4</v>
      </c>
      <c r="Q72" s="84">
        <f t="shared" si="27"/>
        <v>0</v>
      </c>
      <c r="R72" s="83">
        <f t="shared" si="27"/>
        <v>9.0561171354414774E-6</v>
      </c>
      <c r="S72" s="84">
        <f t="shared" si="27"/>
        <v>1.6256858362121519E-6</v>
      </c>
      <c r="T72" s="83">
        <f t="shared" si="27"/>
        <v>0</v>
      </c>
      <c r="U72" s="84">
        <f t="shared" si="27"/>
        <v>0</v>
      </c>
      <c r="V72" s="83">
        <f t="shared" si="27"/>
        <v>1.5997721924397965E-6</v>
      </c>
      <c r="W72" s="84">
        <f t="shared" si="27"/>
        <v>0</v>
      </c>
      <c r="X72" s="83">
        <f t="shared" si="27"/>
        <v>0</v>
      </c>
      <c r="Y72" s="84">
        <f t="shared" si="27"/>
        <v>0</v>
      </c>
      <c r="Z72" s="83">
        <f t="shared" si="27"/>
        <v>0</v>
      </c>
      <c r="AA72" s="83">
        <f t="shared" si="27"/>
        <v>0</v>
      </c>
      <c r="AB72" s="102">
        <f t="shared" si="27"/>
        <v>3.2497612618242618E-3</v>
      </c>
      <c r="AC72" s="103">
        <f t="shared" si="27"/>
        <v>3.5793111388162638E-5</v>
      </c>
      <c r="AD72" s="16"/>
      <c r="AE72" s="16"/>
    </row>
    <row r="73" spans="1:31">
      <c r="A73" s="89" t="s">
        <v>20</v>
      </c>
      <c r="B73" s="83">
        <f>B9/B31</f>
        <v>4.9720318249192902E-2</v>
      </c>
      <c r="C73" s="84">
        <f t="shared" ref="C73:AC73" si="28">C9/C31</f>
        <v>2.0286748783897613E-4</v>
      </c>
      <c r="D73" s="83">
        <f t="shared" si="28"/>
        <v>4.7187296584329713E-2</v>
      </c>
      <c r="E73" s="84">
        <f t="shared" si="28"/>
        <v>1.8629876111323859E-4</v>
      </c>
      <c r="F73" s="83">
        <f t="shared" si="28"/>
        <v>2.6628047906376656E-2</v>
      </c>
      <c r="G73" s="84">
        <f t="shared" si="28"/>
        <v>3.2694323642666612E-4</v>
      </c>
      <c r="H73" s="83">
        <f t="shared" si="28"/>
        <v>4.2456330818470993E-2</v>
      </c>
      <c r="I73" s="84">
        <f t="shared" si="28"/>
        <v>2.3317561670265054E-3</v>
      </c>
      <c r="J73" s="83">
        <f t="shared" si="28"/>
        <v>1.2989641172229741E-2</v>
      </c>
      <c r="K73" s="84">
        <f t="shared" si="28"/>
        <v>5.9557247778956783E-3</v>
      </c>
      <c r="L73" s="83">
        <f t="shared" si="28"/>
        <v>6.5175256121717279E-3</v>
      </c>
      <c r="M73" s="84">
        <f t="shared" si="28"/>
        <v>1.3732121184524613E-2</v>
      </c>
      <c r="N73" s="83">
        <f t="shared" si="28"/>
        <v>1.8076202004694352E-2</v>
      </c>
      <c r="O73" s="84">
        <f t="shared" si="28"/>
        <v>1.3032733551222232E-2</v>
      </c>
      <c r="P73" s="83">
        <f t="shared" si="28"/>
        <v>1.6890189384702919E-2</v>
      </c>
      <c r="Q73" s="84">
        <f t="shared" si="28"/>
        <v>1.3267059520226781E-2</v>
      </c>
      <c r="R73" s="83">
        <f t="shared" si="28"/>
        <v>1.8239019910779135E-2</v>
      </c>
      <c r="S73" s="84">
        <f t="shared" si="28"/>
        <v>1.585693964641333E-2</v>
      </c>
      <c r="T73" s="83">
        <f t="shared" si="28"/>
        <v>9.5175846552200908E-3</v>
      </c>
      <c r="U73" s="84">
        <f t="shared" si="28"/>
        <v>2.0679258054219114E-2</v>
      </c>
      <c r="V73" s="83">
        <f t="shared" si="28"/>
        <v>1.0387320845511598E-2</v>
      </c>
      <c r="W73" s="84">
        <f t="shared" si="28"/>
        <v>1.6960002156217995E-2</v>
      </c>
      <c r="X73" s="83">
        <f t="shared" si="28"/>
        <v>1.5609227329697503E-2</v>
      </c>
      <c r="Y73" s="84">
        <f t="shared" si="28"/>
        <v>2.5610484010027721E-2</v>
      </c>
      <c r="Z73" s="83">
        <f t="shared" si="28"/>
        <v>2.0574351092733017E-2</v>
      </c>
      <c r="AA73" s="83">
        <f t="shared" si="28"/>
        <v>1.183016953137558E-2</v>
      </c>
      <c r="AB73" s="102">
        <f t="shared" si="28"/>
        <v>2.7563117364399294E-2</v>
      </c>
      <c r="AC73" s="103">
        <f t="shared" si="28"/>
        <v>1.0215796791559616E-2</v>
      </c>
      <c r="AD73" s="16"/>
      <c r="AE73" s="16"/>
    </row>
    <row r="74" spans="1:31">
      <c r="A74" s="88" t="s">
        <v>21</v>
      </c>
      <c r="B74" s="83">
        <f>B10/B31</f>
        <v>7.9186611257248338E-2</v>
      </c>
      <c r="C74" s="84">
        <f t="shared" ref="C74:AC74" si="29">C10/C31</f>
        <v>1.3220565471071538E-2</v>
      </c>
      <c r="D74" s="83">
        <f t="shared" si="29"/>
        <v>7.3049779026345546E-2</v>
      </c>
      <c r="E74" s="84">
        <f t="shared" si="29"/>
        <v>2.9828501640464092E-2</v>
      </c>
      <c r="F74" s="83">
        <f t="shared" si="29"/>
        <v>5.8397299727626965E-2</v>
      </c>
      <c r="G74" s="84">
        <f t="shared" si="29"/>
        <v>3.7333803854816446E-2</v>
      </c>
      <c r="H74" s="83">
        <f t="shared" si="29"/>
        <v>3.9162621645648293E-2</v>
      </c>
      <c r="I74" s="84">
        <f t="shared" si="29"/>
        <v>2.3568377049933392E-2</v>
      </c>
      <c r="J74" s="83">
        <f t="shared" si="29"/>
        <v>3.6578424800475573E-2</v>
      </c>
      <c r="K74" s="84">
        <f t="shared" si="29"/>
        <v>4.7598984665959264E-2</v>
      </c>
      <c r="L74" s="83">
        <f t="shared" si="29"/>
        <v>2.5779014703480985E-2</v>
      </c>
      <c r="M74" s="84">
        <f t="shared" si="29"/>
        <v>4.2947686240032784E-2</v>
      </c>
      <c r="N74" s="83">
        <f t="shared" si="29"/>
        <v>4.2666922543216072E-2</v>
      </c>
      <c r="O74" s="84">
        <f t="shared" si="29"/>
        <v>4.276505928194959E-2</v>
      </c>
      <c r="P74" s="83">
        <f t="shared" si="29"/>
        <v>5.8931038887147152E-2</v>
      </c>
      <c r="Q74" s="84">
        <f t="shared" si="29"/>
        <v>3.9467220674323102E-2</v>
      </c>
      <c r="R74" s="83">
        <f t="shared" si="29"/>
        <v>5.396540201009576E-2</v>
      </c>
      <c r="S74" s="84">
        <f t="shared" si="29"/>
        <v>4.3360292623450515E-2</v>
      </c>
      <c r="T74" s="83">
        <f t="shared" si="29"/>
        <v>2.9870031926393321E-2</v>
      </c>
      <c r="U74" s="84">
        <f t="shared" si="29"/>
        <v>7.2329329779746862E-2</v>
      </c>
      <c r="V74" s="83">
        <f t="shared" si="29"/>
        <v>3.0773217893771927E-2</v>
      </c>
      <c r="W74" s="84">
        <f t="shared" si="29"/>
        <v>5.3400086248719746E-2</v>
      </c>
      <c r="X74" s="83">
        <f t="shared" si="29"/>
        <v>4.7650824836557026E-2</v>
      </c>
      <c r="Y74" s="84">
        <f t="shared" si="29"/>
        <v>6.8849066864745123E-2</v>
      </c>
      <c r="Z74" s="83">
        <f t="shared" si="29"/>
        <v>5.4879268067135702E-2</v>
      </c>
      <c r="AA74" s="83">
        <f t="shared" si="29"/>
        <v>3.2775479488534903E-2</v>
      </c>
      <c r="AB74" s="102">
        <f t="shared" si="29"/>
        <v>5.4144639606644937E-2</v>
      </c>
      <c r="AC74" s="103">
        <f t="shared" si="29"/>
        <v>3.7553984868000906E-2</v>
      </c>
      <c r="AD74" s="16"/>
      <c r="AE74" s="16"/>
    </row>
    <row r="75" spans="1:31">
      <c r="A75" s="89" t="s">
        <v>22</v>
      </c>
      <c r="B75" s="83">
        <f>B11/B31</f>
        <v>8.8336044055911223E-2</v>
      </c>
      <c r="C75" s="84">
        <f t="shared" ref="C75:AC75" si="30">C11/C31</f>
        <v>2.7893177037164443E-2</v>
      </c>
      <c r="D75" s="83">
        <f t="shared" si="30"/>
        <v>6.2473877145500019E-2</v>
      </c>
      <c r="E75" s="84">
        <f t="shared" si="30"/>
        <v>5.4477897721980147E-2</v>
      </c>
      <c r="F75" s="83">
        <f t="shared" si="30"/>
        <v>5.890881367859982E-2</v>
      </c>
      <c r="G75" s="84">
        <f t="shared" si="30"/>
        <v>6.3696845776204755E-2</v>
      </c>
      <c r="H75" s="83">
        <f t="shared" si="30"/>
        <v>3.7480364930388928E-2</v>
      </c>
      <c r="I75" s="84">
        <f t="shared" si="30"/>
        <v>3.6180807570398273E-2</v>
      </c>
      <c r="J75" s="83">
        <f t="shared" si="30"/>
        <v>6.229842024714468E-2</v>
      </c>
      <c r="K75" s="84">
        <f t="shared" si="30"/>
        <v>8.8165532738281011E-2</v>
      </c>
      <c r="L75" s="83">
        <f t="shared" si="30"/>
        <v>3.7947902393309245E-2</v>
      </c>
      <c r="M75" s="84">
        <f t="shared" si="30"/>
        <v>7.2082690451963846E-2</v>
      </c>
      <c r="N75" s="83">
        <f t="shared" si="30"/>
        <v>5.9035148580623253E-2</v>
      </c>
      <c r="O75" s="84">
        <f t="shared" si="30"/>
        <v>6.3680684138379046E-2</v>
      </c>
      <c r="P75" s="83">
        <f t="shared" si="30"/>
        <v>7.9051566981340207E-2</v>
      </c>
      <c r="Q75" s="84">
        <f t="shared" si="30"/>
        <v>6.197442892230625E-2</v>
      </c>
      <c r="R75" s="83">
        <f t="shared" si="30"/>
        <v>7.3582762948889088E-2</v>
      </c>
      <c r="S75" s="84">
        <f t="shared" si="30"/>
        <v>5.5904084535663486E-2</v>
      </c>
      <c r="T75" s="83">
        <f t="shared" si="30"/>
        <v>3.8673672038010004E-2</v>
      </c>
      <c r="U75" s="84">
        <f t="shared" si="30"/>
        <v>0.12354481787869348</v>
      </c>
      <c r="V75" s="83">
        <f t="shared" si="30"/>
        <v>4.0541426900809321E-2</v>
      </c>
      <c r="W75" s="84">
        <f t="shared" si="30"/>
        <v>7.4924532370222632E-2</v>
      </c>
      <c r="X75" s="83">
        <f t="shared" si="30"/>
        <v>5.5113309169743573E-2</v>
      </c>
      <c r="Y75" s="84">
        <f t="shared" si="30"/>
        <v>9.1756310434932556E-2</v>
      </c>
      <c r="Z75" s="83">
        <f t="shared" si="30"/>
        <v>7.0841503039369508E-2</v>
      </c>
      <c r="AA75" s="83">
        <f t="shared" si="30"/>
        <v>4.769494428792264E-2</v>
      </c>
      <c r="AB75" s="102">
        <f t="shared" si="30"/>
        <v>6.3999019755415221E-2</v>
      </c>
      <c r="AC75" s="103">
        <f t="shared" si="30"/>
        <v>5.7716576613986423E-2</v>
      </c>
      <c r="AD75" s="16"/>
      <c r="AE75" s="16"/>
    </row>
    <row r="76" spans="1:31">
      <c r="A76" s="88" t="s">
        <v>23</v>
      </c>
      <c r="B76" s="83">
        <f>B12/B31</f>
        <v>8.596352793874186E-2</v>
      </c>
      <c r="C76" s="84">
        <f t="shared" ref="C76:AC76" si="31">C12/C31</f>
        <v>3.3601030214025197E-2</v>
      </c>
      <c r="D76" s="83">
        <f t="shared" si="31"/>
        <v>6.1757853986090648E-2</v>
      </c>
      <c r="E76" s="84">
        <f t="shared" si="31"/>
        <v>6.2283815812624849E-2</v>
      </c>
      <c r="F76" s="83">
        <f t="shared" si="31"/>
        <v>6.2258089739746912E-2</v>
      </c>
      <c r="G76" s="84">
        <f t="shared" si="31"/>
        <v>7.2970616625323045E-2</v>
      </c>
      <c r="H76" s="83">
        <f t="shared" si="31"/>
        <v>4.3085701997991256E-2</v>
      </c>
      <c r="I76" s="84">
        <f t="shared" si="31"/>
        <v>4.4864715880380358E-2</v>
      </c>
      <c r="J76" s="83">
        <f t="shared" si="31"/>
        <v>6.1248624514627578E-2</v>
      </c>
      <c r="K76" s="84">
        <f t="shared" si="31"/>
        <v>0.11112498179472775</v>
      </c>
      <c r="L76" s="83">
        <f t="shared" si="31"/>
        <v>3.7805908371257572E-2</v>
      </c>
      <c r="M76" s="84">
        <f t="shared" si="31"/>
        <v>9.7692282096053046E-2</v>
      </c>
      <c r="N76" s="83">
        <f t="shared" si="31"/>
        <v>5.4909139221446392E-2</v>
      </c>
      <c r="O76" s="84">
        <f t="shared" si="31"/>
        <v>7.8920798204179493E-2</v>
      </c>
      <c r="P76" s="83">
        <f t="shared" si="31"/>
        <v>7.2237897841409174E-2</v>
      </c>
      <c r="Q76" s="84">
        <f t="shared" si="31"/>
        <v>6.8923471220402502E-2</v>
      </c>
      <c r="R76" s="83">
        <f t="shared" si="31"/>
        <v>7.4832507113580013E-2</v>
      </c>
      <c r="S76" s="84">
        <f t="shared" si="31"/>
        <v>5.6707173338752283E-2</v>
      </c>
      <c r="T76" s="83">
        <f t="shared" si="31"/>
        <v>3.5918449433117977E-2</v>
      </c>
      <c r="U76" s="84">
        <f t="shared" si="31"/>
        <v>0.12901364900257289</v>
      </c>
      <c r="V76" s="83">
        <f t="shared" si="31"/>
        <v>3.3124883016658425E-2</v>
      </c>
      <c r="W76" s="84">
        <f t="shared" si="31"/>
        <v>8.0263867176971593E-2</v>
      </c>
      <c r="X76" s="83">
        <f t="shared" si="31"/>
        <v>5.2335625486941498E-2</v>
      </c>
      <c r="Y76" s="84">
        <f t="shared" si="31"/>
        <v>0.10082370574737037</v>
      </c>
      <c r="Z76" s="83">
        <f t="shared" si="31"/>
        <v>7.3822521567682708E-2</v>
      </c>
      <c r="AA76" s="83">
        <f t="shared" si="31"/>
        <v>4.7167133033227317E-2</v>
      </c>
      <c r="AB76" s="102">
        <f t="shared" si="31"/>
        <v>6.3212884224814872E-2</v>
      </c>
      <c r="AC76" s="103">
        <f t="shared" si="31"/>
        <v>6.5798070763596214E-2</v>
      </c>
      <c r="AD76" s="16"/>
      <c r="AE76" s="16"/>
    </row>
    <row r="77" spans="1:31">
      <c r="A77" s="89" t="s">
        <v>24</v>
      </c>
      <c r="B77" s="83">
        <f>B13/B31</f>
        <v>7.5818656958774308E-2</v>
      </c>
      <c r="C77" s="84">
        <f t="shared" ref="C77:AC77" si="32">C13/C31</f>
        <v>3.5857931016233809E-2</v>
      </c>
      <c r="D77" s="83">
        <f t="shared" si="32"/>
        <v>6.3655829250745144E-2</v>
      </c>
      <c r="E77" s="84">
        <f t="shared" si="32"/>
        <v>5.565157991699355E-2</v>
      </c>
      <c r="F77" s="83">
        <f t="shared" si="32"/>
        <v>5.6136212581288362E-2</v>
      </c>
      <c r="G77" s="84">
        <f t="shared" si="32"/>
        <v>7.0287606256551838E-2</v>
      </c>
      <c r="H77" s="83">
        <f t="shared" si="32"/>
        <v>4.9003102275439053E-2</v>
      </c>
      <c r="I77" s="84">
        <f t="shared" si="32"/>
        <v>4.5254260645872568E-2</v>
      </c>
      <c r="J77" s="83">
        <f t="shared" si="32"/>
        <v>5.7795681924541188E-2</v>
      </c>
      <c r="K77" s="84">
        <f t="shared" si="32"/>
        <v>0.11765807377816616</v>
      </c>
      <c r="L77" s="83">
        <f t="shared" si="32"/>
        <v>4.0017465264712358E-2</v>
      </c>
      <c r="M77" s="84">
        <f t="shared" si="32"/>
        <v>9.5047784839500035E-2</v>
      </c>
      <c r="N77" s="83">
        <f t="shared" si="32"/>
        <v>5.275829999557137E-2</v>
      </c>
      <c r="O77" s="84">
        <f t="shared" si="32"/>
        <v>8.0722174558283497E-2</v>
      </c>
      <c r="P77" s="83">
        <f t="shared" si="32"/>
        <v>5.9237584329025442E-2</v>
      </c>
      <c r="Q77" s="84">
        <f t="shared" si="32"/>
        <v>6.7009038220703449E-2</v>
      </c>
      <c r="R77" s="83">
        <f t="shared" si="32"/>
        <v>7.179146297949876E-2</v>
      </c>
      <c r="S77" s="84">
        <f t="shared" si="32"/>
        <v>5.5429384271489537E-2</v>
      </c>
      <c r="T77" s="83">
        <f t="shared" si="32"/>
        <v>3.3997838055255289E-2</v>
      </c>
      <c r="U77" s="84">
        <f t="shared" si="32"/>
        <v>9.2216338036835765E-2</v>
      </c>
      <c r="V77" s="83">
        <f t="shared" si="32"/>
        <v>3.1288344539737542E-2</v>
      </c>
      <c r="W77" s="84">
        <f t="shared" si="32"/>
        <v>8.5890248504123773E-2</v>
      </c>
      <c r="X77" s="83">
        <f t="shared" si="32"/>
        <v>4.9124352156092274E-2</v>
      </c>
      <c r="Y77" s="84">
        <f t="shared" si="32"/>
        <v>8.3755355413776184E-2</v>
      </c>
      <c r="Z77" s="83">
        <f t="shared" si="32"/>
        <v>7.0757559523118935E-2</v>
      </c>
      <c r="AA77" s="83">
        <f t="shared" si="32"/>
        <v>4.5642078392766745E-2</v>
      </c>
      <c r="AB77" s="102">
        <f t="shared" si="32"/>
        <v>5.9754280773774433E-2</v>
      </c>
      <c r="AC77" s="103">
        <f t="shared" si="32"/>
        <v>6.3913212897918542E-2</v>
      </c>
      <c r="AD77" s="16"/>
      <c r="AE77" s="16"/>
    </row>
    <row r="78" spans="1:31">
      <c r="A78" s="88" t="s">
        <v>25</v>
      </c>
      <c r="B78" s="83">
        <f>B14/B31</f>
        <v>6.8695817241518436E-2</v>
      </c>
      <c r="C78" s="84">
        <f t="shared" ref="C78:AC78" si="33">C14/C31</f>
        <v>3.8175471556655155E-2</v>
      </c>
      <c r="D78" s="83">
        <f t="shared" si="33"/>
        <v>7.119291513926479E-2</v>
      </c>
      <c r="E78" s="84">
        <f t="shared" si="33"/>
        <v>4.6715449342261871E-2</v>
      </c>
      <c r="F78" s="83">
        <f t="shared" si="33"/>
        <v>7.2517691214992241E-2</v>
      </c>
      <c r="G78" s="84">
        <f t="shared" si="33"/>
        <v>6.569483222103438E-2</v>
      </c>
      <c r="H78" s="83">
        <f t="shared" si="33"/>
        <v>5.6962025316455694E-2</v>
      </c>
      <c r="I78" s="84">
        <f t="shared" si="33"/>
        <v>4.9298543800817676E-2</v>
      </c>
      <c r="J78" s="83">
        <f t="shared" si="33"/>
        <v>5.2565675473989097E-2</v>
      </c>
      <c r="K78" s="84">
        <f t="shared" si="33"/>
        <v>0.10956973139421176</v>
      </c>
      <c r="L78" s="83">
        <f t="shared" si="33"/>
        <v>3.6336270243022765E-2</v>
      </c>
      <c r="M78" s="84">
        <f t="shared" si="33"/>
        <v>8.4038970432419091E-2</v>
      </c>
      <c r="N78" s="83">
        <f t="shared" si="33"/>
        <v>5.044212515315688E-2</v>
      </c>
      <c r="O78" s="84">
        <f t="shared" si="33"/>
        <v>7.2509137764690673E-2</v>
      </c>
      <c r="P78" s="83">
        <f t="shared" si="33"/>
        <v>5.5219981189256973E-2</v>
      </c>
      <c r="Q78" s="84">
        <f t="shared" si="33"/>
        <v>5.8238760472589239E-2</v>
      </c>
      <c r="R78" s="83">
        <f t="shared" si="33"/>
        <v>6.5702129817627908E-2</v>
      </c>
      <c r="S78" s="84">
        <f t="shared" si="33"/>
        <v>5.3343629343629344E-2</v>
      </c>
      <c r="T78" s="83">
        <f t="shared" si="33"/>
        <v>4.1735589129942935E-2</v>
      </c>
      <c r="U78" s="84">
        <f t="shared" si="33"/>
        <v>7.029101719489729E-2</v>
      </c>
      <c r="V78" s="83">
        <f t="shared" si="33"/>
        <v>3.246257732898835E-2</v>
      </c>
      <c r="W78" s="84">
        <f t="shared" si="33"/>
        <v>7.6212872621422026E-2</v>
      </c>
      <c r="X78" s="83">
        <f t="shared" si="33"/>
        <v>4.4175332813929068E-2</v>
      </c>
      <c r="Y78" s="84">
        <f t="shared" si="33"/>
        <v>6.6503959358544126E-2</v>
      </c>
      <c r="Z78" s="83">
        <f t="shared" si="33"/>
        <v>6.0503483655924402E-2</v>
      </c>
      <c r="AA78" s="83">
        <f t="shared" si="33"/>
        <v>4.6793666584829266E-2</v>
      </c>
      <c r="AB78" s="102">
        <f t="shared" si="33"/>
        <v>5.7363829613257658E-2</v>
      </c>
      <c r="AC78" s="103">
        <f t="shared" si="33"/>
        <v>5.9242765363485814E-2</v>
      </c>
      <c r="AD78" s="16"/>
      <c r="AE78" s="16"/>
    </row>
    <row r="79" spans="1:31">
      <c r="A79" s="89" t="s">
        <v>26</v>
      </c>
      <c r="B79" s="83">
        <f>B15/B31</f>
        <v>7.1308429079494168E-2</v>
      </c>
      <c r="C79" s="84">
        <f t="shared" ref="C79:AC79" si="34">C15/C31</f>
        <v>4.3887734896295022E-2</v>
      </c>
      <c r="D79" s="83">
        <f t="shared" si="34"/>
        <v>7.1395046079002364E-2</v>
      </c>
      <c r="E79" s="84">
        <f t="shared" si="34"/>
        <v>4.4604063382978502E-2</v>
      </c>
      <c r="F79" s="83">
        <f t="shared" si="34"/>
        <v>7.9900433972345669E-2</v>
      </c>
      <c r="G79" s="84">
        <f t="shared" si="34"/>
        <v>5.7666559415446253E-2</v>
      </c>
      <c r="H79" s="83">
        <f t="shared" si="34"/>
        <v>6.2994810310148877E-2</v>
      </c>
      <c r="I79" s="84">
        <f t="shared" si="34"/>
        <v>5.2688685745785294E-2</v>
      </c>
      <c r="J79" s="83">
        <f t="shared" si="34"/>
        <v>5.2293740434843097E-2</v>
      </c>
      <c r="K79" s="84">
        <f t="shared" si="34"/>
        <v>8.3858685475313652E-2</v>
      </c>
      <c r="L79" s="83">
        <f t="shared" si="34"/>
        <v>4.0411498675905745E-2</v>
      </c>
      <c r="M79" s="84">
        <f t="shared" si="34"/>
        <v>8.0284134592651102E-2</v>
      </c>
      <c r="N79" s="83">
        <f t="shared" si="34"/>
        <v>5.4923901330065986E-2</v>
      </c>
      <c r="O79" s="84">
        <f t="shared" si="34"/>
        <v>7.0283593906091235E-2</v>
      </c>
      <c r="P79" s="83">
        <f t="shared" si="34"/>
        <v>5.4653336584572866E-2</v>
      </c>
      <c r="Q79" s="84">
        <f t="shared" si="34"/>
        <v>5.4726377818983173E-2</v>
      </c>
      <c r="R79" s="83">
        <f t="shared" si="34"/>
        <v>6.5131594438095103E-2</v>
      </c>
      <c r="S79" s="84">
        <f t="shared" si="34"/>
        <v>5.5419630156472263E-2</v>
      </c>
      <c r="T79" s="83">
        <f t="shared" si="34"/>
        <v>4.6054450840895947E-2</v>
      </c>
      <c r="U79" s="84">
        <f t="shared" si="34"/>
        <v>6.2172379710713446E-2</v>
      </c>
      <c r="V79" s="83">
        <f t="shared" si="34"/>
        <v>3.732748456619777E-2</v>
      </c>
      <c r="W79" s="84">
        <f t="shared" si="34"/>
        <v>7.8730257128995743E-2</v>
      </c>
      <c r="X79" s="83">
        <f t="shared" si="34"/>
        <v>4.4817248738186377E-2</v>
      </c>
      <c r="Y79" s="84">
        <f t="shared" si="34"/>
        <v>5.7508190632834161E-2</v>
      </c>
      <c r="Z79" s="83">
        <f t="shared" si="34"/>
        <v>5.8451303547261906E-2</v>
      </c>
      <c r="AA79" s="83">
        <f t="shared" si="34"/>
        <v>5.5451370589877057E-2</v>
      </c>
      <c r="AB79" s="102">
        <f t="shared" si="34"/>
        <v>5.9302341856370101E-2</v>
      </c>
      <c r="AC79" s="103">
        <f t="shared" si="34"/>
        <v>5.9709428815742475E-2</v>
      </c>
      <c r="AD79" s="16"/>
      <c r="AE79" s="16"/>
    </row>
    <row r="80" spans="1:31">
      <c r="A80" s="88" t="s">
        <v>27</v>
      </c>
      <c r="B80" s="83">
        <f>B16/B31</f>
        <v>6.8347248522882181E-2</v>
      </c>
      <c r="C80" s="84">
        <f t="shared" ref="C80:AC80" si="35">C16/C31</f>
        <v>4.7519503944890608E-2</v>
      </c>
      <c r="D80" s="83">
        <f t="shared" si="35"/>
        <v>6.9872212134708275E-2</v>
      </c>
      <c r="E80" s="84">
        <f t="shared" si="35"/>
        <v>4.3879568200871466E-2</v>
      </c>
      <c r="F80" s="83">
        <f t="shared" si="35"/>
        <v>7.5883257529355042E-2</v>
      </c>
      <c r="G80" s="84">
        <f t="shared" si="35"/>
        <v>5.5512885715175354E-2</v>
      </c>
      <c r="H80" s="83">
        <f t="shared" si="35"/>
        <v>6.3165265004602275E-2</v>
      </c>
      <c r="I80" s="84">
        <f t="shared" si="35"/>
        <v>5.5099453351095597E-2</v>
      </c>
      <c r="J80" s="83">
        <f t="shared" si="35"/>
        <v>5.7561691309462072E-2</v>
      </c>
      <c r="K80" s="84">
        <f t="shared" si="35"/>
        <v>6.9689782160913802E-2</v>
      </c>
      <c r="L80" s="83">
        <f t="shared" si="35"/>
        <v>4.8980837906724126E-2</v>
      </c>
      <c r="M80" s="84">
        <f t="shared" si="35"/>
        <v>8.1130023450210767E-2</v>
      </c>
      <c r="N80" s="83">
        <f t="shared" si="35"/>
        <v>5.8294090727919579E-2</v>
      </c>
      <c r="O80" s="84">
        <f t="shared" si="35"/>
        <v>6.629513724543272E-2</v>
      </c>
      <c r="P80" s="83">
        <f t="shared" si="35"/>
        <v>5.8803311619697866E-2</v>
      </c>
      <c r="Q80" s="84">
        <f t="shared" si="35"/>
        <v>5.2598367101264962E-2</v>
      </c>
      <c r="R80" s="83">
        <f t="shared" si="35"/>
        <v>6.691021584349581E-2</v>
      </c>
      <c r="S80" s="84">
        <f t="shared" si="35"/>
        <v>5.4499491973176183E-2</v>
      </c>
      <c r="T80" s="83">
        <f t="shared" si="35"/>
        <v>5.7517785766359131E-2</v>
      </c>
      <c r="U80" s="84">
        <f t="shared" si="35"/>
        <v>5.6853537626096552E-2</v>
      </c>
      <c r="V80" s="83">
        <f t="shared" si="35"/>
        <v>4.3624187915640815E-2</v>
      </c>
      <c r="W80" s="84">
        <f t="shared" si="35"/>
        <v>7.1785887553231634E-2</v>
      </c>
      <c r="X80" s="83">
        <f t="shared" si="35"/>
        <v>5.0203245147522106E-2</v>
      </c>
      <c r="Y80" s="84">
        <f t="shared" si="35"/>
        <v>5.2088445570426176E-2</v>
      </c>
      <c r="Z80" s="83">
        <f t="shared" si="35"/>
        <v>6.0230496611207072E-2</v>
      </c>
      <c r="AA80" s="83">
        <f t="shared" si="35"/>
        <v>5.6143123219136837E-2</v>
      </c>
      <c r="AB80" s="102">
        <f t="shared" si="35"/>
        <v>6.1000703998302742E-2</v>
      </c>
      <c r="AC80" s="103">
        <f t="shared" si="35"/>
        <v>5.8455193912563458E-2</v>
      </c>
      <c r="AD80" s="16"/>
      <c r="AE80" s="16"/>
    </row>
    <row r="81" spans="1:31">
      <c r="A81" s="89" t="s">
        <v>28</v>
      </c>
      <c r="B81" s="83">
        <f>B17/B31</f>
        <v>5.8580048773163779E-2</v>
      </c>
      <c r="C81" s="84">
        <f t="shared" ref="C81:AC81" si="36">C17/C31</f>
        <v>5.0390519914090028E-2</v>
      </c>
      <c r="D81" s="83">
        <f t="shared" si="36"/>
        <v>6.2775360581040801E-2</v>
      </c>
      <c r="E81" s="84">
        <f t="shared" si="36"/>
        <v>4.9348471832662312E-2</v>
      </c>
      <c r="F81" s="83">
        <f t="shared" si="36"/>
        <v>6.6672748361200532E-2</v>
      </c>
      <c r="G81" s="84">
        <f t="shared" si="36"/>
        <v>6.0619427693648996E-2</v>
      </c>
      <c r="H81" s="83">
        <f t="shared" si="36"/>
        <v>6.5732574941062008E-2</v>
      </c>
      <c r="I81" s="84">
        <f t="shared" si="36"/>
        <v>5.9278790941246724E-2</v>
      </c>
      <c r="J81" s="83">
        <f t="shared" si="36"/>
        <v>5.4178313496831644E-2</v>
      </c>
      <c r="K81" s="84">
        <f t="shared" si="36"/>
        <v>6.2397270249464246E-2</v>
      </c>
      <c r="L81" s="83">
        <f t="shared" si="36"/>
        <v>5.0102590680932334E-2</v>
      </c>
      <c r="M81" s="84">
        <f t="shared" si="36"/>
        <v>7.6201801410515288E-2</v>
      </c>
      <c r="N81" s="83">
        <f t="shared" si="36"/>
        <v>5.9300866535775973E-2</v>
      </c>
      <c r="O81" s="84">
        <f t="shared" si="36"/>
        <v>6.5401928092389455E-2</v>
      </c>
      <c r="P81" s="83">
        <f t="shared" si="36"/>
        <v>5.7762914968474591E-2</v>
      </c>
      <c r="Q81" s="84">
        <f t="shared" si="36"/>
        <v>5.876299668954537E-2</v>
      </c>
      <c r="R81" s="83">
        <f t="shared" si="36"/>
        <v>6.4562870281989371E-2</v>
      </c>
      <c r="S81" s="84">
        <f t="shared" si="36"/>
        <v>5.9817110343426134E-2</v>
      </c>
      <c r="T81" s="83">
        <f t="shared" si="36"/>
        <v>5.2942507353126021E-2</v>
      </c>
      <c r="U81" s="84">
        <f t="shared" si="36"/>
        <v>5.7534257111980278E-2</v>
      </c>
      <c r="V81" s="83">
        <f t="shared" si="36"/>
        <v>4.7801193110101121E-2</v>
      </c>
      <c r="W81" s="84">
        <f t="shared" si="36"/>
        <v>6.8653980917470755E-2</v>
      </c>
      <c r="X81" s="83">
        <f t="shared" si="36"/>
        <v>4.813691948104739E-2</v>
      </c>
      <c r="Y81" s="84">
        <f t="shared" si="36"/>
        <v>5.4828825721903146E-2</v>
      </c>
      <c r="Z81" s="83">
        <f t="shared" si="36"/>
        <v>5.6300165634889383E-2</v>
      </c>
      <c r="AA81" s="83">
        <f t="shared" si="36"/>
        <v>6.1961042731119353E-2</v>
      </c>
      <c r="AB81" s="102">
        <f t="shared" si="36"/>
        <v>5.7767026408899011E-2</v>
      </c>
      <c r="AC81" s="103">
        <f t="shared" si="36"/>
        <v>6.0710282930400476E-2</v>
      </c>
      <c r="AD81" s="16"/>
      <c r="AE81" s="16"/>
    </row>
    <row r="82" spans="1:31">
      <c r="A82" s="88" t="s">
        <v>29</v>
      </c>
      <c r="B82" s="83">
        <f>B18/B31</f>
        <v>4.9933295720541809E-2</v>
      </c>
      <c r="C82" s="84">
        <f t="shared" ref="C82:AC82" si="37">C18/C31</f>
        <v>5.4709171815531712E-2</v>
      </c>
      <c r="D82" s="83">
        <f t="shared" si="37"/>
        <v>5.6598376100585837E-2</v>
      </c>
      <c r="E82" s="84">
        <f t="shared" si="37"/>
        <v>5.4370258437781392E-2</v>
      </c>
      <c r="F82" s="83">
        <f t="shared" si="37"/>
        <v>6.1818252902923122E-2</v>
      </c>
      <c r="G82" s="84">
        <f t="shared" si="37"/>
        <v>6.0370328084942963E-2</v>
      </c>
      <c r="H82" s="83">
        <f t="shared" si="37"/>
        <v>7.2878560208531645E-2</v>
      </c>
      <c r="I82" s="84">
        <f t="shared" si="37"/>
        <v>6.0146079287059583E-2</v>
      </c>
      <c r="J82" s="83">
        <f t="shared" si="37"/>
        <v>6.2671540417135699E-2</v>
      </c>
      <c r="K82" s="84">
        <f t="shared" si="37"/>
        <v>5.3247820568836736E-2</v>
      </c>
      <c r="L82" s="83">
        <f t="shared" si="37"/>
        <v>6.0847988299692582E-2</v>
      </c>
      <c r="M82" s="84">
        <f t="shared" si="37"/>
        <v>6.0667569181624421E-2</v>
      </c>
      <c r="N82" s="83">
        <f t="shared" si="37"/>
        <v>6.2427481141406241E-2</v>
      </c>
      <c r="O82" s="84">
        <f t="shared" si="37"/>
        <v>5.58864726892754E-2</v>
      </c>
      <c r="P82" s="83">
        <f t="shared" si="37"/>
        <v>5.9088956235993542E-2</v>
      </c>
      <c r="Q82" s="84">
        <f t="shared" si="37"/>
        <v>5.5578747075441477E-2</v>
      </c>
      <c r="R82" s="83">
        <f t="shared" si="37"/>
        <v>5.9754072083069952E-2</v>
      </c>
      <c r="S82" s="84">
        <f t="shared" si="37"/>
        <v>5.9230237756553547E-2</v>
      </c>
      <c r="T82" s="83">
        <f t="shared" si="37"/>
        <v>6.8895648457728956E-2</v>
      </c>
      <c r="U82" s="84">
        <f t="shared" si="37"/>
        <v>5.1853902984012705E-2</v>
      </c>
      <c r="V82" s="83">
        <f t="shared" si="37"/>
        <v>6.0346606643214007E-2</v>
      </c>
      <c r="W82" s="84">
        <f t="shared" si="37"/>
        <v>6.1426607730041508E-2</v>
      </c>
      <c r="X82" s="83">
        <f t="shared" si="37"/>
        <v>5.4215643101520952E-2</v>
      </c>
      <c r="Y82" s="84">
        <f t="shared" si="37"/>
        <v>4.9342759745858257E-2</v>
      </c>
      <c r="Z82" s="83">
        <f t="shared" si="37"/>
        <v>5.7773613208751143E-2</v>
      </c>
      <c r="AA82" s="83">
        <f t="shared" si="37"/>
        <v>5.9375567297134543E-2</v>
      </c>
      <c r="AB82" s="102">
        <f t="shared" si="37"/>
        <v>5.88042391158351E-2</v>
      </c>
      <c r="AC82" s="103">
        <f t="shared" si="37"/>
        <v>5.7458398810537097E-2</v>
      </c>
      <c r="AD82" s="16"/>
      <c r="AE82" s="16"/>
    </row>
    <row r="83" spans="1:31">
      <c r="A83" s="89" t="s">
        <v>30</v>
      </c>
      <c r="B83" s="83">
        <f>B19/B31</f>
        <v>4.3601515182581881E-2</v>
      </c>
      <c r="C83" s="84">
        <f t="shared" ref="C83:AC83" si="38">C19/C31</f>
        <v>6.4163458273244864E-2</v>
      </c>
      <c r="D83" s="83">
        <f t="shared" si="38"/>
        <v>5.4621604028915E-2</v>
      </c>
      <c r="E83" s="84">
        <f t="shared" si="38"/>
        <v>5.9031867438081538E-2</v>
      </c>
      <c r="F83" s="83">
        <f t="shared" si="38"/>
        <v>6.3662309566939912E-2</v>
      </c>
      <c r="G83" s="84">
        <f t="shared" si="38"/>
        <v>6.0629806844011751E-2</v>
      </c>
      <c r="H83" s="83">
        <f t="shared" si="38"/>
        <v>7.1288086790285657E-2</v>
      </c>
      <c r="I83" s="84">
        <f t="shared" si="38"/>
        <v>6.818135881299095E-2</v>
      </c>
      <c r="J83" s="83">
        <f t="shared" si="38"/>
        <v>7.1190063620151026E-2</v>
      </c>
      <c r="K83" s="84">
        <f t="shared" si="38"/>
        <v>4.7687410274015352E-2</v>
      </c>
      <c r="L83" s="83">
        <f t="shared" si="38"/>
        <v>7.9378208177435725E-2</v>
      </c>
      <c r="M83" s="84">
        <f t="shared" si="38"/>
        <v>5.1336521908171145E-2</v>
      </c>
      <c r="N83" s="83">
        <f t="shared" si="38"/>
        <v>7.0533354984425978E-2</v>
      </c>
      <c r="O83" s="84">
        <f t="shared" si="38"/>
        <v>5.4000690207072807E-2</v>
      </c>
      <c r="P83" s="83">
        <f t="shared" si="38"/>
        <v>6.1692270178005368E-2</v>
      </c>
      <c r="Q83" s="84">
        <f t="shared" si="38"/>
        <v>5.5392351976079293E-2</v>
      </c>
      <c r="R83" s="83">
        <f t="shared" si="38"/>
        <v>5.9759505753351219E-2</v>
      </c>
      <c r="S83" s="84">
        <f t="shared" si="38"/>
        <v>6.1831335094492991E-2</v>
      </c>
      <c r="T83" s="83">
        <f t="shared" si="38"/>
        <v>8.3632067171120442E-2</v>
      </c>
      <c r="U83" s="84">
        <f t="shared" si="38"/>
        <v>4.0489348855275963E-2</v>
      </c>
      <c r="V83" s="83">
        <f t="shared" si="38"/>
        <v>7.9156728081921132E-2</v>
      </c>
      <c r="W83" s="84">
        <f t="shared" si="38"/>
        <v>5.1140100264136706E-2</v>
      </c>
      <c r="X83" s="83">
        <f t="shared" si="38"/>
        <v>6.5583821686257246E-2</v>
      </c>
      <c r="Y83" s="84">
        <f t="shared" si="38"/>
        <v>4.2376410977437627E-2</v>
      </c>
      <c r="Z83" s="83">
        <f t="shared" si="38"/>
        <v>6.0344468702376558E-2</v>
      </c>
      <c r="AA83" s="83">
        <f t="shared" si="38"/>
        <v>6.5023147722374483E-2</v>
      </c>
      <c r="AB83" s="102">
        <f t="shared" si="38"/>
        <v>6.2116247873210566E-2</v>
      </c>
      <c r="AC83" s="103">
        <f t="shared" si="38"/>
        <v>5.8296400418398099E-2</v>
      </c>
      <c r="AD83" s="16"/>
      <c r="AE83" s="16"/>
    </row>
    <row r="84" spans="1:31">
      <c r="A84" s="88" t="s">
        <v>31</v>
      </c>
      <c r="B84" s="83">
        <f>B20/B31</f>
        <v>4.661759365882729E-2</v>
      </c>
      <c r="C84" s="84">
        <f t="shared" ref="C84:AC84" si="39">C20/C31</f>
        <v>7.8954041693678909E-2</v>
      </c>
      <c r="D84" s="83">
        <f t="shared" si="39"/>
        <v>6.295522285792593E-2</v>
      </c>
      <c r="E84" s="84">
        <f t="shared" si="39"/>
        <v>6.5214916320806463E-2</v>
      </c>
      <c r="F84" s="83">
        <f t="shared" si="39"/>
        <v>7.6381739277755337E-2</v>
      </c>
      <c r="G84" s="84">
        <f t="shared" si="39"/>
        <v>5.6680540130984877E-2</v>
      </c>
      <c r="H84" s="83">
        <f t="shared" si="39"/>
        <v>7.6759682482239938E-2</v>
      </c>
      <c r="I84" s="84">
        <f t="shared" si="39"/>
        <v>7.4241352381827372E-2</v>
      </c>
      <c r="J84" s="83">
        <f t="shared" si="39"/>
        <v>8.5596296624211074E-2</v>
      </c>
      <c r="K84" s="84">
        <f t="shared" si="39"/>
        <v>4.0192039614672409E-2</v>
      </c>
      <c r="L84" s="83">
        <f t="shared" si="39"/>
        <v>9.832021071912872E-2</v>
      </c>
      <c r="M84" s="84">
        <f t="shared" si="39"/>
        <v>4.8478363283870146E-2</v>
      </c>
      <c r="N84" s="83">
        <f t="shared" si="39"/>
        <v>7.6793965249996307E-2</v>
      </c>
      <c r="O84" s="84">
        <f t="shared" si="39"/>
        <v>5.5607611936949693E-2</v>
      </c>
      <c r="P84" s="83">
        <f t="shared" si="39"/>
        <v>6.6116278259657921E-2</v>
      </c>
      <c r="Q84" s="84">
        <f t="shared" si="39"/>
        <v>5.7316493053870127E-2</v>
      </c>
      <c r="R84" s="83">
        <f t="shared" si="39"/>
        <v>6.0913255076406457E-2</v>
      </c>
      <c r="S84" s="84">
        <f t="shared" si="39"/>
        <v>7.0270270270270274E-2</v>
      </c>
      <c r="T84" s="83">
        <f t="shared" si="39"/>
        <v>9.8534402574222579E-2</v>
      </c>
      <c r="U84" s="84">
        <f t="shared" si="39"/>
        <v>3.5062822332214187E-2</v>
      </c>
      <c r="V84" s="83">
        <f t="shared" si="39"/>
        <v>8.674604736285553E-2</v>
      </c>
      <c r="W84" s="84">
        <f t="shared" si="39"/>
        <v>4.9107864805131796E-2</v>
      </c>
      <c r="X84" s="83">
        <f t="shared" si="39"/>
        <v>8.588970563327801E-2</v>
      </c>
      <c r="Y84" s="84">
        <f t="shared" si="39"/>
        <v>4.3458768287991938E-2</v>
      </c>
      <c r="Z84" s="83">
        <f t="shared" si="39"/>
        <v>7.2848640285653646E-2</v>
      </c>
      <c r="AA84" s="83">
        <f t="shared" si="39"/>
        <v>7.506115812985277E-2</v>
      </c>
      <c r="AB84" s="102">
        <f t="shared" si="39"/>
        <v>7.0700509005260467E-2</v>
      </c>
      <c r="AC84" s="103">
        <f t="shared" si="39"/>
        <v>6.2834007539431469E-2</v>
      </c>
      <c r="AD84" s="16"/>
      <c r="AE84" s="16"/>
    </row>
    <row r="85" spans="1:31">
      <c r="A85" s="89" t="s">
        <v>32</v>
      </c>
      <c r="B85" s="83">
        <f>B21/B31</f>
        <v>5.2328300142139315E-2</v>
      </c>
      <c r="C85" s="84">
        <f t="shared" ref="C85:AC85" si="40">C21/C31</f>
        <v>0.10180419759293316</v>
      </c>
      <c r="D85" s="83">
        <f t="shared" si="40"/>
        <v>7.4856966665524688E-2</v>
      </c>
      <c r="E85" s="84">
        <f t="shared" si="40"/>
        <v>8.6163177014872847E-2</v>
      </c>
      <c r="F85" s="83">
        <f t="shared" si="40"/>
        <v>8.5794247585784467E-2</v>
      </c>
      <c r="G85" s="84">
        <f t="shared" si="40"/>
        <v>7.1226919364380831E-2</v>
      </c>
      <c r="H85" s="83">
        <f t="shared" si="40"/>
        <v>7.9986520967238614E-2</v>
      </c>
      <c r="I85" s="84">
        <f t="shared" si="40"/>
        <v>9.1548532316597001E-2</v>
      </c>
      <c r="J85" s="83">
        <f t="shared" si="40"/>
        <v>0.11057637580157596</v>
      </c>
      <c r="K85" s="84">
        <f t="shared" si="40"/>
        <v>4.0504129996046856E-2</v>
      </c>
      <c r="L85" s="83">
        <f t="shared" si="40"/>
        <v>0.12207581060837339</v>
      </c>
      <c r="M85" s="84">
        <f t="shared" si="40"/>
        <v>5.0035289152132151E-2</v>
      </c>
      <c r="N85" s="83">
        <f t="shared" si="40"/>
        <v>8.2059609394605923E-2</v>
      </c>
      <c r="O85" s="84">
        <f t="shared" si="40"/>
        <v>5.849772050032534E-2</v>
      </c>
      <c r="P85" s="83">
        <f t="shared" si="40"/>
        <v>7.560525307416309E-2</v>
      </c>
      <c r="Q85" s="84">
        <f t="shared" si="40"/>
        <v>6.3869445765821736E-2</v>
      </c>
      <c r="R85" s="83">
        <f t="shared" si="40"/>
        <v>6.6075241843608107E-2</v>
      </c>
      <c r="S85" s="84">
        <f t="shared" si="40"/>
        <v>7.7619995935785405E-2</v>
      </c>
      <c r="T85" s="83">
        <f t="shared" si="40"/>
        <v>0.10091756957188466</v>
      </c>
      <c r="U85" s="84">
        <f t="shared" si="40"/>
        <v>3.6305039247131937E-2</v>
      </c>
      <c r="V85" s="83">
        <f t="shared" si="40"/>
        <v>8.7904282430181946E-2</v>
      </c>
      <c r="W85" s="84">
        <f t="shared" si="40"/>
        <v>4.8496037949436688E-2</v>
      </c>
      <c r="X85" s="83">
        <f t="shared" si="40"/>
        <v>0.10005589241556857</v>
      </c>
      <c r="Y85" s="84">
        <f t="shared" si="40"/>
        <v>4.6567892719290099E-2</v>
      </c>
      <c r="Z85" s="83">
        <f t="shared" si="40"/>
        <v>7.4024531980773522E-2</v>
      </c>
      <c r="AA85" s="83">
        <f t="shared" si="40"/>
        <v>8.1454871737866544E-2</v>
      </c>
      <c r="AB85" s="102">
        <f t="shared" si="40"/>
        <v>7.7252088606056354E-2</v>
      </c>
      <c r="AC85" s="103">
        <f t="shared" si="40"/>
        <v>7.1821891509726385E-2</v>
      </c>
      <c r="AD85" s="16"/>
      <c r="AE85" s="16"/>
    </row>
    <row r="86" spans="1:31">
      <c r="A86" s="88" t="s">
        <v>33</v>
      </c>
      <c r="B86" s="83">
        <f>B22/B31</f>
        <v>5.3396494602476224E-2</v>
      </c>
      <c r="C86" s="84">
        <f t="shared" ref="C86:AC86" si="41">C22/C31</f>
        <v>0.10613938760479649</v>
      </c>
      <c r="D86" s="83">
        <f t="shared" si="41"/>
        <v>6.7194833670218237E-2</v>
      </c>
      <c r="E86" s="84">
        <f t="shared" si="41"/>
        <v>8.2596590732671629E-2</v>
      </c>
      <c r="F86" s="83">
        <f t="shared" si="41"/>
        <v>6.8011807175530736E-2</v>
      </c>
      <c r="G86" s="84">
        <f t="shared" si="41"/>
        <v>6.1890873613086032E-2</v>
      </c>
      <c r="H86" s="83">
        <f t="shared" si="41"/>
        <v>8.2452869276983629E-2</v>
      </c>
      <c r="I86" s="84">
        <f t="shared" si="41"/>
        <v>8.7096329643070416E-2</v>
      </c>
      <c r="J86" s="83">
        <f t="shared" si="41"/>
        <v>9.0921164134930371E-2</v>
      </c>
      <c r="K86" s="84">
        <f t="shared" si="41"/>
        <v>3.2764288537960595E-2</v>
      </c>
      <c r="L86" s="83">
        <f t="shared" si="41"/>
        <v>0.11719121624979588</v>
      </c>
      <c r="M86" s="84">
        <f t="shared" si="41"/>
        <v>4.3417040720003783E-2</v>
      </c>
      <c r="N86" s="83">
        <f t="shared" si="41"/>
        <v>8.3301102729513882E-2</v>
      </c>
      <c r="O86" s="84">
        <f t="shared" si="41"/>
        <v>5.9505251877502136E-2</v>
      </c>
      <c r="P86" s="83">
        <f t="shared" si="41"/>
        <v>7.1390253248336644E-2</v>
      </c>
      <c r="Q86" s="84">
        <f t="shared" si="41"/>
        <v>7.1134971409710021E-2</v>
      </c>
      <c r="R86" s="83">
        <f t="shared" si="41"/>
        <v>6.2709988716078052E-2</v>
      </c>
      <c r="S86" s="84">
        <f t="shared" si="41"/>
        <v>8.0608006502743343E-2</v>
      </c>
      <c r="T86" s="83">
        <f t="shared" si="41"/>
        <v>9.2058623897031094E-2</v>
      </c>
      <c r="U86" s="84">
        <f t="shared" si="41"/>
        <v>3.9281744795572629E-2</v>
      </c>
      <c r="V86" s="83">
        <f t="shared" si="41"/>
        <v>9.6728625843679861E-2</v>
      </c>
      <c r="W86" s="84">
        <f t="shared" si="41"/>
        <v>5.2552423049970355E-2</v>
      </c>
      <c r="X86" s="83">
        <f t="shared" si="41"/>
        <v>9.5252532095796219E-2</v>
      </c>
      <c r="Y86" s="84">
        <f t="shared" si="41"/>
        <v>5.3823400671167643E-2</v>
      </c>
      <c r="Z86" s="83">
        <f t="shared" si="41"/>
        <v>6.7765621513017044E-2</v>
      </c>
      <c r="AA86" s="83">
        <f t="shared" si="41"/>
        <v>8.9664735890445574E-2</v>
      </c>
      <c r="AB86" s="102">
        <f t="shared" si="41"/>
        <v>7.4550522743908887E-2</v>
      </c>
      <c r="AC86" s="103">
        <f t="shared" si="41"/>
        <v>7.349531171741007E-2</v>
      </c>
      <c r="AD86" s="16"/>
      <c r="AE86" s="16"/>
    </row>
    <row r="87" spans="1:31">
      <c r="A87" s="89" t="s">
        <v>34</v>
      </c>
      <c r="B87" s="83">
        <f>B23/B31</f>
        <v>4.9931972879104856E-2</v>
      </c>
      <c r="C87" s="84">
        <f t="shared" ref="C87:AC87" si="42">C23/C31</f>
        <v>0.10598944207030682</v>
      </c>
      <c r="D87" s="83">
        <f t="shared" si="42"/>
        <v>5.0075370858885193E-2</v>
      </c>
      <c r="E87" s="84">
        <f t="shared" si="42"/>
        <v>8.2565540939152748E-2</v>
      </c>
      <c r="F87" s="83">
        <f t="shared" si="42"/>
        <v>4.6616188602035633E-2</v>
      </c>
      <c r="G87" s="84">
        <f t="shared" si="42"/>
        <v>6.2103646195522437E-2</v>
      </c>
      <c r="H87" s="83">
        <f t="shared" si="42"/>
        <v>7.129595393002966E-2</v>
      </c>
      <c r="I87" s="84">
        <f t="shared" si="42"/>
        <v>8.6603886260278373E-2</v>
      </c>
      <c r="J87" s="83">
        <f t="shared" si="42"/>
        <v>6.1273920797338829E-2</v>
      </c>
      <c r="K87" s="84">
        <f t="shared" si="42"/>
        <v>2.9731810332272225E-2</v>
      </c>
      <c r="L87" s="83">
        <f t="shared" si="42"/>
        <v>9.2480706562253726E-2</v>
      </c>
      <c r="M87" s="84">
        <f t="shared" si="42"/>
        <v>4.0902141342248732E-2</v>
      </c>
      <c r="N87" s="83">
        <f t="shared" si="42"/>
        <v>7.2704861162368434E-2</v>
      </c>
      <c r="O87" s="84">
        <f t="shared" si="42"/>
        <v>6.0046946902134836E-2</v>
      </c>
      <c r="P87" s="83">
        <f t="shared" si="42"/>
        <v>6.3011344503663455E-2</v>
      </c>
      <c r="Q87" s="84">
        <f t="shared" si="42"/>
        <v>7.8503402681371168E-2</v>
      </c>
      <c r="R87" s="83">
        <f t="shared" si="42"/>
        <v>5.4633743454691339E-2</v>
      </c>
      <c r="S87" s="84">
        <f t="shared" si="42"/>
        <v>7.912538102011786E-2</v>
      </c>
      <c r="T87" s="83">
        <f t="shared" si="42"/>
        <v>8.4371150607104248E-2</v>
      </c>
      <c r="U87" s="84">
        <f t="shared" si="42"/>
        <v>4.1700798787780893E-2</v>
      </c>
      <c r="V87" s="83">
        <f t="shared" si="42"/>
        <v>8.9537649838662969E-2</v>
      </c>
      <c r="W87" s="84">
        <f t="shared" si="42"/>
        <v>5.1010727184518358E-2</v>
      </c>
      <c r="X87" s="83">
        <f t="shared" si="42"/>
        <v>8.353883676027235E-2</v>
      </c>
      <c r="Y87" s="84">
        <f t="shared" si="42"/>
        <v>5.5237362549906487E-2</v>
      </c>
      <c r="Z87" s="83">
        <f t="shared" si="42"/>
        <v>5.9765736167575828E-2</v>
      </c>
      <c r="AA87" s="83">
        <f t="shared" si="42"/>
        <v>8.9260080595179161E-2</v>
      </c>
      <c r="AB87" s="102">
        <f t="shared" si="42"/>
        <v>6.4499578018457182E-2</v>
      </c>
      <c r="AC87" s="103">
        <f t="shared" si="42"/>
        <v>7.3524462808128258E-2</v>
      </c>
      <c r="AD87" s="16"/>
      <c r="AE87" s="16"/>
    </row>
    <row r="88" spans="1:31">
      <c r="A88" s="88" t="s">
        <v>35</v>
      </c>
      <c r="B88" s="83">
        <f>B24/B31</f>
        <v>4.1228337644694052E-2</v>
      </c>
      <c r="C88" s="84">
        <f t="shared" ref="C88:AC88" si="43">C24/C31</f>
        <v>8.7400605956365854E-2</v>
      </c>
      <c r="D88" s="83">
        <f t="shared" si="43"/>
        <v>3.5105690499845833E-2</v>
      </c>
      <c r="E88" s="84">
        <f t="shared" si="43"/>
        <v>8.0607333961229155E-2</v>
      </c>
      <c r="F88" s="83">
        <f t="shared" si="43"/>
        <v>2.8328750342095317E-2</v>
      </c>
      <c r="G88" s="84">
        <f t="shared" si="43"/>
        <v>5.962821883400625E-2</v>
      </c>
      <c r="H88" s="83">
        <f t="shared" si="43"/>
        <v>5.5805555774087218E-2</v>
      </c>
      <c r="I88" s="84">
        <f t="shared" si="43"/>
        <v>7.1872846708622359E-2</v>
      </c>
      <c r="J88" s="83">
        <f t="shared" si="43"/>
        <v>4.0119904380051349E-2</v>
      </c>
      <c r="K88" s="84">
        <f t="shared" si="43"/>
        <v>2.7297505357551547E-2</v>
      </c>
      <c r="L88" s="83">
        <f t="shared" si="43"/>
        <v>6.5508942073538703E-2</v>
      </c>
      <c r="M88" s="84">
        <f t="shared" si="43"/>
        <v>3.5014194470373752E-2</v>
      </c>
      <c r="N88" s="83">
        <f t="shared" si="43"/>
        <v>5.7031930440944185E-2</v>
      </c>
      <c r="O88" s="84">
        <f t="shared" si="43"/>
        <v>5.3144876174073215E-2</v>
      </c>
      <c r="P88" s="83">
        <f t="shared" si="43"/>
        <v>4.7159229456230189E-2</v>
      </c>
      <c r="Q88" s="84">
        <f t="shared" si="43"/>
        <v>7.5033735571368942E-2</v>
      </c>
      <c r="R88" s="83">
        <f t="shared" si="43"/>
        <v>4.4135892471287581E-2</v>
      </c>
      <c r="S88" s="84">
        <f t="shared" si="43"/>
        <v>6.6085754927860188E-2</v>
      </c>
      <c r="T88" s="83">
        <f t="shared" si="43"/>
        <v>6.3184092108901677E-2</v>
      </c>
      <c r="U88" s="84">
        <f t="shared" si="43"/>
        <v>4.0423969017648713E-2</v>
      </c>
      <c r="V88" s="83">
        <f t="shared" si="43"/>
        <v>9.3671461183927412E-2</v>
      </c>
      <c r="W88" s="84">
        <f t="shared" si="43"/>
        <v>4.4013799795159292E-2</v>
      </c>
      <c r="X88" s="83">
        <f t="shared" si="43"/>
        <v>6.1178483113715661E-2</v>
      </c>
      <c r="Y88" s="84">
        <f t="shared" si="43"/>
        <v>5.6213606398641751E-2</v>
      </c>
      <c r="Z88" s="83">
        <f t="shared" si="43"/>
        <v>4.8076430912779959E-2</v>
      </c>
      <c r="AA88" s="83">
        <f t="shared" si="43"/>
        <v>7.468529253938791E-2</v>
      </c>
      <c r="AB88" s="102">
        <f t="shared" si="43"/>
        <v>5.1550748406427281E-2</v>
      </c>
      <c r="AC88" s="103">
        <f t="shared" si="43"/>
        <v>6.3955525029593896E-2</v>
      </c>
      <c r="AD88" s="16"/>
      <c r="AE88" s="16"/>
    </row>
    <row r="89" spans="1:31">
      <c r="A89" s="89" t="s">
        <v>36</v>
      </c>
      <c r="B89" s="83">
        <f>B25/B31</f>
        <v>7.2994390490886615E-3</v>
      </c>
      <c r="C89" s="84">
        <f t="shared" ref="C89:AC89" si="44">C25/C31</f>
        <v>6.2834896736038523E-2</v>
      </c>
      <c r="D89" s="83">
        <f t="shared" si="44"/>
        <v>8.5717222241255275E-3</v>
      </c>
      <c r="E89" s="84">
        <f t="shared" si="44"/>
        <v>6.2234136142994646E-2</v>
      </c>
      <c r="F89" s="83">
        <f t="shared" si="44"/>
        <v>7.9985143289067282E-3</v>
      </c>
      <c r="G89" s="84">
        <f t="shared" si="44"/>
        <v>5.1947647565570285E-2</v>
      </c>
      <c r="H89" s="83">
        <f t="shared" si="44"/>
        <v>2.0731224415405959E-2</v>
      </c>
      <c r="I89" s="84">
        <f t="shared" si="44"/>
        <v>6.0734990123570212E-2</v>
      </c>
      <c r="J89" s="83">
        <f t="shared" si="44"/>
        <v>2.3740561324513364E-2</v>
      </c>
      <c r="K89" s="84">
        <f t="shared" si="44"/>
        <v>2.2605746624222375E-2</v>
      </c>
      <c r="L89" s="83">
        <f t="shared" si="44"/>
        <v>3.3712930685618134E-2</v>
      </c>
      <c r="M89" s="84">
        <f t="shared" si="44"/>
        <v>2.2026385427594192E-2</v>
      </c>
      <c r="N89" s="83">
        <f t="shared" si="44"/>
        <v>3.7850046500642151E-2</v>
      </c>
      <c r="O89" s="84">
        <f t="shared" si="44"/>
        <v>4.1473324992440844E-2</v>
      </c>
      <c r="P89" s="83">
        <f t="shared" si="44"/>
        <v>3.5519791920669758E-2</v>
      </c>
      <c r="Q89" s="84">
        <f t="shared" si="44"/>
        <v>5.8454279806226764E-2</v>
      </c>
      <c r="R89" s="83">
        <f t="shared" si="44"/>
        <v>3.186304252933729E-2</v>
      </c>
      <c r="S89" s="84">
        <f t="shared" si="44"/>
        <v>5.0053241211135947E-2</v>
      </c>
      <c r="T89" s="83">
        <f t="shared" si="44"/>
        <v>5.3621257447396868E-2</v>
      </c>
      <c r="U89" s="84">
        <f t="shared" si="44"/>
        <v>2.8378695403028242E-2</v>
      </c>
      <c r="V89" s="83">
        <f t="shared" si="44"/>
        <v>9.2100484890951531E-2</v>
      </c>
      <c r="W89" s="84">
        <f t="shared" si="44"/>
        <v>3.3781197779095468E-2</v>
      </c>
      <c r="X89" s="83">
        <f t="shared" si="44"/>
        <v>4.184309474611294E-2</v>
      </c>
      <c r="Y89" s="84">
        <f t="shared" si="44"/>
        <v>4.7942062049846801E-2</v>
      </c>
      <c r="Z89" s="83">
        <f t="shared" si="44"/>
        <v>3.1860317988959039E-2</v>
      </c>
      <c r="AA89" s="83">
        <f t="shared" si="44"/>
        <v>5.4111049888559852E-2</v>
      </c>
      <c r="AB89" s="102">
        <f t="shared" si="44"/>
        <v>3.0167198983020799E-2</v>
      </c>
      <c r="AC89" s="103">
        <f t="shared" si="44"/>
        <v>4.8952799341111547E-2</v>
      </c>
      <c r="AD89" s="16"/>
      <c r="AE89" s="16"/>
    </row>
    <row r="90" spans="1:31">
      <c r="A90" s="88" t="s">
        <v>37</v>
      </c>
      <c r="B90" s="83">
        <f>B26/B31</f>
        <v>0</v>
      </c>
      <c r="C90" s="84">
        <f t="shared" ref="C90:AC90" si="45">C26/C31</f>
        <v>4.5598878054588995E-2</v>
      </c>
      <c r="D90" s="83">
        <f t="shared" si="45"/>
        <v>2.3810339511459798E-4</v>
      </c>
      <c r="E90" s="84">
        <f t="shared" si="45"/>
        <v>3.9569856860451877E-2</v>
      </c>
      <c r="F90" s="83">
        <f t="shared" si="45"/>
        <v>4.2354658360809562E-4</v>
      </c>
      <c r="G90" s="84">
        <f t="shared" si="45"/>
        <v>3.0877972329185134E-2</v>
      </c>
      <c r="H90" s="83">
        <f t="shared" si="45"/>
        <v>9.5323509898172991E-4</v>
      </c>
      <c r="I90" s="84">
        <f t="shared" si="45"/>
        <v>3.0565483026321835E-2</v>
      </c>
      <c r="J90" s="83">
        <f t="shared" si="45"/>
        <v>5.4007563588530667E-3</v>
      </c>
      <c r="K90" s="84">
        <f t="shared" si="45"/>
        <v>9.6279882654016595E-3</v>
      </c>
      <c r="L90" s="83">
        <f t="shared" si="45"/>
        <v>6.272585924132594E-3</v>
      </c>
      <c r="M90" s="84">
        <f t="shared" si="45"/>
        <v>4.8669257456694171E-3</v>
      </c>
      <c r="N90" s="83">
        <f t="shared" si="45"/>
        <v>6.0554169557579607E-3</v>
      </c>
      <c r="O90" s="84">
        <f t="shared" si="45"/>
        <v>8.2226526816040584E-3</v>
      </c>
      <c r="P90" s="83">
        <f t="shared" si="45"/>
        <v>7.275809616702082E-3</v>
      </c>
      <c r="Q90" s="84">
        <f t="shared" si="45"/>
        <v>9.7488520197656463E-3</v>
      </c>
      <c r="R90" s="83">
        <f t="shared" si="45"/>
        <v>5.4282366109836208E-3</v>
      </c>
      <c r="S90" s="84">
        <f t="shared" si="45"/>
        <v>4.8364153627311526E-3</v>
      </c>
      <c r="T90" s="83">
        <f t="shared" si="45"/>
        <v>8.557278966288745E-3</v>
      </c>
      <c r="U90" s="84">
        <f t="shared" si="45"/>
        <v>1.8690941815790384E-3</v>
      </c>
      <c r="V90" s="83">
        <f t="shared" si="45"/>
        <v>6.4758778349962966E-3</v>
      </c>
      <c r="W90" s="84">
        <f t="shared" si="45"/>
        <v>1.6495067651339551E-3</v>
      </c>
      <c r="X90" s="83">
        <f t="shared" si="45"/>
        <v>5.2759052877612549E-3</v>
      </c>
      <c r="Y90" s="84">
        <f t="shared" si="45"/>
        <v>3.3133928452998367E-3</v>
      </c>
      <c r="Z90" s="83">
        <f t="shared" si="45"/>
        <v>1.1799865007906388E-3</v>
      </c>
      <c r="AA90" s="83">
        <f t="shared" si="45"/>
        <v>5.8994903422536103E-3</v>
      </c>
      <c r="AB90" s="102">
        <f t="shared" si="45"/>
        <v>3.0010168318701284E-3</v>
      </c>
      <c r="AC90" s="103">
        <f t="shared" si="45"/>
        <v>1.6033222895389651E-2</v>
      </c>
      <c r="AD90" s="16"/>
      <c r="AE90" s="16"/>
    </row>
    <row r="91" spans="1:31">
      <c r="A91" s="89" t="s">
        <v>38</v>
      </c>
      <c r="B91" s="83">
        <f>B27/B31</f>
        <v>1.3228414369497393E-6</v>
      </c>
      <c r="C91" s="84">
        <f t="shared" ref="C91:AC91" si="46">C27/C31</f>
        <v>1.6560161235551205E-3</v>
      </c>
      <c r="D91" s="83">
        <f t="shared" si="46"/>
        <v>0</v>
      </c>
      <c r="E91" s="84">
        <f t="shared" si="46"/>
        <v>6.5825562260010966E-4</v>
      </c>
      <c r="F91" s="83">
        <f t="shared" si="46"/>
        <v>0</v>
      </c>
      <c r="G91" s="84">
        <f t="shared" si="46"/>
        <v>4.8263049186793571E-4</v>
      </c>
      <c r="H91" s="83">
        <f t="shared" si="46"/>
        <v>0</v>
      </c>
      <c r="I91" s="84">
        <f t="shared" si="46"/>
        <v>2.9032109881023475E-4</v>
      </c>
      <c r="J91" s="83">
        <f t="shared" si="46"/>
        <v>0</v>
      </c>
      <c r="K91" s="84">
        <f t="shared" si="46"/>
        <v>5.2015063562407673E-5</v>
      </c>
      <c r="L91" s="83">
        <f t="shared" si="46"/>
        <v>0</v>
      </c>
      <c r="M91" s="84">
        <f t="shared" si="46"/>
        <v>5.2539680593768444E-6</v>
      </c>
      <c r="N91" s="83">
        <f t="shared" si="46"/>
        <v>0</v>
      </c>
      <c r="O91" s="84">
        <f t="shared" si="46"/>
        <v>2.1368640024958572E-6</v>
      </c>
      <c r="P91" s="83">
        <f t="shared" si="46"/>
        <v>0</v>
      </c>
      <c r="Q91" s="84">
        <f t="shared" si="46"/>
        <v>0</v>
      </c>
      <c r="R91" s="83">
        <f t="shared" si="46"/>
        <v>0</v>
      </c>
      <c r="S91" s="84">
        <f t="shared" si="46"/>
        <v>0</v>
      </c>
      <c r="T91" s="83">
        <f t="shared" si="46"/>
        <v>0</v>
      </c>
      <c r="U91" s="84">
        <f t="shared" si="46"/>
        <v>0</v>
      </c>
      <c r="V91" s="83">
        <f t="shared" si="46"/>
        <v>0</v>
      </c>
      <c r="W91" s="84">
        <f t="shared" si="46"/>
        <v>0</v>
      </c>
      <c r="X91" s="83">
        <f t="shared" si="46"/>
        <v>0</v>
      </c>
      <c r="Y91" s="84">
        <f t="shared" si="46"/>
        <v>0</v>
      </c>
      <c r="Z91" s="83">
        <f t="shared" si="46"/>
        <v>0</v>
      </c>
      <c r="AA91" s="83">
        <f t="shared" si="46"/>
        <v>5.5979981558594646E-6</v>
      </c>
      <c r="AB91" s="102">
        <f t="shared" si="46"/>
        <v>2.4555225069509703E-7</v>
      </c>
      <c r="AC91" s="103">
        <f t="shared" si="46"/>
        <v>2.7687386163145739E-4</v>
      </c>
      <c r="AD91" s="16"/>
      <c r="AE91" s="16"/>
    </row>
    <row r="92" spans="1:31">
      <c r="A92" s="88" t="s">
        <v>39</v>
      </c>
      <c r="B92" s="83">
        <f>B28/B31</f>
        <v>0</v>
      </c>
      <c r="C92" s="84">
        <f t="shared" ref="C92:AC92" si="47">C28/C31</f>
        <v>0</v>
      </c>
      <c r="D92" s="83">
        <f t="shared" si="47"/>
        <v>0</v>
      </c>
      <c r="E92" s="84">
        <f t="shared" si="47"/>
        <v>0</v>
      </c>
      <c r="F92" s="83">
        <f t="shared" si="47"/>
        <v>0</v>
      </c>
      <c r="G92" s="84">
        <f t="shared" si="47"/>
        <v>0</v>
      </c>
      <c r="H92" s="83">
        <f t="shared" si="47"/>
        <v>0</v>
      </c>
      <c r="I92" s="84">
        <f t="shared" si="47"/>
        <v>0</v>
      </c>
      <c r="J92" s="83">
        <f t="shared" si="47"/>
        <v>0</v>
      </c>
      <c r="K92" s="84">
        <f t="shared" si="47"/>
        <v>0</v>
      </c>
      <c r="L92" s="83">
        <f t="shared" si="47"/>
        <v>0</v>
      </c>
      <c r="M92" s="84">
        <f t="shared" si="47"/>
        <v>0</v>
      </c>
      <c r="N92" s="83">
        <f t="shared" si="47"/>
        <v>0</v>
      </c>
      <c r="O92" s="84">
        <f t="shared" si="47"/>
        <v>0</v>
      </c>
      <c r="P92" s="83">
        <f t="shared" si="47"/>
        <v>0</v>
      </c>
      <c r="Q92" s="84">
        <f t="shared" si="47"/>
        <v>0</v>
      </c>
      <c r="R92" s="83">
        <f t="shared" si="47"/>
        <v>0</v>
      </c>
      <c r="S92" s="84">
        <f t="shared" si="47"/>
        <v>0</v>
      </c>
      <c r="T92" s="83">
        <f t="shared" si="47"/>
        <v>0</v>
      </c>
      <c r="U92" s="84">
        <f t="shared" si="47"/>
        <v>0</v>
      </c>
      <c r="V92" s="83">
        <f t="shared" si="47"/>
        <v>0</v>
      </c>
      <c r="W92" s="84">
        <f t="shared" si="47"/>
        <v>0</v>
      </c>
      <c r="X92" s="83">
        <f t="shared" si="47"/>
        <v>0</v>
      </c>
      <c r="Y92" s="84">
        <f t="shared" si="47"/>
        <v>0</v>
      </c>
      <c r="Z92" s="83">
        <f t="shared" si="47"/>
        <v>0</v>
      </c>
      <c r="AA92" s="83">
        <f t="shared" si="47"/>
        <v>0</v>
      </c>
      <c r="AB92" s="102">
        <f t="shared" si="47"/>
        <v>0</v>
      </c>
      <c r="AC92" s="103">
        <f t="shared" si="47"/>
        <v>0</v>
      </c>
      <c r="AD92" s="16"/>
      <c r="AE92" s="16"/>
    </row>
    <row r="93" spans="1:31">
      <c r="A93" s="89" t="s">
        <v>40</v>
      </c>
      <c r="B93" s="83"/>
      <c r="C93" s="84"/>
      <c r="D93" s="83"/>
      <c r="E93" s="84"/>
      <c r="F93" s="83"/>
      <c r="G93" s="84"/>
      <c r="H93" s="83"/>
      <c r="I93" s="84"/>
      <c r="J93" s="83"/>
      <c r="K93" s="84"/>
      <c r="L93" s="83"/>
      <c r="M93" s="84"/>
      <c r="N93" s="83"/>
      <c r="O93" s="84"/>
      <c r="P93" s="83"/>
      <c r="Q93" s="84"/>
      <c r="R93" s="83"/>
      <c r="S93" s="84"/>
      <c r="T93" s="83"/>
      <c r="U93" s="84"/>
      <c r="V93" s="83"/>
      <c r="W93" s="84"/>
      <c r="X93" s="83"/>
      <c r="Y93" s="84"/>
      <c r="Z93" s="83"/>
      <c r="AA93" s="83"/>
      <c r="AB93" s="102">
        <f t="shared" ref="AB93:AC93" si="48">AB29/AB31</f>
        <v>0</v>
      </c>
      <c r="AC93" s="103">
        <f t="shared" si="48"/>
        <v>0</v>
      </c>
      <c r="AD93" s="16"/>
      <c r="AE93" s="16"/>
    </row>
    <row r="94" spans="1:31" ht="14.1" thickBot="1">
      <c r="A94" s="88" t="s">
        <v>41</v>
      </c>
      <c r="B94" s="85"/>
      <c r="C94" s="86"/>
      <c r="D94" s="85"/>
      <c r="E94" s="86"/>
      <c r="F94" s="85"/>
      <c r="G94" s="86"/>
      <c r="H94" s="85"/>
      <c r="I94" s="86"/>
      <c r="J94" s="85"/>
      <c r="K94" s="86"/>
      <c r="L94" s="85"/>
      <c r="M94" s="86"/>
      <c r="N94" s="85"/>
      <c r="O94" s="86"/>
      <c r="P94" s="85"/>
      <c r="Q94" s="86"/>
      <c r="R94" s="85"/>
      <c r="S94" s="86"/>
      <c r="T94" s="85"/>
      <c r="U94" s="86"/>
      <c r="V94" s="85"/>
      <c r="W94" s="86"/>
      <c r="X94" s="85"/>
      <c r="Y94" s="86"/>
      <c r="Z94" s="85"/>
      <c r="AA94" s="85"/>
      <c r="AB94" s="104">
        <f t="shared" ref="AB94:AC94" si="49">AB30/AB31</f>
        <v>0</v>
      </c>
      <c r="AC94" s="105">
        <f t="shared" si="49"/>
        <v>0</v>
      </c>
      <c r="AD94" s="16"/>
      <c r="AE94" s="16"/>
    </row>
    <row r="95" spans="1:31" ht="15" thickTop="1" thickBot="1">
      <c r="A95" s="9" t="s">
        <v>42</v>
      </c>
      <c r="B95" s="79">
        <f>SUM(B71:B94)</f>
        <v>1.0000000000000002</v>
      </c>
      <c r="C95" s="80">
        <f t="shared" ref="C95:AC95" si="50">SUM(C71:C94)</f>
        <v>1</v>
      </c>
      <c r="D95" s="79">
        <f t="shared" si="50"/>
        <v>1</v>
      </c>
      <c r="E95" s="80">
        <f t="shared" si="50"/>
        <v>1.0000000000000002</v>
      </c>
      <c r="F95" s="79">
        <f t="shared" si="50"/>
        <v>1</v>
      </c>
      <c r="G95" s="80">
        <f t="shared" si="50"/>
        <v>0.99999999999999989</v>
      </c>
      <c r="H95" s="79">
        <f t="shared" si="50"/>
        <v>0.99999999999999989</v>
      </c>
      <c r="I95" s="80">
        <f t="shared" si="50"/>
        <v>1</v>
      </c>
      <c r="J95" s="79">
        <f t="shared" si="50"/>
        <v>1</v>
      </c>
      <c r="K95" s="79">
        <f t="shared" si="50"/>
        <v>1</v>
      </c>
      <c r="L95" s="79">
        <f t="shared" si="50"/>
        <v>1</v>
      </c>
      <c r="M95" s="80">
        <f t="shared" si="50"/>
        <v>0.99999999999999989</v>
      </c>
      <c r="N95" s="79">
        <f t="shared" si="50"/>
        <v>0.99999999999999989</v>
      </c>
      <c r="O95" s="80">
        <f t="shared" si="50"/>
        <v>1</v>
      </c>
      <c r="P95" s="79">
        <f t="shared" si="50"/>
        <v>0.99999999999999989</v>
      </c>
      <c r="Q95" s="80">
        <f t="shared" si="50"/>
        <v>0.99999999999999989</v>
      </c>
      <c r="R95" s="79">
        <f t="shared" si="50"/>
        <v>0.99999999999999978</v>
      </c>
      <c r="S95" s="80">
        <f t="shared" si="50"/>
        <v>1</v>
      </c>
      <c r="T95" s="79">
        <f t="shared" si="50"/>
        <v>0.99999999999999989</v>
      </c>
      <c r="U95" s="80">
        <f t="shared" si="50"/>
        <v>0.99999999999999989</v>
      </c>
      <c r="V95" s="79">
        <f t="shared" si="50"/>
        <v>1.0000000000000002</v>
      </c>
      <c r="W95" s="80">
        <f t="shared" si="50"/>
        <v>1</v>
      </c>
      <c r="X95" s="79">
        <f t="shared" si="50"/>
        <v>1</v>
      </c>
      <c r="Y95" s="80">
        <f t="shared" si="50"/>
        <v>0.99999999999999989</v>
      </c>
      <c r="Z95" s="79">
        <f t="shared" si="50"/>
        <v>1</v>
      </c>
      <c r="AA95" s="79">
        <f t="shared" si="50"/>
        <v>1</v>
      </c>
      <c r="AB95" s="79">
        <f t="shared" si="50"/>
        <v>0.99999999999999989</v>
      </c>
      <c r="AC95" s="81">
        <f t="shared" si="50"/>
        <v>1</v>
      </c>
      <c r="AD95" s="82"/>
    </row>
    <row r="96" spans="1:31" ht="14.1" thickTop="1">
      <c r="B96" s="2"/>
    </row>
  </sheetData>
  <sheetProtection password="E491" sheet="1" objects="1" scenarios="1"/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topLeftCell="A35" zoomScale="90" zoomScaleNormal="90" zoomScalePageLayoutView="90" workbookViewId="0">
      <selection activeCell="B66" sqref="B66"/>
    </sheetView>
  </sheetViews>
  <sheetFormatPr defaultColWidth="8.85546875" defaultRowHeight="12.95"/>
  <cols>
    <col min="1" max="1" width="15.42578125" style="90" customWidth="1"/>
    <col min="2" max="27" width="7.7109375" customWidth="1"/>
    <col min="28" max="28" width="10.140625" style="90" bestFit="1" customWidth="1"/>
    <col min="29" max="29" width="10" style="90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95">
      <c r="A2" s="256" t="s">
        <v>49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 t="s">
        <v>49</v>
      </c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</row>
    <row r="3" spans="1:29" ht="15.95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</row>
    <row r="4" spans="1:29" ht="14.1" thickBot="1"/>
    <row r="5" spans="1:29" ht="15" thickTop="1" thickBot="1">
      <c r="A5" s="247" t="s">
        <v>1</v>
      </c>
      <c r="B5" s="243" t="s">
        <v>2</v>
      </c>
      <c r="C5" s="244"/>
      <c r="D5" s="243" t="s">
        <v>3</v>
      </c>
      <c r="E5" s="244"/>
      <c r="F5" s="243" t="s">
        <v>4</v>
      </c>
      <c r="G5" s="244"/>
      <c r="H5" s="243" t="s">
        <v>5</v>
      </c>
      <c r="I5" s="244"/>
      <c r="J5" s="243" t="s">
        <v>6</v>
      </c>
      <c r="K5" s="244"/>
      <c r="L5" s="243" t="s">
        <v>7</v>
      </c>
      <c r="M5" s="244"/>
      <c r="N5" s="243" t="s">
        <v>8</v>
      </c>
      <c r="O5" s="244"/>
      <c r="P5" s="243" t="s">
        <v>9</v>
      </c>
      <c r="Q5" s="244"/>
      <c r="R5" s="243" t="s">
        <v>10</v>
      </c>
      <c r="S5" s="244"/>
      <c r="T5" s="243" t="s">
        <v>11</v>
      </c>
      <c r="U5" s="244"/>
      <c r="V5" s="243" t="s">
        <v>12</v>
      </c>
      <c r="W5" s="244"/>
      <c r="X5" s="243" t="s">
        <v>13</v>
      </c>
      <c r="Y5" s="244"/>
      <c r="Z5" s="243" t="s">
        <v>14</v>
      </c>
      <c r="AA5" s="244"/>
      <c r="AB5" s="243" t="s">
        <v>15</v>
      </c>
      <c r="AC5" s="244"/>
    </row>
    <row r="6" spans="1:29" ht="15" thickTop="1" thickBot="1">
      <c r="A6" s="248"/>
      <c r="B6" s="31" t="s">
        <v>16</v>
      </c>
      <c r="C6" s="32" t="s">
        <v>17</v>
      </c>
      <c r="D6" s="50" t="s">
        <v>16</v>
      </c>
      <c r="E6" s="51" t="s">
        <v>17</v>
      </c>
      <c r="F6" s="31" t="s">
        <v>16</v>
      </c>
      <c r="G6" s="32" t="s">
        <v>17</v>
      </c>
      <c r="H6" s="50" t="s">
        <v>16</v>
      </c>
      <c r="I6" s="51" t="s">
        <v>17</v>
      </c>
      <c r="J6" s="31" t="s">
        <v>16</v>
      </c>
      <c r="K6" s="32" t="s">
        <v>17</v>
      </c>
      <c r="L6" s="50" t="s">
        <v>16</v>
      </c>
      <c r="M6" s="51" t="s">
        <v>17</v>
      </c>
      <c r="N6" s="36" t="s">
        <v>16</v>
      </c>
      <c r="O6" s="39" t="s">
        <v>17</v>
      </c>
      <c r="P6" s="49" t="s">
        <v>16</v>
      </c>
      <c r="Q6" s="37" t="s">
        <v>17</v>
      </c>
      <c r="R6" s="34" t="s">
        <v>16</v>
      </c>
      <c r="S6" s="35" t="s">
        <v>17</v>
      </c>
      <c r="T6" s="49" t="s">
        <v>16</v>
      </c>
      <c r="U6" s="37" t="s">
        <v>17</v>
      </c>
      <c r="V6" s="34" t="s">
        <v>16</v>
      </c>
      <c r="W6" s="35" t="s">
        <v>17</v>
      </c>
      <c r="X6" s="49" t="s">
        <v>16</v>
      </c>
      <c r="Y6" s="37" t="s">
        <v>17</v>
      </c>
      <c r="Z6" s="34" t="s">
        <v>16</v>
      </c>
      <c r="AA6" s="31" t="s">
        <v>17</v>
      </c>
      <c r="AB6" s="36" t="s">
        <v>16</v>
      </c>
      <c r="AC6" s="39" t="s">
        <v>17</v>
      </c>
    </row>
    <row r="7" spans="1:29" ht="14.1" thickTop="1">
      <c r="A7" s="91" t="s">
        <v>18</v>
      </c>
      <c r="B7" s="33">
        <f>SUM(Daily!B71,Daily!B288,Daily!B505,Daily!B722,Daily!B939)</f>
        <v>0</v>
      </c>
      <c r="C7" s="40">
        <f>SUM(Daily!C71,Daily!C288,Daily!C505,Daily!C722,Daily!C939)</f>
        <v>0</v>
      </c>
      <c r="D7" s="33">
        <f>SUM(Daily!D71,Daily!D288,Daily!D505,Daily!D722,Daily!D939)</f>
        <v>0</v>
      </c>
      <c r="E7" s="40">
        <f>SUM(Daily!E71,Daily!E288,Daily!E505,Daily!E722,Daily!E939)</f>
        <v>0</v>
      </c>
      <c r="F7" s="33">
        <f>SUM(Daily!F71,Daily!F288,Daily!F505,Daily!F722,Daily!F939)</f>
        <v>0</v>
      </c>
      <c r="G7" s="40">
        <f>SUM(Daily!G71,Daily!G288,Daily!G505,Daily!G722,Daily!G939)</f>
        <v>0</v>
      </c>
      <c r="H7" s="33">
        <f>SUM(Daily!H71,Daily!H288,Daily!H505,Daily!H722,Daily!H939)</f>
        <v>0</v>
      </c>
      <c r="I7" s="40">
        <f>SUM(Daily!I71,Daily!I288,Daily!I505,Daily!I722,Daily!I939)</f>
        <v>0</v>
      </c>
      <c r="J7" s="33">
        <f>SUM(Daily!J71,Daily!J288,Daily!J505,Daily!J722,Daily!J939)</f>
        <v>0</v>
      </c>
      <c r="K7" s="40">
        <f>SUM(Daily!K71,Daily!K288,Daily!K505,Daily!K722,Daily!K939)</f>
        <v>0</v>
      </c>
      <c r="L7" s="33">
        <f>SUM(Daily!L71,Daily!L288,Daily!L505,Daily!L722,Daily!L939)</f>
        <v>0</v>
      </c>
      <c r="M7" s="40">
        <f>SUM(Daily!M71,Daily!M288,Daily!M505,Daily!M722,Daily!M939)</f>
        <v>0</v>
      </c>
      <c r="N7" s="33">
        <f>SUM(Daily!N71,Daily!N288,Daily!N505,Daily!N722,Daily!N939)</f>
        <v>0</v>
      </c>
      <c r="O7" s="40">
        <f>SUM(Daily!O71,Daily!O288,Daily!O505,Daily!O722,Daily!O939)</f>
        <v>0</v>
      </c>
      <c r="P7" s="33">
        <f>SUM(Daily!P71,Daily!P288,Daily!P505,Daily!P722,Daily!P939)</f>
        <v>0</v>
      </c>
      <c r="Q7" s="40">
        <f>SUM(Daily!Q71,Daily!Q288,Daily!Q505,Daily!Q722,Daily!Q939)</f>
        <v>0</v>
      </c>
      <c r="R7" s="33">
        <f>SUM(Daily!R71,Daily!R288,Daily!R505,Daily!R722,Daily!R939)</f>
        <v>0</v>
      </c>
      <c r="S7" s="40">
        <f>SUM(Daily!S71,Daily!S288,Daily!S505,Daily!S722,Daily!S939)</f>
        <v>0</v>
      </c>
      <c r="T7" s="33">
        <f>SUM(Daily!T71,Daily!T288,Daily!T505,Daily!T722,Daily!T939)</f>
        <v>0</v>
      </c>
      <c r="U7" s="40">
        <f>SUM(Daily!U71,Daily!U288,Daily!U505,Daily!U722,Daily!U939)</f>
        <v>0</v>
      </c>
      <c r="V7" s="33">
        <f>SUM(Daily!V71,Daily!V288,Daily!V505,Daily!V722,Daily!V939)</f>
        <v>0</v>
      </c>
      <c r="W7" s="40">
        <f>SUM(Daily!W71,Daily!W288,Daily!W505,Daily!W722,Daily!W939)</f>
        <v>0</v>
      </c>
      <c r="X7" s="33">
        <f>SUM(Daily!X71,Daily!X288,Daily!X505,Daily!X722,Daily!X939)</f>
        <v>0</v>
      </c>
      <c r="Y7" s="40">
        <f>SUM(Daily!Y71,Daily!Y288,Daily!Y505,Daily!Y722,Daily!Y939)</f>
        <v>0</v>
      </c>
      <c r="Z7" s="33">
        <f>SUM(Daily!Z71,Daily!Z288,Daily!Z505,Daily!Z722,Daily!Z939)</f>
        <v>0</v>
      </c>
      <c r="AA7" s="40">
        <f>SUM(Daily!AA71,Daily!AA288,Daily!AA505,Daily!AA722,Daily!AA939)</f>
        <v>0</v>
      </c>
      <c r="AB7" s="98">
        <f>B7+D7+F7+H7+J7+L7+N7+P7+R7+T7+V7+X7+Z7</f>
        <v>0</v>
      </c>
      <c r="AC7" s="99">
        <f>C7+E7+G7+I7+K7+M7+O7+Q7+S7+U7+W7+Y7+AA7</f>
        <v>0</v>
      </c>
    </row>
    <row r="8" spans="1:29">
      <c r="A8" s="92" t="s">
        <v>19</v>
      </c>
      <c r="B8" s="3">
        <f>SUM(Daily!B72,Daily!B289,Daily!B506,Daily!B723,Daily!B940)</f>
        <v>2669</v>
      </c>
      <c r="C8" s="30">
        <f>SUM(Daily!C72,Daily!C289,Daily!C506,Daily!C723,Daily!C940)</f>
        <v>0</v>
      </c>
      <c r="D8" s="3">
        <f>SUM(Daily!D72,Daily!D289,Daily!D506,Daily!D723,Daily!D940)</f>
        <v>393</v>
      </c>
      <c r="E8" s="30">
        <f>SUM(Daily!E72,Daily!E289,Daily!E506,Daily!E723,Daily!E940)</f>
        <v>3</v>
      </c>
      <c r="F8" s="3">
        <f>SUM(Daily!F72,Daily!F289,Daily!F506,Daily!F723,Daily!F940)</f>
        <v>99</v>
      </c>
      <c r="G8" s="30">
        <f>SUM(Daily!G72,Daily!G289,Daily!G506,Daily!G723,Daily!G940)</f>
        <v>0</v>
      </c>
      <c r="H8" s="3">
        <f>SUM(Daily!H72,Daily!H289,Daily!H506,Daily!H723,Daily!H940)</f>
        <v>654</v>
      </c>
      <c r="I8" s="30">
        <f>SUM(Daily!I72,Daily!I289,Daily!I506,Daily!I723,Daily!I940)</f>
        <v>15</v>
      </c>
      <c r="J8" s="3">
        <f>SUM(Daily!J72,Daily!J289,Daily!J506,Daily!J723,Daily!J940)</f>
        <v>18</v>
      </c>
      <c r="K8" s="30">
        <f>SUM(Daily!K72,Daily!K289,Daily!K506,Daily!K723,Daily!K940)</f>
        <v>3</v>
      </c>
      <c r="L8" s="3">
        <f>SUM(Daily!L72,Daily!L289,Daily!L506,Daily!L723,Daily!L940)</f>
        <v>8</v>
      </c>
      <c r="M8" s="30">
        <f>SUM(Daily!M72,Daily!M289,Daily!M506,Daily!M723,Daily!M940)</f>
        <v>0</v>
      </c>
      <c r="N8" s="3">
        <f>SUM(Daily!N72,Daily!N289,Daily!N506,Daily!N723,Daily!N940)</f>
        <v>53</v>
      </c>
      <c r="O8" s="30">
        <f>SUM(Daily!O72,Daily!O289,Daily!O506,Daily!O723,Daily!O940)</f>
        <v>1</v>
      </c>
      <c r="P8" s="3">
        <f>SUM(Daily!P72,Daily!P289,Daily!P506,Daily!P723,Daily!P940)</f>
        <v>9</v>
      </c>
      <c r="Q8" s="30">
        <f>SUM(Daily!Q72,Daily!Q289,Daily!Q506,Daily!Q723,Daily!Q940)</f>
        <v>0</v>
      </c>
      <c r="R8" s="3">
        <f>SUM(Daily!R72,Daily!R289,Daily!R506,Daily!R723,Daily!R940)</f>
        <v>0</v>
      </c>
      <c r="S8" s="30">
        <f>SUM(Daily!S72,Daily!S289,Daily!S506,Daily!S723,Daily!S940)</f>
        <v>0</v>
      </c>
      <c r="T8" s="3">
        <f>SUM(Daily!T72,Daily!T289,Daily!T506,Daily!T723,Daily!T940)</f>
        <v>0</v>
      </c>
      <c r="U8" s="30">
        <f>SUM(Daily!U72,Daily!U289,Daily!U506,Daily!U723,Daily!U940)</f>
        <v>0</v>
      </c>
      <c r="V8" s="3">
        <f>SUM(Daily!V72,Daily!V289,Daily!V506,Daily!V723,Daily!V940)</f>
        <v>0</v>
      </c>
      <c r="W8" s="30">
        <f>SUM(Daily!W72,Daily!W289,Daily!W506,Daily!W723,Daily!W940)</f>
        <v>0</v>
      </c>
      <c r="X8" s="3">
        <f>SUM(Daily!X72,Daily!X289,Daily!X506,Daily!X723,Daily!X940)</f>
        <v>0</v>
      </c>
      <c r="Y8" s="30">
        <f>SUM(Daily!Y72,Daily!Y289,Daily!Y506,Daily!Y723,Daily!Y940)</f>
        <v>0</v>
      </c>
      <c r="Z8" s="3">
        <f>SUM(Daily!Z72,Daily!Z289,Daily!Z506,Daily!Z723,Daily!Z940)</f>
        <v>0</v>
      </c>
      <c r="AA8" s="30">
        <f>SUM(Daily!AA72,Daily!AA289,Daily!AA506,Daily!AA723,Daily!AA940)</f>
        <v>0</v>
      </c>
      <c r="AB8" s="10">
        <f>B8+D8+F8+H8+J8+L8+N8+P8+R8+T8+V8+X8+Z8</f>
        <v>3903</v>
      </c>
      <c r="AC8" s="7">
        <f t="shared" ref="AB8:AC30" si="0">C8+E8+G8+I8+K8+M8+O8+Q8+S8+U8+W8+Y8+AA8</f>
        <v>22</v>
      </c>
    </row>
    <row r="9" spans="1:29">
      <c r="A9" s="93" t="s">
        <v>20</v>
      </c>
      <c r="B9" s="3">
        <f>SUM(Daily!B73,Daily!B290,Daily!B507,Daily!B724,Daily!B941)</f>
        <v>6787</v>
      </c>
      <c r="C9" s="30">
        <f>SUM(Daily!C73,Daily!C290,Daily!C507,Daily!C724,Daily!C941)</f>
        <v>158</v>
      </c>
      <c r="D9" s="3">
        <f>SUM(Daily!D73,Daily!D290,Daily!D507,Daily!D724,Daily!D941)</f>
        <v>2634</v>
      </c>
      <c r="E9" s="30">
        <f>SUM(Daily!E73,Daily!E290,Daily!E507,Daily!E724,Daily!E941)</f>
        <v>5</v>
      </c>
      <c r="F9" s="3">
        <f>SUM(Daily!F73,Daily!F290,Daily!F507,Daily!F724,Daily!F941)</f>
        <v>802</v>
      </c>
      <c r="G9" s="30">
        <f>SUM(Daily!G73,Daily!G290,Daily!G507,Daily!G724,Daily!G941)</f>
        <v>4</v>
      </c>
      <c r="H9" s="3">
        <f>SUM(Daily!H73,Daily!H290,Daily!H507,Daily!H724,Daily!H941)</f>
        <v>3907</v>
      </c>
      <c r="I9" s="30">
        <f>SUM(Daily!I73,Daily!I290,Daily!I507,Daily!I724,Daily!I941)</f>
        <v>336</v>
      </c>
      <c r="J9" s="3">
        <f>SUM(Daily!J73,Daily!J290,Daily!J507,Daily!J724,Daily!J941)</f>
        <v>208</v>
      </c>
      <c r="K9" s="30">
        <f>SUM(Daily!K73,Daily!K290,Daily!K507,Daily!K724,Daily!K941)</f>
        <v>114</v>
      </c>
      <c r="L9" s="3">
        <f>SUM(Daily!L73,Daily!L290,Daily!L507,Daily!L724,Daily!L941)</f>
        <v>224</v>
      </c>
      <c r="M9" s="30">
        <f>SUM(Daily!M73,Daily!M290,Daily!M507,Daily!M724,Daily!M941)</f>
        <v>737</v>
      </c>
      <c r="N9" s="3">
        <f>SUM(Daily!N73,Daily!N290,Daily!N507,Daily!N724,Daily!N941)</f>
        <v>1405</v>
      </c>
      <c r="O9" s="30">
        <f>SUM(Daily!O73,Daily!O290,Daily!O507,Daily!O724,Daily!O941)</f>
        <v>1286</v>
      </c>
      <c r="P9" s="3">
        <f>SUM(Daily!P73,Daily!P290,Daily!P507,Daily!P724,Daily!P941)</f>
        <v>918</v>
      </c>
      <c r="Q9" s="30">
        <f>SUM(Daily!Q73,Daily!Q290,Daily!Q507,Daily!Q724,Daily!Q941)</f>
        <v>717</v>
      </c>
      <c r="R9" s="3">
        <f>SUM(Daily!R73,Daily!R290,Daily!R507,Daily!R724,Daily!R941)</f>
        <v>1520</v>
      </c>
      <c r="S9" s="30">
        <f>SUM(Daily!S73,Daily!S290,Daily!S507,Daily!S724,Daily!S941)</f>
        <v>1049</v>
      </c>
      <c r="T9" s="3">
        <f>SUM(Daily!T73,Daily!T290,Daily!T507,Daily!T724,Daily!T941)</f>
        <v>272</v>
      </c>
      <c r="U9" s="30">
        <f>SUM(Daily!U73,Daily!U290,Daily!U507,Daily!U724,Daily!U941)</f>
        <v>507</v>
      </c>
      <c r="V9" s="3">
        <f>SUM(Daily!V73,Daily!V290,Daily!V507,Daily!V724,Daily!V941)</f>
        <v>1142</v>
      </c>
      <c r="W9" s="30">
        <f>SUM(Daily!W73,Daily!W290,Daily!W507,Daily!W724,Daily!W941)</f>
        <v>1083</v>
      </c>
      <c r="X9" s="3">
        <f>SUM(Daily!X73,Daily!X290,Daily!X507,Daily!X724,Daily!X941)</f>
        <v>1214</v>
      </c>
      <c r="Y9" s="30">
        <f>SUM(Daily!Y73,Daily!Y290,Daily!Y507,Daily!Y724,Daily!Y941)</f>
        <v>884</v>
      </c>
      <c r="Z9" s="3">
        <f>SUM(Daily!Z73,Daily!Z290,Daily!Z507,Daily!Z724,Daily!Z941)</f>
        <v>3114</v>
      </c>
      <c r="AA9" s="30">
        <f>SUM(Daily!AA73,Daily!AA290,Daily!AA507,Daily!AA724,Daily!AA941)</f>
        <v>1951</v>
      </c>
      <c r="AB9" s="10">
        <f t="shared" si="0"/>
        <v>24147</v>
      </c>
      <c r="AC9" s="7">
        <f t="shared" si="0"/>
        <v>8831</v>
      </c>
    </row>
    <row r="10" spans="1:29">
      <c r="A10" s="92" t="s">
        <v>21</v>
      </c>
      <c r="B10" s="3">
        <f>SUM(Daily!B74,Daily!B291,Daily!B508,Daily!B725,Daily!B942)</f>
        <v>11147</v>
      </c>
      <c r="C10" s="30">
        <f>SUM(Daily!C74,Daily!C291,Daily!C508,Daily!C725,Daily!C942)</f>
        <v>1772</v>
      </c>
      <c r="D10" s="3">
        <f>SUM(Daily!D74,Daily!D291,Daily!D508,Daily!D725,Daily!D942)</f>
        <v>4866</v>
      </c>
      <c r="E10" s="30">
        <f>SUM(Daily!E74,Daily!E291,Daily!E508,Daily!E725,Daily!E942)</f>
        <v>1770</v>
      </c>
      <c r="F10" s="3">
        <f>SUM(Daily!F74,Daily!F291,Daily!F508,Daily!F725,Daily!F942)</f>
        <v>1427</v>
      </c>
      <c r="G10" s="30">
        <f>SUM(Daily!G74,Daily!G291,Daily!G508,Daily!G725,Daily!G942)</f>
        <v>698</v>
      </c>
      <c r="H10" s="3">
        <f>SUM(Daily!H74,Daily!H291,Daily!H508,Daily!H725,Daily!H942)</f>
        <v>5031</v>
      </c>
      <c r="I10" s="30">
        <f>SUM(Daily!I74,Daily!I291,Daily!I508,Daily!I725,Daily!I942)</f>
        <v>4337</v>
      </c>
      <c r="J10" s="3">
        <f>SUM(Daily!J74,Daily!J291,Daily!J508,Daily!J725,Daily!J942)</f>
        <v>420</v>
      </c>
      <c r="K10" s="30">
        <f>SUM(Daily!K74,Daily!K291,Daily!K508,Daily!K725,Daily!K942)</f>
        <v>987</v>
      </c>
      <c r="L10" s="3">
        <f>SUM(Daily!L74,Daily!L291,Daily!L508,Daily!L725,Daily!L942)</f>
        <v>794</v>
      </c>
      <c r="M10" s="30">
        <f>SUM(Daily!M74,Daily!M291,Daily!M508,Daily!M725,Daily!M942)</f>
        <v>2661</v>
      </c>
      <c r="N10" s="3">
        <f>SUM(Daily!N74,Daily!N291,Daily!N508,Daily!N725,Daily!N942)</f>
        <v>3897</v>
      </c>
      <c r="O10" s="30">
        <f>SUM(Daily!O74,Daily!O291,Daily!O508,Daily!O725,Daily!O942)</f>
        <v>4644</v>
      </c>
      <c r="P10" s="3">
        <f>SUM(Daily!P74,Daily!P291,Daily!P508,Daily!P725,Daily!P942)</f>
        <v>2948</v>
      </c>
      <c r="Q10" s="30">
        <f>SUM(Daily!Q74,Daily!Q291,Daily!Q508,Daily!Q725,Daily!Q942)</f>
        <v>2536</v>
      </c>
      <c r="R10" s="3">
        <f>SUM(Daily!R74,Daily!R291,Daily!R508,Daily!R725,Daily!R942)</f>
        <v>4201</v>
      </c>
      <c r="S10" s="30">
        <f>SUM(Daily!S74,Daily!S291,Daily!S508,Daily!S725,Daily!S942)</f>
        <v>3075</v>
      </c>
      <c r="T10" s="3">
        <f>SUM(Daily!T74,Daily!T291,Daily!T508,Daily!T725,Daily!T942)</f>
        <v>884</v>
      </c>
      <c r="U10" s="30">
        <f>SUM(Daily!U74,Daily!U291,Daily!U508,Daily!U725,Daily!U942)</f>
        <v>1632</v>
      </c>
      <c r="V10" s="3">
        <f>SUM(Daily!V74,Daily!V291,Daily!V508,Daily!V725,Daily!V942)</f>
        <v>3108</v>
      </c>
      <c r="W10" s="30">
        <f>SUM(Daily!W74,Daily!W291,Daily!W508,Daily!W725,Daily!W942)</f>
        <v>3902</v>
      </c>
      <c r="X10" s="3">
        <f>SUM(Daily!X74,Daily!X291,Daily!X508,Daily!X725,Daily!X942)</f>
        <v>3710</v>
      </c>
      <c r="Y10" s="30">
        <f>SUM(Daily!Y74,Daily!Y291,Daily!Y508,Daily!Y725,Daily!Y942)</f>
        <v>2379</v>
      </c>
      <c r="Z10" s="3">
        <f>SUM(Daily!Z74,Daily!Z291,Daily!Z508,Daily!Z725,Daily!Z942)</f>
        <v>8252</v>
      </c>
      <c r="AA10" s="30">
        <f>SUM(Daily!AA74,Daily!AA291,Daily!AA508,Daily!AA725,Daily!AA942)</f>
        <v>6488</v>
      </c>
      <c r="AB10" s="10">
        <f t="shared" si="0"/>
        <v>50685</v>
      </c>
      <c r="AC10" s="7">
        <f t="shared" si="0"/>
        <v>36881</v>
      </c>
    </row>
    <row r="11" spans="1:29">
      <c r="A11" s="93" t="s">
        <v>22</v>
      </c>
      <c r="B11" s="3">
        <f>SUM(Daily!B75,Daily!B292,Daily!B509,Daily!B726,Daily!B943)</f>
        <v>15152</v>
      </c>
      <c r="C11" s="30">
        <f>SUM(Daily!C75,Daily!C292,Daily!C509,Daily!C726,Daily!C943)</f>
        <v>3912</v>
      </c>
      <c r="D11" s="3">
        <f>SUM(Daily!D75,Daily!D292,Daily!D509,Daily!D726,Daily!D943)</f>
        <v>5553</v>
      </c>
      <c r="E11" s="30">
        <f>SUM(Daily!E75,Daily!E292,Daily!E509,Daily!E726,Daily!E943)</f>
        <v>3088</v>
      </c>
      <c r="F11" s="3">
        <f>SUM(Daily!F75,Daily!F292,Daily!F509,Daily!F726,Daily!F943)</f>
        <v>1818</v>
      </c>
      <c r="G11" s="30">
        <f>SUM(Daily!G75,Daily!G292,Daily!G509,Daily!G726,Daily!G943)</f>
        <v>1393</v>
      </c>
      <c r="H11" s="3">
        <f>SUM(Daily!H75,Daily!H292,Daily!H509,Daily!H726,Daily!H943)</f>
        <v>5546</v>
      </c>
      <c r="I11" s="30">
        <f>SUM(Daily!I75,Daily!I292,Daily!I509,Daily!I726,Daily!I943)</f>
        <v>7309</v>
      </c>
      <c r="J11" s="3">
        <f>SUM(Daily!J75,Daily!J292,Daily!J509,Daily!J726,Daily!J943)</f>
        <v>625</v>
      </c>
      <c r="K11" s="30">
        <f>SUM(Daily!K75,Daily!K292,Daily!K509,Daily!K726,Daily!K943)</f>
        <v>1961</v>
      </c>
      <c r="L11" s="3">
        <f>SUM(Daily!L75,Daily!L292,Daily!L509,Daily!L726,Daily!L943)</f>
        <v>1046</v>
      </c>
      <c r="M11" s="30">
        <f>SUM(Daily!M75,Daily!M292,Daily!M509,Daily!M726,Daily!M943)</f>
        <v>4323</v>
      </c>
      <c r="N11" s="3">
        <f>SUM(Daily!N75,Daily!N292,Daily!N509,Daily!N726,Daily!N943)</f>
        <v>5400</v>
      </c>
      <c r="O11" s="30">
        <f>SUM(Daily!O75,Daily!O292,Daily!O509,Daily!O726,Daily!O943)</f>
        <v>7780</v>
      </c>
      <c r="P11" s="3">
        <f>SUM(Daily!P75,Daily!P292,Daily!P509,Daily!P726,Daily!P943)</f>
        <v>3610</v>
      </c>
      <c r="Q11" s="30">
        <f>SUM(Daily!Q75,Daily!Q292,Daily!Q509,Daily!Q726,Daily!Q943)</f>
        <v>3908</v>
      </c>
      <c r="R11" s="3">
        <f>SUM(Daily!R75,Daily!R292,Daily!R509,Daily!R726,Daily!R943)</f>
        <v>5532</v>
      </c>
      <c r="S11" s="30">
        <f>SUM(Daily!S75,Daily!S292,Daily!S509,Daily!S726,Daily!S943)</f>
        <v>4427</v>
      </c>
      <c r="T11" s="3">
        <f>SUM(Daily!T75,Daily!T292,Daily!T509,Daily!T726,Daily!T943)</f>
        <v>971</v>
      </c>
      <c r="U11" s="30">
        <f>SUM(Daily!U75,Daily!U292,Daily!U509,Daily!U726,Daily!U943)</f>
        <v>2424</v>
      </c>
      <c r="V11" s="3">
        <f>SUM(Daily!V75,Daily!V292,Daily!V509,Daily!V726,Daily!V943)</f>
        <v>4066</v>
      </c>
      <c r="W11" s="30">
        <f>SUM(Daily!W75,Daily!W292,Daily!W509,Daily!W726,Daily!W943)</f>
        <v>5614</v>
      </c>
      <c r="X11" s="3">
        <f>SUM(Daily!X75,Daily!X292,Daily!X509,Daily!X726,Daily!X943)</f>
        <v>4474</v>
      </c>
      <c r="Y11" s="30">
        <f>SUM(Daily!Y75,Daily!Y292,Daily!Y509,Daily!Y726,Daily!Y943)</f>
        <v>3963</v>
      </c>
      <c r="Z11" s="3">
        <f>SUM(Daily!Z75,Daily!Z292,Daily!Z509,Daily!Z726,Daily!Z943)</f>
        <v>11406</v>
      </c>
      <c r="AA11" s="30">
        <f>SUM(Daily!AA75,Daily!AA292,Daily!AA509,Daily!AA726,Daily!AA943)</f>
        <v>9456</v>
      </c>
      <c r="AB11" s="10">
        <f t="shared" si="0"/>
        <v>65199</v>
      </c>
      <c r="AC11" s="7">
        <f t="shared" si="0"/>
        <v>59558</v>
      </c>
    </row>
    <row r="12" spans="1:29">
      <c r="A12" s="92" t="s">
        <v>23</v>
      </c>
      <c r="B12" s="3">
        <f>SUM(Daily!B76,Daily!B293,Daily!B510,Daily!B727,Daily!B944)</f>
        <v>16355</v>
      </c>
      <c r="C12" s="30">
        <f>SUM(Daily!C76,Daily!C293,Daily!C510,Daily!C727,Daily!C944)</f>
        <v>5504</v>
      </c>
      <c r="D12" s="3">
        <f>SUM(Daily!D76,Daily!D293,Daily!D510,Daily!D727,Daily!D944)</f>
        <v>5731</v>
      </c>
      <c r="E12" s="30">
        <f>SUM(Daily!E76,Daily!E293,Daily!E510,Daily!E727,Daily!E944)</f>
        <v>3860</v>
      </c>
      <c r="F12" s="3">
        <f>SUM(Daily!F76,Daily!F293,Daily!F510,Daily!F727,Daily!F944)</f>
        <v>2090</v>
      </c>
      <c r="G12" s="30">
        <f>SUM(Daily!G76,Daily!G293,Daily!G510,Daily!G727,Daily!G944)</f>
        <v>1591</v>
      </c>
      <c r="H12" s="3">
        <f>SUM(Daily!H76,Daily!H293,Daily!H510,Daily!H727,Daily!H944)</f>
        <v>5777</v>
      </c>
      <c r="I12" s="30">
        <f>SUM(Daily!I76,Daily!I293,Daily!I510,Daily!I727,Daily!I944)</f>
        <v>7819</v>
      </c>
      <c r="J12" s="3">
        <f>SUM(Daily!J76,Daily!J293,Daily!J510,Daily!J727,Daily!J944)</f>
        <v>696</v>
      </c>
      <c r="K12" s="30">
        <f>SUM(Daily!K76,Daily!K293,Daily!K510,Daily!K727,Daily!K944)</f>
        <v>2060</v>
      </c>
      <c r="L12" s="3">
        <f>SUM(Daily!L76,Daily!L293,Daily!L510,Daily!L727,Daily!L944)</f>
        <v>960</v>
      </c>
      <c r="M12" s="30">
        <f>SUM(Daily!M76,Daily!M293,Daily!M510,Daily!M727,Daily!M944)</f>
        <v>5544</v>
      </c>
      <c r="N12" s="3">
        <f>SUM(Daily!N76,Daily!N293,Daily!N510,Daily!N727,Daily!N944)</f>
        <v>5288</v>
      </c>
      <c r="O12" s="30">
        <f>SUM(Daily!O76,Daily!O293,Daily!O510,Daily!O727,Daily!O944)</f>
        <v>9054</v>
      </c>
      <c r="P12" s="3">
        <f>SUM(Daily!P76,Daily!P293,Daily!P510,Daily!P727,Daily!P944)</f>
        <v>3492</v>
      </c>
      <c r="Q12" s="30">
        <f>SUM(Daily!Q76,Daily!Q293,Daily!Q510,Daily!Q727,Daily!Q944)</f>
        <v>3765</v>
      </c>
      <c r="R12" s="3">
        <f>SUM(Daily!R76,Daily!R293,Daily!R510,Daily!R727,Daily!R944)</f>
        <v>5863</v>
      </c>
      <c r="S12" s="30">
        <f>SUM(Daily!S76,Daily!S293,Daily!S510,Daily!S727,Daily!S944)</f>
        <v>4606</v>
      </c>
      <c r="T12" s="3">
        <f>SUM(Daily!T76,Daily!T293,Daily!T510,Daily!T727,Daily!T944)</f>
        <v>1029</v>
      </c>
      <c r="U12" s="30">
        <f>SUM(Daily!U76,Daily!U293,Daily!U510,Daily!U727,Daily!U944)</f>
        <v>2288</v>
      </c>
      <c r="V12" s="3">
        <f>SUM(Daily!V76,Daily!V293,Daily!V510,Daily!V727,Daily!V944)</f>
        <v>3255</v>
      </c>
      <c r="W12" s="30">
        <f>SUM(Daily!W76,Daily!W293,Daily!W510,Daily!W727,Daily!W944)</f>
        <v>6285</v>
      </c>
      <c r="X12" s="3">
        <f>SUM(Daily!X76,Daily!X293,Daily!X510,Daily!X727,Daily!X944)</f>
        <v>4273</v>
      </c>
      <c r="Y12" s="30">
        <f>SUM(Daily!Y76,Daily!Y293,Daily!Y510,Daily!Y727,Daily!Y944)</f>
        <v>3893</v>
      </c>
      <c r="Z12" s="3">
        <f>SUM(Daily!Z76,Daily!Z293,Daily!Z510,Daily!Z727,Daily!Z944)</f>
        <v>11630</v>
      </c>
      <c r="AA12" s="30">
        <f>SUM(Daily!AA76,Daily!AA293,Daily!AA510,Daily!AA727,Daily!AA944)</f>
        <v>9074</v>
      </c>
      <c r="AB12" s="10">
        <f t="shared" si="0"/>
        <v>66439</v>
      </c>
      <c r="AC12" s="7">
        <f t="shared" si="0"/>
        <v>65343</v>
      </c>
    </row>
    <row r="13" spans="1:29">
      <c r="A13" s="93" t="s">
        <v>24</v>
      </c>
      <c r="B13" s="3">
        <f>SUM(Daily!B77,Daily!B294,Daily!B511,Daily!B728,Daily!B945)</f>
        <v>13859</v>
      </c>
      <c r="C13" s="30">
        <f>SUM(Daily!C77,Daily!C294,Daily!C511,Daily!C728,Daily!C945)</f>
        <v>5877</v>
      </c>
      <c r="D13" s="3">
        <f>SUM(Daily!D77,Daily!D294,Daily!D511,Daily!D728,Daily!D945)</f>
        <v>4804</v>
      </c>
      <c r="E13" s="30">
        <f>SUM(Daily!E77,Daily!E294,Daily!E511,Daily!E728,Daily!E945)</f>
        <v>3176</v>
      </c>
      <c r="F13" s="3">
        <f>SUM(Daily!F77,Daily!F294,Daily!F511,Daily!F728,Daily!F945)</f>
        <v>1830</v>
      </c>
      <c r="G13" s="30">
        <f>SUM(Daily!G77,Daily!G294,Daily!G511,Daily!G728,Daily!G945)</f>
        <v>1361</v>
      </c>
      <c r="H13" s="3">
        <f>SUM(Daily!H77,Daily!H294,Daily!H511,Daily!H728,Daily!H945)</f>
        <v>6465</v>
      </c>
      <c r="I13" s="30">
        <f>SUM(Daily!I77,Daily!I294,Daily!I511,Daily!I728,Daily!I945)</f>
        <v>8110</v>
      </c>
      <c r="J13" s="3">
        <f>SUM(Daily!J77,Daily!J294,Daily!J511,Daily!J728,Daily!J945)</f>
        <v>837</v>
      </c>
      <c r="K13" s="30">
        <f>SUM(Daily!K77,Daily!K294,Daily!K511,Daily!K728,Daily!K945)</f>
        <v>2473</v>
      </c>
      <c r="L13" s="3">
        <f>SUM(Daily!L77,Daily!L294,Daily!L511,Daily!L728,Daily!L945)</f>
        <v>931</v>
      </c>
      <c r="M13" s="30">
        <f>SUM(Daily!M77,Daily!M294,Daily!M511,Daily!M728,Daily!M945)</f>
        <v>5753</v>
      </c>
      <c r="N13" s="3">
        <f>SUM(Daily!N77,Daily!N294,Daily!N511,Daily!N728,Daily!N945)</f>
        <v>5113</v>
      </c>
      <c r="O13" s="30">
        <f>SUM(Daily!O77,Daily!O294,Daily!O511,Daily!O728,Daily!O945)</f>
        <v>9631</v>
      </c>
      <c r="P13" s="3">
        <f>SUM(Daily!P77,Daily!P294,Daily!P511,Daily!P728,Daily!P945)</f>
        <v>3627</v>
      </c>
      <c r="Q13" s="30">
        <f>SUM(Daily!Q77,Daily!Q294,Daily!Q511,Daily!Q728,Daily!Q945)</f>
        <v>3620</v>
      </c>
      <c r="R13" s="3">
        <f>SUM(Daily!R77,Daily!R294,Daily!R511,Daily!R728,Daily!R945)</f>
        <v>5874</v>
      </c>
      <c r="S13" s="30">
        <f>SUM(Daily!S77,Daily!S294,Daily!S511,Daily!S728,Daily!S945)</f>
        <v>4593</v>
      </c>
      <c r="T13" s="3">
        <f>SUM(Daily!T77,Daily!T294,Daily!T511,Daily!T728,Daily!T945)</f>
        <v>951</v>
      </c>
      <c r="U13" s="30">
        <f>SUM(Daily!U77,Daily!U294,Daily!U511,Daily!U728,Daily!U945)</f>
        <v>1981</v>
      </c>
      <c r="V13" s="3">
        <f>SUM(Daily!V77,Daily!V294,Daily!V511,Daily!V728,Daily!V945)</f>
        <v>3293</v>
      </c>
      <c r="W13" s="30">
        <f>SUM(Daily!W77,Daily!W294,Daily!W511,Daily!W728,Daily!W945)</f>
        <v>7527</v>
      </c>
      <c r="X13" s="3">
        <f>SUM(Daily!X77,Daily!X294,Daily!X511,Daily!X728,Daily!X945)</f>
        <v>4014</v>
      </c>
      <c r="Y13" s="30">
        <f>SUM(Daily!Y77,Daily!Y294,Daily!Y511,Daily!Y728,Daily!Y945)</f>
        <v>3278</v>
      </c>
      <c r="Z13" s="3">
        <f>SUM(Daily!Z77,Daily!Z294,Daily!Z511,Daily!Z728,Daily!Z945)</f>
        <v>11098</v>
      </c>
      <c r="AA13" s="30">
        <f>SUM(Daily!AA77,Daily!AA294,Daily!AA511,Daily!AA728,Daily!AA945)</f>
        <v>9047</v>
      </c>
      <c r="AB13" s="10">
        <f t="shared" si="0"/>
        <v>62696</v>
      </c>
      <c r="AC13" s="7">
        <f t="shared" si="0"/>
        <v>66427</v>
      </c>
    </row>
    <row r="14" spans="1:29">
      <c r="A14" s="92" t="s">
        <v>25</v>
      </c>
      <c r="B14" s="3">
        <f>SUM(Daily!B78,Daily!B295,Daily!B512,Daily!B729,Daily!B946)</f>
        <v>13365</v>
      </c>
      <c r="C14" s="30">
        <f>SUM(Daily!C78,Daily!C295,Daily!C512,Daily!C729,Daily!C946)</f>
        <v>6492</v>
      </c>
      <c r="D14" s="3">
        <f>SUM(Daily!D78,Daily!D295,Daily!D512,Daily!D729,Daily!D946)</f>
        <v>5306</v>
      </c>
      <c r="E14" s="30">
        <f>SUM(Daily!E78,Daily!E295,Daily!E512,Daily!E729,Daily!E946)</f>
        <v>3143</v>
      </c>
      <c r="F14" s="3">
        <f>SUM(Daily!F78,Daily!F295,Daily!F512,Daily!F729,Daily!F946)</f>
        <v>1831</v>
      </c>
      <c r="G14" s="30">
        <f>SUM(Daily!G78,Daily!G295,Daily!G512,Daily!G729,Daily!G946)</f>
        <v>1098</v>
      </c>
      <c r="H14" s="3">
        <f>SUM(Daily!H78,Daily!H295,Daily!H512,Daily!H729,Daily!H946)</f>
        <v>7445</v>
      </c>
      <c r="I14" s="30">
        <f>SUM(Daily!I78,Daily!I295,Daily!I512,Daily!I729,Daily!I946)</f>
        <v>8813</v>
      </c>
      <c r="J14" s="3">
        <f>SUM(Daily!J78,Daily!J295,Daily!J512,Daily!J729,Daily!J946)</f>
        <v>704</v>
      </c>
      <c r="K14" s="30">
        <f>SUM(Daily!K78,Daily!K295,Daily!K512,Daily!K729,Daily!K946)</f>
        <v>2141</v>
      </c>
      <c r="L14" s="3">
        <f>SUM(Daily!L78,Daily!L295,Daily!L512,Daily!L729,Daily!L946)</f>
        <v>938</v>
      </c>
      <c r="M14" s="30">
        <f>SUM(Daily!M78,Daily!M295,Daily!M512,Daily!M729,Daily!M946)</f>
        <v>4889</v>
      </c>
      <c r="N14" s="3">
        <f>SUM(Daily!N78,Daily!N295,Daily!N512,Daily!N729,Daily!N946)</f>
        <v>4794</v>
      </c>
      <c r="O14" s="30">
        <f>SUM(Daily!O78,Daily!O295,Daily!O512,Daily!O729,Daily!O946)</f>
        <v>8378</v>
      </c>
      <c r="P14" s="3">
        <f>SUM(Daily!P78,Daily!P295,Daily!P512,Daily!P729,Daily!P946)</f>
        <v>3769</v>
      </c>
      <c r="Q14" s="30">
        <f>SUM(Daily!Q78,Daily!Q295,Daily!Q512,Daily!Q729,Daily!Q946)</f>
        <v>3258</v>
      </c>
      <c r="R14" s="3">
        <f>SUM(Daily!R78,Daily!R295,Daily!R512,Daily!R729,Daily!R946)</f>
        <v>5955</v>
      </c>
      <c r="S14" s="30">
        <f>SUM(Daily!S78,Daily!S295,Daily!S512,Daily!S729,Daily!S946)</f>
        <v>4044</v>
      </c>
      <c r="T14" s="3">
        <f>SUM(Daily!T78,Daily!T295,Daily!T512,Daily!T729,Daily!T946)</f>
        <v>1079</v>
      </c>
      <c r="U14" s="30">
        <f>SUM(Daily!U78,Daily!U295,Daily!U512,Daily!U729,Daily!U946)</f>
        <v>1475</v>
      </c>
      <c r="V14" s="3">
        <f>SUM(Daily!V78,Daily!V295,Daily!V512,Daily!V729,Daily!V946)</f>
        <v>3410</v>
      </c>
      <c r="W14" s="30">
        <f>SUM(Daily!W78,Daily!W295,Daily!W512,Daily!W729,Daily!W946)</f>
        <v>6885</v>
      </c>
      <c r="X14" s="3">
        <f>SUM(Daily!X78,Daily!X295,Daily!X512,Daily!X729,Daily!X946)</f>
        <v>3994</v>
      </c>
      <c r="Y14" s="30">
        <f>SUM(Daily!Y78,Daily!Y295,Daily!Y512,Daily!Y729,Daily!Y946)</f>
        <v>2779</v>
      </c>
      <c r="Z14" s="3">
        <f>SUM(Daily!Z78,Daily!Z295,Daily!Z512,Daily!Z729,Daily!Z946)</f>
        <v>11249</v>
      </c>
      <c r="AA14" s="30">
        <f>SUM(Daily!AA78,Daily!AA295,Daily!AA512,Daily!AA729,Daily!AA946)</f>
        <v>9492</v>
      </c>
      <c r="AB14" s="10">
        <f t="shared" si="0"/>
        <v>63839</v>
      </c>
      <c r="AC14" s="7">
        <f t="shared" si="0"/>
        <v>62887</v>
      </c>
    </row>
    <row r="15" spans="1:29">
      <c r="A15" s="93" t="s">
        <v>26</v>
      </c>
      <c r="B15" s="3">
        <f>SUM(Daily!B79,Daily!B296,Daily!B513,Daily!B730,Daily!B947)</f>
        <v>14843</v>
      </c>
      <c r="C15" s="30">
        <f>SUM(Daily!C79,Daily!C296,Daily!C513,Daily!C730,Daily!C947)</f>
        <v>7898</v>
      </c>
      <c r="D15" s="3">
        <f>SUM(Daily!D79,Daily!D296,Daily!D513,Daily!D730,Daily!D947)</f>
        <v>5686</v>
      </c>
      <c r="E15" s="30">
        <f>SUM(Daily!E79,Daily!E296,Daily!E513,Daily!E730,Daily!E947)</f>
        <v>3317</v>
      </c>
      <c r="F15" s="3">
        <f>SUM(Daily!F79,Daily!F296,Daily!F513,Daily!F730,Daily!F947)</f>
        <v>2004</v>
      </c>
      <c r="G15" s="30">
        <f>SUM(Daily!G79,Daily!G296,Daily!G513,Daily!G730,Daily!G947)</f>
        <v>1228</v>
      </c>
      <c r="H15" s="3">
        <f>SUM(Daily!H79,Daily!H296,Daily!H513,Daily!H730,Daily!H947)</f>
        <v>8559</v>
      </c>
      <c r="I15" s="30">
        <f>SUM(Daily!I79,Daily!I296,Daily!I513,Daily!I730,Daily!I947)</f>
        <v>9222</v>
      </c>
      <c r="J15" s="3">
        <f>SUM(Daily!J79,Daily!J296,Daily!J513,Daily!J730,Daily!J947)</f>
        <v>838</v>
      </c>
      <c r="K15" s="30">
        <f>SUM(Daily!K79,Daily!K296,Daily!K513,Daily!K730,Daily!K947)</f>
        <v>1814</v>
      </c>
      <c r="L15" s="3">
        <f>SUM(Daily!L79,Daily!L296,Daily!L513,Daily!L730,Daily!L947)</f>
        <v>1251</v>
      </c>
      <c r="M15" s="30">
        <f>SUM(Daily!M79,Daily!M296,Daily!M513,Daily!M730,Daily!M947)</f>
        <v>5802</v>
      </c>
      <c r="N15" s="3">
        <f>SUM(Daily!N79,Daily!N296,Daily!N513,Daily!N730,Daily!N947)</f>
        <v>5814</v>
      </c>
      <c r="O15" s="30">
        <f>SUM(Daily!O79,Daily!O296,Daily!O513,Daily!O730,Daily!O947)</f>
        <v>9261</v>
      </c>
      <c r="P15" s="3">
        <f>SUM(Daily!P79,Daily!P296,Daily!P513,Daily!P730,Daily!P947)</f>
        <v>4089</v>
      </c>
      <c r="Q15" s="30">
        <f>SUM(Daily!Q79,Daily!Q296,Daily!Q513,Daily!Q730,Daily!Q947)</f>
        <v>3165</v>
      </c>
      <c r="R15" s="3">
        <f>SUM(Daily!R79,Daily!R296,Daily!R513,Daily!R730,Daily!R947)</f>
        <v>6373</v>
      </c>
      <c r="S15" s="30">
        <f>SUM(Daily!S79,Daily!S296,Daily!S513,Daily!S730,Daily!S947)</f>
        <v>4586</v>
      </c>
      <c r="T15" s="3">
        <f>SUM(Daily!T79,Daily!T296,Daily!T513,Daily!T730,Daily!T947)</f>
        <v>1164</v>
      </c>
      <c r="U15" s="30">
        <f>SUM(Daily!U79,Daily!U296,Daily!U513,Daily!U730,Daily!U947)</f>
        <v>1299</v>
      </c>
      <c r="V15" s="3">
        <f>SUM(Daily!V79,Daily!V296,Daily!V513,Daily!V730,Daily!V947)</f>
        <v>4210</v>
      </c>
      <c r="W15" s="30">
        <f>SUM(Daily!W79,Daily!W296,Daily!W513,Daily!W730,Daily!W947)</f>
        <v>7457</v>
      </c>
      <c r="X15" s="3">
        <f>SUM(Daily!X79,Daily!X296,Daily!X513,Daily!X730,Daily!X947)</f>
        <v>4271</v>
      </c>
      <c r="Y15" s="30">
        <f>SUM(Daily!Y79,Daily!Y296,Daily!Y513,Daily!Y730,Daily!Y947)</f>
        <v>2272</v>
      </c>
      <c r="Z15" s="3">
        <f>SUM(Daily!Z79,Daily!Z296,Daily!Z513,Daily!Z730,Daily!Z947)</f>
        <v>12556</v>
      </c>
      <c r="AA15" s="30">
        <f>SUM(Daily!AA79,Daily!AA296,Daily!AA513,Daily!AA730,Daily!AA947)</f>
        <v>10386</v>
      </c>
      <c r="AB15" s="10">
        <f t="shared" si="0"/>
        <v>71658</v>
      </c>
      <c r="AC15" s="7">
        <f t="shared" si="0"/>
        <v>67707</v>
      </c>
    </row>
    <row r="16" spans="1:29">
      <c r="A16" s="92" t="s">
        <v>27</v>
      </c>
      <c r="B16" s="3">
        <f>SUM(Daily!B80,Daily!B297,Daily!B514,Daily!B731,Daily!B948)</f>
        <v>15235</v>
      </c>
      <c r="C16" s="30">
        <f>SUM(Daily!C80,Daily!C297,Daily!C514,Daily!C731,Daily!C948)</f>
        <v>8177</v>
      </c>
      <c r="D16" s="3">
        <f>SUM(Daily!D80,Daily!D297,Daily!D514,Daily!D731,Daily!D948)</f>
        <v>6285</v>
      </c>
      <c r="E16" s="30">
        <f>SUM(Daily!E80,Daily!E297,Daily!E514,Daily!E731,Daily!E948)</f>
        <v>3229</v>
      </c>
      <c r="F16" s="3">
        <f>SUM(Daily!F80,Daily!F297,Daily!F514,Daily!F731,Daily!F948)</f>
        <v>2319</v>
      </c>
      <c r="G16" s="30">
        <f>SUM(Daily!G80,Daily!G297,Daily!G514,Daily!G731,Daily!G948)</f>
        <v>1302</v>
      </c>
      <c r="H16" s="3">
        <f>SUM(Daily!H80,Daily!H297,Daily!H514,Daily!H731,Daily!H948)</f>
        <v>9615</v>
      </c>
      <c r="I16" s="30">
        <f>SUM(Daily!I80,Daily!I297,Daily!I514,Daily!I731,Daily!I948)</f>
        <v>11041</v>
      </c>
      <c r="J16" s="3">
        <f>SUM(Daily!J80,Daily!J297,Daily!J514,Daily!J731,Daily!J948)</f>
        <v>1217</v>
      </c>
      <c r="K16" s="30">
        <f>SUM(Daily!K80,Daily!K297,Daily!K514,Daily!K731,Daily!K948)</f>
        <v>1790</v>
      </c>
      <c r="L16" s="3">
        <f>SUM(Daily!L80,Daily!L297,Daily!L514,Daily!L731,Daily!L948)</f>
        <v>2052</v>
      </c>
      <c r="M16" s="30">
        <f>SUM(Daily!M80,Daily!M297,Daily!M514,Daily!M731,Daily!M948)</f>
        <v>6763</v>
      </c>
      <c r="N16" s="3">
        <f>SUM(Daily!N80,Daily!N297,Daily!N514,Daily!N731,Daily!N948)</f>
        <v>6532</v>
      </c>
      <c r="O16" s="30">
        <f>SUM(Daily!O80,Daily!O297,Daily!O514,Daily!O731,Daily!O948)</f>
        <v>9875</v>
      </c>
      <c r="P16" s="3">
        <f>SUM(Daily!P80,Daily!P297,Daily!P514,Daily!P731,Daily!P948)</f>
        <v>4594</v>
      </c>
      <c r="Q16" s="30">
        <f>SUM(Daily!Q80,Daily!Q297,Daily!Q514,Daily!Q731,Daily!Q948)</f>
        <v>3595</v>
      </c>
      <c r="R16" s="3">
        <f>SUM(Daily!R80,Daily!R297,Daily!R514,Daily!R731,Daily!R948)</f>
        <v>7016</v>
      </c>
      <c r="S16" s="30">
        <f>SUM(Daily!S80,Daily!S297,Daily!S514,Daily!S731,Daily!S948)</f>
        <v>4953</v>
      </c>
      <c r="T16" s="3">
        <f>SUM(Daily!T80,Daily!T297,Daily!T514,Daily!T731,Daily!T948)</f>
        <v>1795</v>
      </c>
      <c r="U16" s="30">
        <f>SUM(Daily!U80,Daily!U297,Daily!U514,Daily!U731,Daily!U948)</f>
        <v>1303</v>
      </c>
      <c r="V16" s="3">
        <f>SUM(Daily!V80,Daily!V297,Daily!V514,Daily!V731,Daily!V948)</f>
        <v>5219</v>
      </c>
      <c r="W16" s="30">
        <f>SUM(Daily!W80,Daily!W297,Daily!W514,Daily!W731,Daily!W948)</f>
        <v>8079</v>
      </c>
      <c r="X16" s="3">
        <f>SUM(Daily!X80,Daily!X297,Daily!X514,Daily!X731,Daily!X948)</f>
        <v>5734</v>
      </c>
      <c r="Y16" s="30">
        <f>SUM(Daily!Y80,Daily!Y297,Daily!Y514,Daily!Y731,Daily!Y948)</f>
        <v>2388</v>
      </c>
      <c r="Z16" s="3">
        <f>SUM(Daily!Z80,Daily!Z297,Daily!Z514,Daily!Z731,Daily!Z948)</f>
        <v>13892</v>
      </c>
      <c r="AA16" s="30">
        <f>SUM(Daily!AA80,Daily!AA297,Daily!AA514,Daily!AA731,Daily!AA948)</f>
        <v>11886</v>
      </c>
      <c r="AB16" s="10">
        <f t="shared" si="0"/>
        <v>81505</v>
      </c>
      <c r="AC16" s="7">
        <f t="shared" si="0"/>
        <v>74381</v>
      </c>
    </row>
    <row r="17" spans="1:29">
      <c r="A17" s="93" t="s">
        <v>28</v>
      </c>
      <c r="B17" s="3">
        <f>SUM(Daily!B81,Daily!B298,Daily!B515,Daily!B732,Daily!B949)</f>
        <v>13376</v>
      </c>
      <c r="C17" s="30">
        <f>SUM(Daily!C81,Daily!C298,Daily!C515,Daily!C732,Daily!C949)</f>
        <v>10235</v>
      </c>
      <c r="D17" s="3">
        <f>SUM(Daily!D81,Daily!D298,Daily!D515,Daily!D732,Daily!D949)</f>
        <v>5232</v>
      </c>
      <c r="E17" s="30">
        <f>SUM(Daily!E81,Daily!E298,Daily!E515,Daily!E732,Daily!E949)</f>
        <v>4140</v>
      </c>
      <c r="F17" s="3">
        <f>SUM(Daily!F81,Daily!F298,Daily!F515,Daily!F732,Daily!F949)</f>
        <v>2028</v>
      </c>
      <c r="G17" s="30">
        <f>SUM(Daily!G81,Daily!G298,Daily!G515,Daily!G732,Daily!G949)</f>
        <v>1555</v>
      </c>
      <c r="H17" s="3">
        <f>SUM(Daily!H81,Daily!H298,Daily!H515,Daily!H732,Daily!H949)</f>
        <v>8647</v>
      </c>
      <c r="I17" s="30">
        <f>SUM(Daily!I81,Daily!I298,Daily!I515,Daily!I732,Daily!I949)</f>
        <v>12153</v>
      </c>
      <c r="J17" s="3">
        <f>SUM(Daily!J81,Daily!J298,Daily!J515,Daily!J732,Daily!J949)</f>
        <v>1015</v>
      </c>
      <c r="K17" s="30">
        <f>SUM(Daily!K81,Daily!K298,Daily!K515,Daily!K732,Daily!K949)</f>
        <v>1557</v>
      </c>
      <c r="L17" s="3">
        <f>SUM(Daily!L81,Daily!L298,Daily!L515,Daily!L732,Daily!L949)</f>
        <v>2086</v>
      </c>
      <c r="M17" s="30">
        <f>SUM(Daily!M81,Daily!M298,Daily!M515,Daily!M732,Daily!M949)</f>
        <v>6262</v>
      </c>
      <c r="N17" s="3">
        <f>SUM(Daily!N81,Daily!N298,Daily!N515,Daily!N732,Daily!N949)</f>
        <v>6729</v>
      </c>
      <c r="O17" s="30">
        <f>SUM(Daily!O81,Daily!O298,Daily!O515,Daily!O732,Daily!O949)</f>
        <v>10375</v>
      </c>
      <c r="P17" s="3">
        <f>SUM(Daily!P81,Daily!P298,Daily!P515,Daily!P732,Daily!P949)</f>
        <v>4294</v>
      </c>
      <c r="Q17" s="30">
        <f>SUM(Daily!Q81,Daily!Q298,Daily!Q515,Daily!Q732,Daily!Q949)</f>
        <v>3906</v>
      </c>
      <c r="R17" s="3">
        <f>SUM(Daily!R81,Daily!R298,Daily!R515,Daily!R732,Daily!R949)</f>
        <v>6654</v>
      </c>
      <c r="S17" s="30">
        <f>SUM(Daily!S81,Daily!S298,Daily!S515,Daily!S732,Daily!S949)</f>
        <v>5287</v>
      </c>
      <c r="T17" s="3">
        <f>SUM(Daily!T81,Daily!T298,Daily!T515,Daily!T732,Daily!T949)</f>
        <v>1596</v>
      </c>
      <c r="U17" s="30">
        <f>SUM(Daily!U81,Daily!U298,Daily!U515,Daily!U732,Daily!U949)</f>
        <v>1346</v>
      </c>
      <c r="V17" s="3">
        <f>SUM(Daily!V81,Daily!V298,Daily!V515,Daily!V732,Daily!V949)</f>
        <v>5687</v>
      </c>
      <c r="W17" s="30">
        <f>SUM(Daily!W81,Daily!W298,Daily!W515,Daily!W732,Daily!W949)</f>
        <v>7102</v>
      </c>
      <c r="X17" s="3">
        <f>SUM(Daily!X81,Daily!X298,Daily!X515,Daily!X732,Daily!X949)</f>
        <v>5220</v>
      </c>
      <c r="Y17" s="30">
        <f>SUM(Daily!Y81,Daily!Y298,Daily!Y515,Daily!Y732,Daily!Y949)</f>
        <v>2597</v>
      </c>
      <c r="Z17" s="3">
        <f>SUM(Daily!Z81,Daily!Z298,Daily!Z515,Daily!Z732,Daily!Z949)</f>
        <v>12833</v>
      </c>
      <c r="AA17" s="30">
        <f>SUM(Daily!AA81,Daily!AA298,Daily!AA515,Daily!AA732,Daily!AA949)</f>
        <v>12569</v>
      </c>
      <c r="AB17" s="10">
        <f t="shared" si="0"/>
        <v>75397</v>
      </c>
      <c r="AC17" s="7">
        <f t="shared" si="0"/>
        <v>79084</v>
      </c>
    </row>
    <row r="18" spans="1:29">
      <c r="A18" s="92" t="s">
        <v>29</v>
      </c>
      <c r="B18" s="3">
        <f>SUM(Daily!B82,Daily!B299,Daily!B516,Daily!B733,Daily!B950)</f>
        <v>11331</v>
      </c>
      <c r="C18" s="30">
        <f>SUM(Daily!C82,Daily!C299,Daily!C516,Daily!C733,Daily!C950)</f>
        <v>9174</v>
      </c>
      <c r="D18" s="3">
        <f>SUM(Daily!D82,Daily!D299,Daily!D516,Daily!D733,Daily!D950)</f>
        <v>4543</v>
      </c>
      <c r="E18" s="30">
        <f>SUM(Daily!E82,Daily!E299,Daily!E516,Daily!E733,Daily!E950)</f>
        <v>3453</v>
      </c>
      <c r="F18" s="3">
        <f>SUM(Daily!F82,Daily!F299,Daily!F516,Daily!F733,Daily!F950)</f>
        <v>1725</v>
      </c>
      <c r="G18" s="30">
        <f>SUM(Daily!G82,Daily!G299,Daily!G516,Daily!G733,Daily!G950)</f>
        <v>1386</v>
      </c>
      <c r="H18" s="3">
        <f>SUM(Daily!H82,Daily!H299,Daily!H516,Daily!H733,Daily!H950)</f>
        <v>8987</v>
      </c>
      <c r="I18" s="30">
        <f>SUM(Daily!I82,Daily!I299,Daily!I516,Daily!I733,Daily!I950)</f>
        <v>10842</v>
      </c>
      <c r="J18" s="3">
        <f>SUM(Daily!J82,Daily!J299,Daily!J516,Daily!J733,Daily!J950)</f>
        <v>1112</v>
      </c>
      <c r="K18" s="30">
        <f>SUM(Daily!K82,Daily!K299,Daily!K516,Daily!K733,Daily!K950)</f>
        <v>1216</v>
      </c>
      <c r="L18" s="3">
        <f>SUM(Daily!L82,Daily!L299,Daily!L516,Daily!L733,Daily!L950)</f>
        <v>2330</v>
      </c>
      <c r="M18" s="30">
        <f>SUM(Daily!M82,Daily!M299,Daily!M516,Daily!M733,Daily!M950)</f>
        <v>4787</v>
      </c>
      <c r="N18" s="3">
        <f>SUM(Daily!N82,Daily!N299,Daily!N516,Daily!N733,Daily!N950)</f>
        <v>6704</v>
      </c>
      <c r="O18" s="30">
        <f>SUM(Daily!O82,Daily!O299,Daily!O516,Daily!O733,Daily!O950)</f>
        <v>7432</v>
      </c>
      <c r="P18" s="3">
        <f>SUM(Daily!P82,Daily!P299,Daily!P516,Daily!P733,Daily!P950)</f>
        <v>4128</v>
      </c>
      <c r="Q18" s="30">
        <f>SUM(Daily!Q82,Daily!Q299,Daily!Q516,Daily!Q733,Daily!Q950)</f>
        <v>3435</v>
      </c>
      <c r="R18" s="3">
        <f>SUM(Daily!R82,Daily!R299,Daily!R516,Daily!R733,Daily!R950)</f>
        <v>5624</v>
      </c>
      <c r="S18" s="30">
        <f>SUM(Daily!S82,Daily!S299,Daily!S516,Daily!S733,Daily!S950)</f>
        <v>4528</v>
      </c>
      <c r="T18" s="3">
        <f>SUM(Daily!T82,Daily!T299,Daily!T516,Daily!T733,Daily!T950)</f>
        <v>1779</v>
      </c>
      <c r="U18" s="30">
        <f>SUM(Daily!U82,Daily!U299,Daily!U516,Daily!U733,Daily!U950)</f>
        <v>1077</v>
      </c>
      <c r="V18" s="3">
        <f>SUM(Daily!V82,Daily!V299,Daily!V516,Daily!V733,Daily!V950)</f>
        <v>6337</v>
      </c>
      <c r="W18" s="30">
        <f>SUM(Daily!W82,Daily!W299,Daily!W516,Daily!W733,Daily!W950)</f>
        <v>5799</v>
      </c>
      <c r="X18" s="3">
        <f>SUM(Daily!X82,Daily!X299,Daily!X516,Daily!X733,Daily!X950)</f>
        <v>5358</v>
      </c>
      <c r="Y18" s="30">
        <f>SUM(Daily!Y82,Daily!Y299,Daily!Y516,Daily!Y733,Daily!Y950)</f>
        <v>2230</v>
      </c>
      <c r="Z18" s="3">
        <f>SUM(Daily!Z82,Daily!Z299,Daily!Z516,Daily!Z733,Daily!Z950)</f>
        <v>13435</v>
      </c>
      <c r="AA18" s="30">
        <f>SUM(Daily!AA82,Daily!AA299,Daily!AA516,Daily!AA733,Daily!AA950)</f>
        <v>11339</v>
      </c>
      <c r="AB18" s="10">
        <f t="shared" si="0"/>
        <v>73393</v>
      </c>
      <c r="AC18" s="7">
        <f t="shared" si="0"/>
        <v>66698</v>
      </c>
    </row>
    <row r="19" spans="1:29">
      <c r="A19" s="93" t="s">
        <v>30</v>
      </c>
      <c r="B19" s="3">
        <f>SUM(Daily!B83,Daily!B300,Daily!B517,Daily!B734,Daily!B951)</f>
        <v>11048</v>
      </c>
      <c r="C19" s="30">
        <f>SUM(Daily!C83,Daily!C300,Daily!C517,Daily!C734,Daily!C951)</f>
        <v>10332</v>
      </c>
      <c r="D19" s="3">
        <f>SUM(Daily!D83,Daily!D300,Daily!D517,Daily!D734,Daily!D951)</f>
        <v>4870</v>
      </c>
      <c r="E19" s="30">
        <f>SUM(Daily!E83,Daily!E300,Daily!E517,Daily!E734,Daily!E951)</f>
        <v>4366</v>
      </c>
      <c r="F19" s="3">
        <f>SUM(Daily!F83,Daily!F300,Daily!F517,Daily!F734,Daily!F951)</f>
        <v>2161</v>
      </c>
      <c r="G19" s="30">
        <f>SUM(Daily!G83,Daily!G300,Daily!G517,Daily!G734,Daily!G951)</f>
        <v>1641</v>
      </c>
      <c r="H19" s="3">
        <f>SUM(Daily!H83,Daily!H300,Daily!H517,Daily!H734,Daily!H951)</f>
        <v>8983</v>
      </c>
      <c r="I19" s="30">
        <f>SUM(Daily!I83,Daily!I300,Daily!I517,Daily!I734,Daily!I951)</f>
        <v>12705</v>
      </c>
      <c r="J19" s="3">
        <f>SUM(Daily!J83,Daily!J300,Daily!J517,Daily!J734,Daily!J951)</f>
        <v>1339</v>
      </c>
      <c r="K19" s="30">
        <f>SUM(Daily!K83,Daily!K300,Daily!K517,Daily!K734,Daily!K951)</f>
        <v>1258</v>
      </c>
      <c r="L19" s="3">
        <f>SUM(Daily!L83,Daily!L300,Daily!L517,Daily!L734,Daily!L951)</f>
        <v>2716</v>
      </c>
      <c r="M19" s="30">
        <f>SUM(Daily!M83,Daily!M300,Daily!M517,Daily!M734,Daily!M951)</f>
        <v>4466</v>
      </c>
      <c r="N19" s="3">
        <f>SUM(Daily!N83,Daily!N300,Daily!N517,Daily!N734,Daily!N951)</f>
        <v>6961</v>
      </c>
      <c r="O19" s="30">
        <f>SUM(Daily!O83,Daily!O300,Daily!O517,Daily!O734,Daily!O951)</f>
        <v>7492</v>
      </c>
      <c r="P19" s="3">
        <f>SUM(Daily!P83,Daily!P300,Daily!P517,Daily!P734,Daily!P951)</f>
        <v>4351</v>
      </c>
      <c r="Q19" s="30">
        <f>SUM(Daily!Q83,Daily!Q300,Daily!Q517,Daily!Q734,Daily!Q951)</f>
        <v>3537</v>
      </c>
      <c r="R19" s="3">
        <f>SUM(Daily!R83,Daily!R300,Daily!R517,Daily!R734,Daily!R951)</f>
        <v>5434</v>
      </c>
      <c r="S19" s="30">
        <f>SUM(Daily!S83,Daily!S300,Daily!S517,Daily!S734,Daily!S951)</f>
        <v>5468</v>
      </c>
      <c r="T19" s="3">
        <f>SUM(Daily!T83,Daily!T300,Daily!T517,Daily!T734,Daily!T951)</f>
        <v>2074</v>
      </c>
      <c r="U19" s="30">
        <f>SUM(Daily!U83,Daily!U300,Daily!U517,Daily!U734,Daily!U951)</f>
        <v>1029</v>
      </c>
      <c r="V19" s="3">
        <f>SUM(Daily!V83,Daily!V300,Daily!V517,Daily!V734,Daily!V951)</f>
        <v>6587</v>
      </c>
      <c r="W19" s="30">
        <f>SUM(Daily!W83,Daily!W300,Daily!W517,Daily!W734,Daily!W951)</f>
        <v>5568</v>
      </c>
      <c r="X19" s="3">
        <f>SUM(Daily!X83,Daily!X300,Daily!X517,Daily!X734,Daily!X951)</f>
        <v>5739</v>
      </c>
      <c r="Y19" s="30">
        <f>SUM(Daily!Y83,Daily!Y300,Daily!Y517,Daily!Y734,Daily!Y951)</f>
        <v>2221</v>
      </c>
      <c r="Z19" s="3">
        <f>SUM(Daily!Z83,Daily!Z300,Daily!Z517,Daily!Z734,Daily!Z951)</f>
        <v>13858</v>
      </c>
      <c r="AA19" s="30">
        <f>SUM(Daily!AA83,Daily!AA300,Daily!AA517,Daily!AA734,Daily!AA951)</f>
        <v>13400</v>
      </c>
      <c r="AB19" s="10">
        <f t="shared" si="0"/>
        <v>76121</v>
      </c>
      <c r="AC19" s="7">
        <f t="shared" si="0"/>
        <v>73483</v>
      </c>
    </row>
    <row r="20" spans="1:29">
      <c r="A20" s="92" t="s">
        <v>31</v>
      </c>
      <c r="B20" s="3">
        <f>SUM(Daily!B84,Daily!B301,Daily!B518,Daily!B735,Daily!B952)</f>
        <v>11641</v>
      </c>
      <c r="C20" s="30">
        <f>SUM(Daily!C84,Daily!C301,Daily!C518,Daily!C735,Daily!C952)</f>
        <v>12408</v>
      </c>
      <c r="D20" s="3">
        <f>SUM(Daily!D84,Daily!D301,Daily!D518,Daily!D735,Daily!D952)</f>
        <v>5540</v>
      </c>
      <c r="E20" s="30">
        <f>SUM(Daily!E84,Daily!E301,Daily!E518,Daily!E735,Daily!E952)</f>
        <v>4668</v>
      </c>
      <c r="F20" s="3">
        <f>SUM(Daily!F84,Daily!F301,Daily!F518,Daily!F735,Daily!F952)</f>
        <v>2529</v>
      </c>
      <c r="G20" s="30">
        <f>SUM(Daily!G84,Daily!G301,Daily!G518,Daily!G735,Daily!G952)</f>
        <v>1489</v>
      </c>
      <c r="H20" s="3">
        <f>SUM(Daily!H84,Daily!H301,Daily!H518,Daily!H735,Daily!H952)</f>
        <v>9883</v>
      </c>
      <c r="I20" s="30">
        <f>SUM(Daily!I84,Daily!I301,Daily!I518,Daily!I735,Daily!I952)</f>
        <v>13858</v>
      </c>
      <c r="J20" s="3">
        <f>SUM(Daily!J84,Daily!J301,Daily!J518,Daily!J735,Daily!J952)</f>
        <v>1612</v>
      </c>
      <c r="K20" s="30">
        <f>SUM(Daily!K84,Daily!K301,Daily!K518,Daily!K735,Daily!K952)</f>
        <v>1167</v>
      </c>
      <c r="L20" s="3">
        <f>SUM(Daily!L84,Daily!L301,Daily!L518,Daily!L735,Daily!L952)</f>
        <v>3458</v>
      </c>
      <c r="M20" s="30">
        <f>SUM(Daily!M84,Daily!M301,Daily!M518,Daily!M735,Daily!M952)</f>
        <v>4480</v>
      </c>
      <c r="N20" s="3">
        <f>SUM(Daily!N84,Daily!N301,Daily!N518,Daily!N735,Daily!N952)</f>
        <v>8461</v>
      </c>
      <c r="O20" s="30">
        <f>SUM(Daily!O84,Daily!O301,Daily!O518,Daily!O735,Daily!O952)</f>
        <v>8720</v>
      </c>
      <c r="P20" s="3">
        <f>SUM(Daily!P84,Daily!P301,Daily!P518,Daily!P735,Daily!P952)</f>
        <v>4478</v>
      </c>
      <c r="Q20" s="30">
        <f>SUM(Daily!Q84,Daily!Q301,Daily!Q518,Daily!Q735,Daily!Q952)</f>
        <v>4204</v>
      </c>
      <c r="R20" s="3">
        <f>SUM(Daily!R84,Daily!R301,Daily!R518,Daily!R735,Daily!R952)</f>
        <v>5585</v>
      </c>
      <c r="S20" s="30">
        <f>SUM(Daily!S84,Daily!S301,Daily!S518,Daily!S735,Daily!S952)</f>
        <v>6512</v>
      </c>
      <c r="T20" s="3">
        <f>SUM(Daily!T84,Daily!T301,Daily!T518,Daily!T735,Daily!T952)</f>
        <v>2563</v>
      </c>
      <c r="U20" s="30">
        <f>SUM(Daily!U84,Daily!U301,Daily!U518,Daily!U735,Daily!U952)</f>
        <v>1079</v>
      </c>
      <c r="V20" s="3">
        <f>SUM(Daily!V84,Daily!V301,Daily!V518,Daily!V735,Daily!V952)</f>
        <v>8038</v>
      </c>
      <c r="W20" s="30">
        <f>SUM(Daily!W84,Daily!W301,Daily!W518,Daily!W735,Daily!W952)</f>
        <v>5548</v>
      </c>
      <c r="X20" s="3">
        <f>SUM(Daily!X84,Daily!X301,Daily!X518,Daily!X735,Daily!X952)</f>
        <v>7363</v>
      </c>
      <c r="Y20" s="30">
        <f>SUM(Daily!Y84,Daily!Y301,Daily!Y518,Daily!Y735,Daily!Y952)</f>
        <v>2303</v>
      </c>
      <c r="Z20" s="3">
        <f>SUM(Daily!Z84,Daily!Z301,Daily!Z518,Daily!Z735,Daily!Z952)</f>
        <v>17016</v>
      </c>
      <c r="AA20" s="30">
        <f>SUM(Daily!AA84,Daily!AA301,Daily!AA518,Daily!AA735,Daily!AA952)</f>
        <v>15104</v>
      </c>
      <c r="AB20" s="10">
        <f t="shared" si="0"/>
        <v>88167</v>
      </c>
      <c r="AC20" s="7">
        <f t="shared" si="0"/>
        <v>81540</v>
      </c>
    </row>
    <row r="21" spans="1:29">
      <c r="A21" s="93" t="s">
        <v>32</v>
      </c>
      <c r="B21" s="3">
        <f>SUM(Daily!B85,Daily!B302,Daily!B519,Daily!B736,Daily!B953)</f>
        <v>12000</v>
      </c>
      <c r="C21" s="30">
        <f>SUM(Daily!C85,Daily!C302,Daily!C519,Daily!C736,Daily!C953)</f>
        <v>14278</v>
      </c>
      <c r="D21" s="3">
        <f>SUM(Daily!D85,Daily!D302,Daily!D519,Daily!D736,Daily!D953)</f>
        <v>5460</v>
      </c>
      <c r="E21" s="30">
        <f>SUM(Daily!E85,Daily!E302,Daily!E519,Daily!E736,Daily!E953)</f>
        <v>6348</v>
      </c>
      <c r="F21" s="3">
        <f>SUM(Daily!F85,Daily!F302,Daily!F519,Daily!F736,Daily!F953)</f>
        <v>2674</v>
      </c>
      <c r="G21" s="30">
        <f>SUM(Daily!G85,Daily!G302,Daily!G519,Daily!G736,Daily!G953)</f>
        <v>2492</v>
      </c>
      <c r="H21" s="3">
        <f>SUM(Daily!H85,Daily!H302,Daily!H519,Daily!H736,Daily!H953)</f>
        <v>10073</v>
      </c>
      <c r="I21" s="30">
        <f>SUM(Daily!I85,Daily!I302,Daily!I519,Daily!I736,Daily!I953)</f>
        <v>17657</v>
      </c>
      <c r="J21" s="3">
        <f>SUM(Daily!J85,Daily!J302,Daily!J519,Daily!J736,Daily!J953)</f>
        <v>1820</v>
      </c>
      <c r="K21" s="30">
        <f>SUM(Daily!K85,Daily!K302,Daily!K519,Daily!K736,Daily!K953)</f>
        <v>1164</v>
      </c>
      <c r="L21" s="3">
        <f>SUM(Daily!L85,Daily!L302,Daily!L519,Daily!L736,Daily!L953)</f>
        <v>3301</v>
      </c>
      <c r="M21" s="30">
        <f>SUM(Daily!M85,Daily!M302,Daily!M519,Daily!M736,Daily!M953)</f>
        <v>4278</v>
      </c>
      <c r="N21" s="3">
        <f>SUM(Daily!N85,Daily!N302,Daily!N519,Daily!N736,Daily!N953)</f>
        <v>8468</v>
      </c>
      <c r="O21" s="30">
        <f>SUM(Daily!O85,Daily!O302,Daily!O519,Daily!O736,Daily!O953)</f>
        <v>8941</v>
      </c>
      <c r="P21" s="3">
        <f>SUM(Daily!P85,Daily!P302,Daily!P519,Daily!P736,Daily!P953)</f>
        <v>4707</v>
      </c>
      <c r="Q21" s="30">
        <f>SUM(Daily!Q85,Daily!Q302,Daily!Q519,Daily!Q736,Daily!Q953)</f>
        <v>4704</v>
      </c>
      <c r="R21" s="3">
        <f>SUM(Daily!R85,Daily!R302,Daily!R519,Daily!R736,Daily!R953)</f>
        <v>6165</v>
      </c>
      <c r="S21" s="30">
        <f>SUM(Daily!S85,Daily!S302,Daily!S519,Daily!S736,Daily!S953)</f>
        <v>7297</v>
      </c>
      <c r="T21" s="3">
        <f>SUM(Daily!T85,Daily!T302,Daily!T519,Daily!T736,Daily!T953)</f>
        <v>2349</v>
      </c>
      <c r="U21" s="30">
        <f>SUM(Daily!U85,Daily!U302,Daily!U519,Daily!U736,Daily!U953)</f>
        <v>1163</v>
      </c>
      <c r="V21" s="3">
        <f>SUM(Daily!V85,Daily!V302,Daily!V519,Daily!V736,Daily!V953)</f>
        <v>7736</v>
      </c>
      <c r="W21" s="30">
        <f>SUM(Daily!W85,Daily!W302,Daily!W519,Daily!W736,Daily!W953)</f>
        <v>5241</v>
      </c>
      <c r="X21" s="3">
        <f>SUM(Daily!X85,Daily!X302,Daily!X519,Daily!X736,Daily!X953)</f>
        <v>7968</v>
      </c>
      <c r="Y21" s="30">
        <f>SUM(Daily!Y85,Daily!Y302,Daily!Y519,Daily!Y736,Daily!Y953)</f>
        <v>2388</v>
      </c>
      <c r="Z21" s="3">
        <f>SUM(Daily!Z85,Daily!Z302,Daily!Z519,Daily!Z736,Daily!Z953)</f>
        <v>16490</v>
      </c>
      <c r="AA21" s="30">
        <f>SUM(Daily!AA85,Daily!AA302,Daily!AA519,Daily!AA736,Daily!AA953)</f>
        <v>15587</v>
      </c>
      <c r="AB21" s="10">
        <f t="shared" si="0"/>
        <v>89211</v>
      </c>
      <c r="AC21" s="7">
        <f t="shared" si="0"/>
        <v>91538</v>
      </c>
    </row>
    <row r="22" spans="1:29">
      <c r="A22" s="92" t="s">
        <v>33</v>
      </c>
      <c r="B22" s="3">
        <f>SUM(Daily!B86,Daily!B303,Daily!B520,Daily!B737,Daily!B954)</f>
        <v>11233</v>
      </c>
      <c r="C22" s="30">
        <f>SUM(Daily!C86,Daily!C303,Daily!C520,Daily!C737,Daily!C954)</f>
        <v>13083</v>
      </c>
      <c r="D22" s="3">
        <f>SUM(Daily!D86,Daily!D303,Daily!D520,Daily!D737,Daily!D954)</f>
        <v>4288</v>
      </c>
      <c r="E22" s="30">
        <f>SUM(Daily!E86,Daily!E303,Daily!E520,Daily!E737,Daily!E954)</f>
        <v>5770</v>
      </c>
      <c r="F22" s="3">
        <f>SUM(Daily!F86,Daily!F303,Daily!F520,Daily!F737,Daily!F954)</f>
        <v>2013</v>
      </c>
      <c r="G22" s="30">
        <f>SUM(Daily!G86,Daily!G303,Daily!G520,Daily!G737,Daily!G954)</f>
        <v>1947</v>
      </c>
      <c r="H22" s="3">
        <f>SUM(Daily!H86,Daily!H303,Daily!H520,Daily!H737,Daily!H954)</f>
        <v>9862</v>
      </c>
      <c r="I22" s="30">
        <f>SUM(Daily!I86,Daily!I303,Daily!I520,Daily!I737,Daily!I954)</f>
        <v>14174</v>
      </c>
      <c r="J22" s="3">
        <f>SUM(Daily!J86,Daily!J303,Daily!J520,Daily!J737,Daily!J954)</f>
        <v>1359</v>
      </c>
      <c r="K22" s="30">
        <f>SUM(Daily!K86,Daily!K303,Daily!K520,Daily!K737,Daily!K954)</f>
        <v>977</v>
      </c>
      <c r="L22" s="3">
        <f>SUM(Daily!L86,Daily!L303,Daily!L520,Daily!L737,Daily!L954)</f>
        <v>3016</v>
      </c>
      <c r="M22" s="30">
        <f>SUM(Daily!M86,Daily!M303,Daily!M520,Daily!M737,Daily!M954)</f>
        <v>3497</v>
      </c>
      <c r="N22" s="3">
        <f>SUM(Daily!N86,Daily!N303,Daily!N520,Daily!N737,Daily!N954)</f>
        <v>7840</v>
      </c>
      <c r="O22" s="30">
        <f>SUM(Daily!O86,Daily!O303,Daily!O520,Daily!O737,Daily!O954)</f>
        <v>8410</v>
      </c>
      <c r="P22" s="3">
        <f>SUM(Daily!P86,Daily!P303,Daily!P520,Daily!P737,Daily!P954)</f>
        <v>3970</v>
      </c>
      <c r="Q22" s="30">
        <f>SUM(Daily!Q86,Daily!Q303,Daily!Q520,Daily!Q737,Daily!Q954)</f>
        <v>4577</v>
      </c>
      <c r="R22" s="3">
        <f>SUM(Daily!R86,Daily!R303,Daily!R520,Daily!R737,Daily!R954)</f>
        <v>5225</v>
      </c>
      <c r="S22" s="30">
        <f>SUM(Daily!S86,Daily!S303,Daily!S520,Daily!S737,Daily!S954)</f>
        <v>7174</v>
      </c>
      <c r="T22" s="3">
        <f>SUM(Daily!T86,Daily!T303,Daily!T520,Daily!T737,Daily!T954)</f>
        <v>1731</v>
      </c>
      <c r="U22" s="30">
        <f>SUM(Daily!U86,Daily!U303,Daily!U520,Daily!U737,Daily!U954)</f>
        <v>1126</v>
      </c>
      <c r="V22" s="3">
        <f>SUM(Daily!V86,Daily!V303,Daily!V520,Daily!V737,Daily!V954)</f>
        <v>7346</v>
      </c>
      <c r="W22" s="30">
        <f>SUM(Daily!W86,Daily!W303,Daily!W520,Daily!W737,Daily!W954)</f>
        <v>5154</v>
      </c>
      <c r="X22" s="3">
        <f>SUM(Daily!X86,Daily!X303,Daily!X520,Daily!X737,Daily!X954)</f>
        <v>6319</v>
      </c>
      <c r="Y22" s="30">
        <f>SUM(Daily!Y86,Daily!Y303,Daily!Y520,Daily!Y737,Daily!Y954)</f>
        <v>2453</v>
      </c>
      <c r="Z22" s="3">
        <f>SUM(Daily!Z86,Daily!Z303,Daily!Z520,Daily!Z737,Daily!Z954)</f>
        <v>14483</v>
      </c>
      <c r="AA22" s="30">
        <f>SUM(Daily!AA86,Daily!AA303,Daily!AA520,Daily!AA737,Daily!AA954)</f>
        <v>15519</v>
      </c>
      <c r="AB22" s="10">
        <f t="shared" si="0"/>
        <v>78685</v>
      </c>
      <c r="AC22" s="7">
        <f t="shared" si="0"/>
        <v>83861</v>
      </c>
    </row>
    <row r="23" spans="1:29">
      <c r="A23" s="93" t="s">
        <v>34</v>
      </c>
      <c r="B23" s="3">
        <f>SUM(Daily!B87,Daily!B304,Daily!B521,Daily!B738,Daily!B955)</f>
        <v>10291</v>
      </c>
      <c r="C23" s="30">
        <f>SUM(Daily!C87,Daily!C304,Daily!C521,Daily!C738,Daily!C955)</f>
        <v>12221</v>
      </c>
      <c r="D23" s="3">
        <f>SUM(Daily!D87,Daily!D304,Daily!D521,Daily!D738,Daily!D955)</f>
        <v>3241</v>
      </c>
      <c r="E23" s="30">
        <f>SUM(Daily!E87,Daily!E304,Daily!E521,Daily!E738,Daily!E955)</f>
        <v>5462</v>
      </c>
      <c r="F23" s="3">
        <f>SUM(Daily!F87,Daily!F304,Daily!F521,Daily!F738,Daily!F955)</f>
        <v>1450</v>
      </c>
      <c r="G23" s="30">
        <f>SUM(Daily!G87,Daily!G304,Daily!G521,Daily!G738,Daily!G955)</f>
        <v>1868</v>
      </c>
      <c r="H23" s="3">
        <f>SUM(Daily!H87,Daily!H304,Daily!H521,Daily!H738,Daily!H955)</f>
        <v>7898</v>
      </c>
      <c r="I23" s="30">
        <f>SUM(Daily!I87,Daily!I304,Daily!I521,Daily!I738,Daily!I955)</f>
        <v>15004</v>
      </c>
      <c r="J23" s="3">
        <f>SUM(Daily!J87,Daily!J304,Daily!J521,Daily!J738,Daily!J955)</f>
        <v>1038</v>
      </c>
      <c r="K23" s="30">
        <f>SUM(Daily!K87,Daily!K304,Daily!K521,Daily!K738,Daily!K955)</f>
        <v>811</v>
      </c>
      <c r="L23" s="3">
        <f>SUM(Daily!L87,Daily!L304,Daily!L521,Daily!L738,Daily!L955)</f>
        <v>2279</v>
      </c>
      <c r="M23" s="30">
        <f>SUM(Daily!M87,Daily!M304,Daily!M521,Daily!M738,Daily!M955)</f>
        <v>3245</v>
      </c>
      <c r="N23" s="3">
        <f>SUM(Daily!N87,Daily!N304,Daily!N521,Daily!N738,Daily!N955)</f>
        <v>6415</v>
      </c>
      <c r="O23" s="30">
        <f>SUM(Daily!O87,Daily!O304,Daily!O521,Daily!O738,Daily!O955)</f>
        <v>8242</v>
      </c>
      <c r="P23" s="3">
        <f>SUM(Daily!P87,Daily!P304,Daily!P521,Daily!P738,Daily!P955)</f>
        <v>3036</v>
      </c>
      <c r="Q23" s="30">
        <f>SUM(Daily!Q87,Daily!Q304,Daily!Q521,Daily!Q738,Daily!Q955)</f>
        <v>4585</v>
      </c>
      <c r="R23" s="3">
        <f>SUM(Daily!R87,Daily!R304,Daily!R521,Daily!R738,Daily!R955)</f>
        <v>4351</v>
      </c>
      <c r="S23" s="30">
        <f>SUM(Daily!S87,Daily!S304,Daily!S521,Daily!S738,Daily!S955)</f>
        <v>6736</v>
      </c>
      <c r="T23" s="3">
        <f>SUM(Daily!T87,Daily!T304,Daily!T521,Daily!T738,Daily!T955)</f>
        <v>1153</v>
      </c>
      <c r="U23" s="30">
        <f>SUM(Daily!U87,Daily!U304,Daily!U521,Daily!U738,Daily!U955)</f>
        <v>1097</v>
      </c>
      <c r="V23" s="3">
        <f>SUM(Daily!V87,Daily!V304,Daily!V521,Daily!V738,Daily!V955)</f>
        <v>7420</v>
      </c>
      <c r="W23" s="30">
        <f>SUM(Daily!W87,Daily!W304,Daily!W521,Daily!W738,Daily!W955)</f>
        <v>4167</v>
      </c>
      <c r="X23" s="3">
        <f>SUM(Daily!X87,Daily!X304,Daily!X521,Daily!X738,Daily!X955)</f>
        <v>4975</v>
      </c>
      <c r="Y23" s="30">
        <f>SUM(Daily!Y87,Daily!Y304,Daily!Y521,Daily!Y738,Daily!Y955)</f>
        <v>2343</v>
      </c>
      <c r="Z23" s="3">
        <f>SUM(Daily!Z87,Daily!Z304,Daily!Z521,Daily!Z738,Daily!Z955)</f>
        <v>11592</v>
      </c>
      <c r="AA23" s="30">
        <f>SUM(Daily!AA87,Daily!AA304,Daily!AA521,Daily!AA738,Daily!AA955)</f>
        <v>12973</v>
      </c>
      <c r="AB23" s="10">
        <f t="shared" si="0"/>
        <v>65139</v>
      </c>
      <c r="AC23" s="7">
        <f t="shared" si="0"/>
        <v>78754</v>
      </c>
    </row>
    <row r="24" spans="1:29">
      <c r="A24" s="92" t="s">
        <v>35</v>
      </c>
      <c r="B24" s="3">
        <f>SUM(Daily!B88,Daily!B305,Daily!B522,Daily!B739,Daily!B956)</f>
        <v>8318</v>
      </c>
      <c r="C24" s="30">
        <f>SUM(Daily!C88,Daily!C305,Daily!C522,Daily!C739,Daily!C956)</f>
        <v>8587</v>
      </c>
      <c r="D24" s="3">
        <f>SUM(Daily!D88,Daily!D305,Daily!D522,Daily!D739,Daily!D956)</f>
        <v>2361</v>
      </c>
      <c r="E24" s="30">
        <f>SUM(Daily!E88,Daily!E305,Daily!E522,Daily!E739,Daily!E956)</f>
        <v>4113</v>
      </c>
      <c r="F24" s="3">
        <f>SUM(Daily!F88,Daily!F305,Daily!F522,Daily!F739,Daily!F956)</f>
        <v>884</v>
      </c>
      <c r="G24" s="30">
        <f>SUM(Daily!G88,Daily!G305,Daily!G522,Daily!G739,Daily!G956)</f>
        <v>1437</v>
      </c>
      <c r="H24" s="3">
        <f>SUM(Daily!H88,Daily!H305,Daily!H522,Daily!H739,Daily!H956)</f>
        <v>6142</v>
      </c>
      <c r="I24" s="30">
        <f>SUM(Daily!I88,Daily!I305,Daily!I522,Daily!I739,Daily!I956)</f>
        <v>10913</v>
      </c>
      <c r="J24" s="3">
        <f>SUM(Daily!J88,Daily!J305,Daily!J522,Daily!J739,Daily!J956)</f>
        <v>700</v>
      </c>
      <c r="K24" s="30">
        <f>SUM(Daily!K88,Daily!K305,Daily!K522,Daily!K739,Daily!K956)</f>
        <v>559</v>
      </c>
      <c r="L24" s="3">
        <f>SUM(Daily!L88,Daily!L305,Daily!L522,Daily!L739,Daily!L956)</f>
        <v>1932</v>
      </c>
      <c r="M24" s="30">
        <f>SUM(Daily!M88,Daily!M305,Daily!M522,Daily!M739,Daily!M956)</f>
        <v>2176</v>
      </c>
      <c r="N24" s="3">
        <f>SUM(Daily!N88,Daily!N305,Daily!N522,Daily!N739,Daily!N956)</f>
        <v>5282</v>
      </c>
      <c r="O24" s="30">
        <f>SUM(Daily!O88,Daily!O305,Daily!O522,Daily!O739,Daily!O956)</f>
        <v>5454</v>
      </c>
      <c r="P24" s="3">
        <f>SUM(Daily!P88,Daily!P305,Daily!P522,Daily!P739,Daily!P956)</f>
        <v>2262</v>
      </c>
      <c r="Q24" s="30">
        <f>SUM(Daily!Q88,Daily!Q305,Daily!Q522,Daily!Q739,Daily!Q956)</f>
        <v>3923</v>
      </c>
      <c r="R24" s="3">
        <f>SUM(Daily!R88,Daily!R305,Daily!R522,Daily!R739,Daily!R956)</f>
        <v>3423</v>
      </c>
      <c r="S24" s="30">
        <f>SUM(Daily!S88,Daily!S305,Daily!S522,Daily!S739,Daily!S956)</f>
        <v>5250</v>
      </c>
      <c r="T24" s="3">
        <f>SUM(Daily!T88,Daily!T305,Daily!T522,Daily!T739,Daily!T956)</f>
        <v>798</v>
      </c>
      <c r="U24" s="30">
        <f>SUM(Daily!U88,Daily!U305,Daily!U522,Daily!U739,Daily!U956)</f>
        <v>947</v>
      </c>
      <c r="V24" s="3">
        <f>SUM(Daily!V88,Daily!V305,Daily!V522,Daily!V739,Daily!V956)</f>
        <v>6047</v>
      </c>
      <c r="W24" s="30">
        <f>SUM(Daily!W88,Daily!W305,Daily!W522,Daily!W739,Daily!W956)</f>
        <v>3111</v>
      </c>
      <c r="X24" s="3">
        <f>SUM(Daily!X88,Daily!X305,Daily!X522,Daily!X739,Daily!X956)</f>
        <v>3579</v>
      </c>
      <c r="Y24" s="30">
        <f>SUM(Daily!Y88,Daily!Y305,Daily!Y522,Daily!Y739,Daily!Y956)</f>
        <v>2052</v>
      </c>
      <c r="Z24" s="3">
        <f>SUM(Daily!Z88,Daily!Z305,Daily!Z522,Daily!Z739,Daily!Z956)</f>
        <v>8841</v>
      </c>
      <c r="AA24" s="30">
        <f>SUM(Daily!AA88,Daily!AA305,Daily!AA522,Daily!AA739,Daily!AA956)</f>
        <v>11555</v>
      </c>
      <c r="AB24" s="10">
        <f t="shared" si="0"/>
        <v>50569</v>
      </c>
      <c r="AC24" s="7">
        <f t="shared" si="0"/>
        <v>60077</v>
      </c>
    </row>
    <row r="25" spans="1:29">
      <c r="A25" s="93" t="s">
        <v>36</v>
      </c>
      <c r="B25" s="3">
        <f>SUM(Daily!B89,Daily!B306,Daily!B523,Daily!B740,Daily!B957)</f>
        <v>1288</v>
      </c>
      <c r="C25" s="30">
        <f>SUM(Daily!C89,Daily!C306,Daily!C523,Daily!C740,Daily!C957)</f>
        <v>6243</v>
      </c>
      <c r="D25" s="3">
        <f>SUM(Daily!D89,Daily!D306,Daily!D523,Daily!D740,Daily!D957)</f>
        <v>565</v>
      </c>
      <c r="E25" s="30">
        <f>SUM(Daily!E89,Daily!E306,Daily!E523,Daily!E740,Daily!E957)</f>
        <v>2717</v>
      </c>
      <c r="F25" s="3">
        <f>SUM(Daily!F89,Daily!F306,Daily!F523,Daily!F740,Daily!F957)</f>
        <v>275</v>
      </c>
      <c r="G25" s="30">
        <f>SUM(Daily!G89,Daily!G306,Daily!G523,Daily!G740,Daily!G957)</f>
        <v>1109</v>
      </c>
      <c r="H25" s="3">
        <f>SUM(Daily!H89,Daily!H306,Daily!H523,Daily!H740,Daily!H957)</f>
        <v>2213</v>
      </c>
      <c r="I25" s="30">
        <f>SUM(Daily!I89,Daily!I306,Daily!I523,Daily!I740,Daily!I957)</f>
        <v>7995</v>
      </c>
      <c r="J25" s="3">
        <f>SUM(Daily!J89,Daily!J306,Daily!J523,Daily!J740,Daily!J957)</f>
        <v>465</v>
      </c>
      <c r="K25" s="30">
        <f>SUM(Daily!K89,Daily!K306,Daily!K523,Daily!K740,Daily!K957)</f>
        <v>402</v>
      </c>
      <c r="L25" s="3">
        <f>SUM(Daily!L89,Daily!L306,Daily!L523,Daily!L740,Daily!L957)</f>
        <v>1081</v>
      </c>
      <c r="M25" s="30">
        <f>SUM(Daily!M89,Daily!M306,Daily!M523,Daily!M740,Daily!M957)</f>
        <v>1093</v>
      </c>
      <c r="N25" s="3">
        <f>SUM(Daily!N89,Daily!N306,Daily!N523,Daily!N740,Daily!N957)</f>
        <v>3064</v>
      </c>
      <c r="O25" s="30">
        <f>SUM(Daily!O89,Daily!O306,Daily!O523,Daily!O740,Daily!O957)</f>
        <v>3823</v>
      </c>
      <c r="P25" s="3">
        <f>SUM(Daily!P89,Daily!P306,Daily!P523,Daily!P740,Daily!P957)</f>
        <v>1714</v>
      </c>
      <c r="Q25" s="30">
        <f>SUM(Daily!Q89,Daily!Q306,Daily!Q523,Daily!Q740,Daily!Q957)</f>
        <v>3060</v>
      </c>
      <c r="R25" s="3">
        <f>SUM(Daily!R89,Daily!R306,Daily!R523,Daily!R740,Daily!R957)</f>
        <v>2162</v>
      </c>
      <c r="S25" s="30">
        <f>SUM(Daily!S89,Daily!S306,Daily!S523,Daily!S740,Daily!S957)</f>
        <v>3753</v>
      </c>
      <c r="T25" s="3">
        <f>SUM(Daily!T89,Daily!T306,Daily!T523,Daily!T740,Daily!T957)</f>
        <v>634</v>
      </c>
      <c r="U25" s="30">
        <f>SUM(Daily!U89,Daily!U306,Daily!U523,Daily!U740,Daily!U957)</f>
        <v>735</v>
      </c>
      <c r="V25" s="3">
        <f>SUM(Daily!V89,Daily!V306,Daily!V523,Daily!V740,Daily!V957)</f>
        <v>5626</v>
      </c>
      <c r="W25" s="30">
        <f>SUM(Daily!W89,Daily!W306,Daily!W523,Daily!W740,Daily!W957)</f>
        <v>2432</v>
      </c>
      <c r="X25" s="3">
        <f>SUM(Daily!X89,Daily!X306,Daily!X523,Daily!X740,Daily!X957)</f>
        <v>2265</v>
      </c>
      <c r="Y25" s="30">
        <f>SUM(Daily!Y89,Daily!Y306,Daily!Y523,Daily!Y740,Daily!Y957)</f>
        <v>1680</v>
      </c>
      <c r="Z25" s="3">
        <f>SUM(Daily!Z89,Daily!Z306,Daily!Z523,Daily!Z740,Daily!Z957)</f>
        <v>5713</v>
      </c>
      <c r="AA25" s="30">
        <f>SUM(Daily!AA89,Daily!AA306,Daily!AA523,Daily!AA740,Daily!AA957)</f>
        <v>8789</v>
      </c>
      <c r="AB25" s="10">
        <f t="shared" si="0"/>
        <v>27065</v>
      </c>
      <c r="AC25" s="7">
        <f t="shared" si="0"/>
        <v>43831</v>
      </c>
    </row>
    <row r="26" spans="1:29">
      <c r="A26" s="92" t="s">
        <v>37</v>
      </c>
      <c r="B26" s="3">
        <f>SUM(Daily!B90,Daily!B307,Daily!B524,Daily!B741,Daily!B958)</f>
        <v>0</v>
      </c>
      <c r="C26" s="30">
        <f>SUM(Daily!C90,Daily!C307,Daily!C524,Daily!C741,Daily!C958)</f>
        <v>4179</v>
      </c>
      <c r="D26" s="3">
        <f>SUM(Daily!D90,Daily!D307,Daily!D524,Daily!D741,Daily!D958)</f>
        <v>13</v>
      </c>
      <c r="E26" s="30">
        <f>SUM(Daily!E90,Daily!E307,Daily!E524,Daily!E741,Daily!E958)</f>
        <v>1964</v>
      </c>
      <c r="F26" s="3">
        <f>SUM(Daily!F90,Daily!F307,Daily!F524,Daily!F741,Daily!F958)</f>
        <v>13</v>
      </c>
      <c r="G26" s="30">
        <f>SUM(Daily!G90,Daily!G307,Daily!G524,Daily!G741,Daily!G958)</f>
        <v>636</v>
      </c>
      <c r="H26" s="3">
        <f>SUM(Daily!H90,Daily!H307,Daily!H524,Daily!H741,Daily!H958)</f>
        <v>108</v>
      </c>
      <c r="I26" s="30">
        <f>SUM(Daily!I90,Daily!I307,Daily!I524,Daily!I741,Daily!I958)</f>
        <v>4108</v>
      </c>
      <c r="J26" s="3">
        <f>SUM(Daily!J90,Daily!J307,Daily!J524,Daily!J741,Daily!J958)</f>
        <v>215</v>
      </c>
      <c r="K26" s="30">
        <f>SUM(Daily!K90,Daily!K307,Daily!K524,Daily!K741,Daily!K958)</f>
        <v>176</v>
      </c>
      <c r="L26" s="3">
        <f>SUM(Daily!L90,Daily!L307,Daily!L524,Daily!L741,Daily!L958)</f>
        <v>224</v>
      </c>
      <c r="M26" s="30">
        <f>SUM(Daily!M90,Daily!M307,Daily!M524,Daily!M741,Daily!M958)</f>
        <v>168</v>
      </c>
      <c r="N26" s="3">
        <f>SUM(Daily!N90,Daily!N307,Daily!N524,Daily!N741,Daily!N958)</f>
        <v>919</v>
      </c>
      <c r="O26" s="30">
        <f>SUM(Daily!O90,Daily!O307,Daily!O524,Daily!O741,Daily!O958)</f>
        <v>789</v>
      </c>
      <c r="P26" s="3">
        <f>SUM(Daily!P90,Daily!P307,Daily!P524,Daily!P741,Daily!P958)</f>
        <v>252</v>
      </c>
      <c r="Q26" s="30">
        <f>SUM(Daily!Q90,Daily!Q307,Daily!Q524,Daily!Q741,Daily!Q958)</f>
        <v>428</v>
      </c>
      <c r="R26" s="3">
        <f>SUM(Daily!R90,Daily!R307,Daily!R524,Daily!R741,Daily!R958)</f>
        <v>332</v>
      </c>
      <c r="S26" s="30">
        <f>SUM(Daily!S90,Daily!S307,Daily!S524,Daily!S741,Daily!S958)</f>
        <v>303</v>
      </c>
      <c r="T26" s="3">
        <f>SUM(Daily!T90,Daily!T307,Daily!T524,Daily!T741,Daily!T958)</f>
        <v>85</v>
      </c>
      <c r="U26" s="30">
        <f>SUM(Daily!U90,Daily!U307,Daily!U524,Daily!U741,Daily!U958)</f>
        <v>28</v>
      </c>
      <c r="V26" s="3">
        <f>SUM(Daily!V90,Daily!V307,Daily!V524,Daily!V741,Daily!V958)</f>
        <v>636</v>
      </c>
      <c r="W26" s="30">
        <f>SUM(Daily!W90,Daily!W307,Daily!W524,Daily!W741,Daily!W958)</f>
        <v>69</v>
      </c>
      <c r="X26" s="3">
        <f>SUM(Daily!X90,Daily!X307,Daily!X524,Daily!X741,Daily!X958)</f>
        <v>278</v>
      </c>
      <c r="Y26" s="30">
        <f>SUM(Daily!Y90,Daily!Y307,Daily!Y524,Daily!Y741,Daily!Y958)</f>
        <v>120</v>
      </c>
      <c r="Z26" s="3">
        <f>SUM(Daily!Z90,Daily!Z307,Daily!Z524,Daily!Z741,Daily!Z958)</f>
        <v>182</v>
      </c>
      <c r="AA26" s="30">
        <f>SUM(Daily!AA90,Daily!AA307,Daily!AA524,Daily!AA741,Daily!AA958)</f>
        <v>984</v>
      </c>
      <c r="AB26" s="10">
        <f t="shared" si="0"/>
        <v>3257</v>
      </c>
      <c r="AC26" s="7">
        <f t="shared" si="0"/>
        <v>13952</v>
      </c>
    </row>
    <row r="27" spans="1:29">
      <c r="A27" s="93" t="s">
        <v>38</v>
      </c>
      <c r="B27" s="3">
        <f>SUM(Daily!B91,Daily!B308,Daily!B525,Daily!B742,Daily!B959)</f>
        <v>0</v>
      </c>
      <c r="C27" s="30">
        <f>SUM(Daily!C91,Daily!C308,Daily!C525,Daily!C742,Daily!C959)</f>
        <v>89</v>
      </c>
      <c r="D27" s="3">
        <f>SUM(Daily!D91,Daily!D308,Daily!D525,Daily!D742,Daily!D959)</f>
        <v>0</v>
      </c>
      <c r="E27" s="30">
        <f>SUM(Daily!E91,Daily!E308,Daily!E525,Daily!E742,Daily!E959)</f>
        <v>4</v>
      </c>
      <c r="F27" s="3">
        <f>SUM(Daily!F91,Daily!F308,Daily!F525,Daily!F742,Daily!F959)</f>
        <v>0</v>
      </c>
      <c r="G27" s="30">
        <f>SUM(Daily!G91,Daily!G308,Daily!G525,Daily!G742,Daily!G959)</f>
        <v>0</v>
      </c>
      <c r="H27" s="3">
        <f>SUM(Daily!H91,Daily!H308,Daily!H525,Daily!H742,Daily!H959)</f>
        <v>0</v>
      </c>
      <c r="I27" s="30">
        <f>SUM(Daily!I91,Daily!I308,Daily!I525,Daily!I742,Daily!I959)</f>
        <v>0</v>
      </c>
      <c r="J27" s="3">
        <f>SUM(Daily!J91,Daily!J308,Daily!J525,Daily!J742,Daily!J959)</f>
        <v>0</v>
      </c>
      <c r="K27" s="30">
        <f>SUM(Daily!K91,Daily!K308,Daily!K525,Daily!K742,Daily!K959)</f>
        <v>0</v>
      </c>
      <c r="L27" s="3">
        <f>SUM(Daily!L91,Daily!L308,Daily!L525,Daily!L742,Daily!L959)</f>
        <v>0</v>
      </c>
      <c r="M27" s="30">
        <f>SUM(Daily!M91,Daily!M308,Daily!M525,Daily!M742,Daily!M959)</f>
        <v>0</v>
      </c>
      <c r="N27" s="3">
        <f>SUM(Daily!N91,Daily!N308,Daily!N525,Daily!N742,Daily!N959)</f>
        <v>0</v>
      </c>
      <c r="O27" s="30">
        <f>SUM(Daily!O91,Daily!O308,Daily!O525,Daily!O742,Daily!O959)</f>
        <v>0</v>
      </c>
      <c r="P27" s="3">
        <f>SUM(Daily!P91,Daily!P308,Daily!P525,Daily!P742,Daily!P959)</f>
        <v>0</v>
      </c>
      <c r="Q27" s="30">
        <f>SUM(Daily!Q91,Daily!Q308,Daily!Q525,Daily!Q742,Daily!Q959)</f>
        <v>0</v>
      </c>
      <c r="R27" s="3">
        <f>SUM(Daily!R91,Daily!R308,Daily!R525,Daily!R742,Daily!R959)</f>
        <v>0</v>
      </c>
      <c r="S27" s="30">
        <f>SUM(Daily!S91,Daily!S308,Daily!S525,Daily!S742,Daily!S959)</f>
        <v>0</v>
      </c>
      <c r="T27" s="3">
        <f>SUM(Daily!T91,Daily!T308,Daily!T525,Daily!T742,Daily!T959)</f>
        <v>0</v>
      </c>
      <c r="U27" s="30">
        <f>SUM(Daily!U91,Daily!U308,Daily!U525,Daily!U742,Daily!U959)</f>
        <v>0</v>
      </c>
      <c r="V27" s="3">
        <f>SUM(Daily!V91,Daily!V308,Daily!V525,Daily!V742,Daily!V959)</f>
        <v>0</v>
      </c>
      <c r="W27" s="30">
        <f>SUM(Daily!W91,Daily!W308,Daily!W525,Daily!W742,Daily!W959)</f>
        <v>0</v>
      </c>
      <c r="X27" s="3">
        <f>SUM(Daily!X91,Daily!X308,Daily!X525,Daily!X742,Daily!X959)</f>
        <v>0</v>
      </c>
      <c r="Y27" s="30">
        <f>SUM(Daily!Y91,Daily!Y308,Daily!Y525,Daily!Y742,Daily!Y959)</f>
        <v>0</v>
      </c>
      <c r="Z27" s="3">
        <f>SUM(Daily!Z91,Daily!Z308,Daily!Z525,Daily!Z742,Daily!Z959)</f>
        <v>0</v>
      </c>
      <c r="AA27" s="30">
        <f>SUM(Daily!AA91,Daily!AA308,Daily!AA525,Daily!AA742,Daily!AA959)</f>
        <v>7</v>
      </c>
      <c r="AB27" s="10">
        <f t="shared" si="0"/>
        <v>0</v>
      </c>
      <c r="AC27" s="7">
        <f t="shared" si="0"/>
        <v>100</v>
      </c>
    </row>
    <row r="28" spans="1:29">
      <c r="A28" s="92" t="s">
        <v>39</v>
      </c>
      <c r="B28" s="3">
        <f>SUM(Daily!B92,Daily!B309,Daily!B526,Daily!B743,Daily!B960)</f>
        <v>0</v>
      </c>
      <c r="C28" s="30">
        <f>SUM(Daily!C92,Daily!C309,Daily!C526,Daily!C743,Daily!C960)</f>
        <v>0</v>
      </c>
      <c r="D28" s="3">
        <f>SUM(Daily!D92,Daily!D309,Daily!D526,Daily!D743,Daily!D960)</f>
        <v>0</v>
      </c>
      <c r="E28" s="30">
        <f>SUM(Daily!E92,Daily!E309,Daily!E526,Daily!E743,Daily!E960)</f>
        <v>0</v>
      </c>
      <c r="F28" s="3">
        <f>SUM(Daily!F92,Daily!F309,Daily!F526,Daily!F743,Daily!F960)</f>
        <v>0</v>
      </c>
      <c r="G28" s="30">
        <f>SUM(Daily!G92,Daily!G309,Daily!G526,Daily!G743,Daily!G960)</f>
        <v>0</v>
      </c>
      <c r="H28" s="3">
        <f>SUM(Daily!H92,Daily!H309,Daily!H526,Daily!H743,Daily!H960)</f>
        <v>0</v>
      </c>
      <c r="I28" s="30">
        <f>SUM(Daily!I92,Daily!I309,Daily!I526,Daily!I743,Daily!I960)</f>
        <v>0</v>
      </c>
      <c r="J28" s="3">
        <f>SUM(Daily!J92,Daily!J309,Daily!J526,Daily!J743,Daily!J960)</f>
        <v>0</v>
      </c>
      <c r="K28" s="30">
        <f>SUM(Daily!K92,Daily!K309,Daily!K526,Daily!K743,Daily!K960)</f>
        <v>0</v>
      </c>
      <c r="L28" s="3">
        <f>SUM(Daily!L92,Daily!L309,Daily!L526,Daily!L743,Daily!L960)</f>
        <v>0</v>
      </c>
      <c r="M28" s="30">
        <f>SUM(Daily!M92,Daily!M309,Daily!M526,Daily!M743,Daily!M960)</f>
        <v>0</v>
      </c>
      <c r="N28" s="3">
        <f>SUM(Daily!N92,Daily!N309,Daily!N526,Daily!N743,Daily!N960)</f>
        <v>0</v>
      </c>
      <c r="O28" s="30">
        <f>SUM(Daily!O92,Daily!O309,Daily!O526,Daily!O743,Daily!O960)</f>
        <v>0</v>
      </c>
      <c r="P28" s="3">
        <f>SUM(Daily!P92,Daily!P309,Daily!P526,Daily!P743,Daily!P960)</f>
        <v>0</v>
      </c>
      <c r="Q28" s="30">
        <f>SUM(Daily!Q92,Daily!Q309,Daily!Q526,Daily!Q743,Daily!Q960)</f>
        <v>0</v>
      </c>
      <c r="R28" s="3">
        <f>SUM(Daily!R92,Daily!R309,Daily!R526,Daily!R743,Daily!R960)</f>
        <v>0</v>
      </c>
      <c r="S28" s="30">
        <f>SUM(Daily!S92,Daily!S309,Daily!S526,Daily!S743,Daily!S960)</f>
        <v>0</v>
      </c>
      <c r="T28" s="3">
        <f>SUM(Daily!T92,Daily!T309,Daily!T526,Daily!T743,Daily!T960)</f>
        <v>0</v>
      </c>
      <c r="U28" s="30">
        <f>SUM(Daily!U92,Daily!U309,Daily!U526,Daily!U743,Daily!U960)</f>
        <v>0</v>
      </c>
      <c r="V28" s="3">
        <f>SUM(Daily!V92,Daily!V309,Daily!V526,Daily!V743,Daily!V960)</f>
        <v>0</v>
      </c>
      <c r="W28" s="30">
        <f>SUM(Daily!W92,Daily!W309,Daily!W526,Daily!W743,Daily!W960)</f>
        <v>0</v>
      </c>
      <c r="X28" s="3">
        <f>SUM(Daily!X92,Daily!X309,Daily!X526,Daily!X743,Daily!X960)</f>
        <v>0</v>
      </c>
      <c r="Y28" s="30">
        <f>SUM(Daily!Y92,Daily!Y309,Daily!Y526,Daily!Y743,Daily!Y960)</f>
        <v>0</v>
      </c>
      <c r="Z28" s="3">
        <f>SUM(Daily!Z92,Daily!Z309,Daily!Z526,Daily!Z743,Daily!Z960)</f>
        <v>0</v>
      </c>
      <c r="AA28" s="30">
        <f>SUM(Daily!AA92,Daily!AA309,Daily!AA526,Daily!AA743,Daily!AA960)</f>
        <v>0</v>
      </c>
      <c r="AB28" s="10">
        <f t="shared" si="0"/>
        <v>0</v>
      </c>
      <c r="AC28" s="7">
        <f t="shared" si="0"/>
        <v>0</v>
      </c>
    </row>
    <row r="29" spans="1:29">
      <c r="A29" s="93" t="s">
        <v>40</v>
      </c>
      <c r="B29" s="3">
        <f>SUM(Daily!B93,Daily!B310,Daily!B527,Daily!B744,Daily!B961)</f>
        <v>0</v>
      </c>
      <c r="C29" s="30">
        <f>SUM(Daily!C93,Daily!C310,Daily!C527,Daily!C744,Daily!C961)</f>
        <v>0</v>
      </c>
      <c r="D29" s="3">
        <f>SUM(Daily!D93,Daily!D310,Daily!D527,Daily!D744,Daily!D961)</f>
        <v>0</v>
      </c>
      <c r="E29" s="30">
        <f>SUM(Daily!E93,Daily!E310,Daily!E527,Daily!E744,Daily!E961)</f>
        <v>0</v>
      </c>
      <c r="F29" s="3">
        <f>SUM(Daily!F93,Daily!F310,Daily!F527,Daily!F744,Daily!F961)</f>
        <v>0</v>
      </c>
      <c r="G29" s="30">
        <f>SUM(Daily!G93,Daily!G310,Daily!G527,Daily!G744,Daily!G961)</f>
        <v>0</v>
      </c>
      <c r="H29" s="3">
        <f>SUM(Daily!H93,Daily!H310,Daily!H527,Daily!H744,Daily!H961)</f>
        <v>0</v>
      </c>
      <c r="I29" s="30">
        <f>SUM(Daily!I93,Daily!I310,Daily!I527,Daily!I744,Daily!I961)</f>
        <v>0</v>
      </c>
      <c r="J29" s="3">
        <f>SUM(Daily!J93,Daily!J310,Daily!J527,Daily!J744,Daily!J961)</f>
        <v>0</v>
      </c>
      <c r="K29" s="30">
        <f>SUM(Daily!K93,Daily!K310,Daily!K527,Daily!K744,Daily!K961)</f>
        <v>0</v>
      </c>
      <c r="L29" s="3">
        <f>SUM(Daily!L93,Daily!L310,Daily!L527,Daily!L744,Daily!L961)</f>
        <v>0</v>
      </c>
      <c r="M29" s="30">
        <f>SUM(Daily!M93,Daily!M310,Daily!M527,Daily!M744,Daily!M961)</f>
        <v>0</v>
      </c>
      <c r="N29" s="3">
        <f>SUM(Daily!N93,Daily!N310,Daily!N527,Daily!N744,Daily!N961)</f>
        <v>0</v>
      </c>
      <c r="O29" s="30">
        <f>SUM(Daily!O93,Daily!O310,Daily!O527,Daily!O744,Daily!O961)</f>
        <v>0</v>
      </c>
      <c r="P29" s="3">
        <f>SUM(Daily!P93,Daily!P310,Daily!P527,Daily!P744,Daily!P961)</f>
        <v>0</v>
      </c>
      <c r="Q29" s="30">
        <f>SUM(Daily!Q93,Daily!Q310,Daily!Q527,Daily!Q744,Daily!Q961)</f>
        <v>0</v>
      </c>
      <c r="R29" s="3">
        <f>SUM(Daily!R93,Daily!R310,Daily!R527,Daily!R744,Daily!R961)</f>
        <v>0</v>
      </c>
      <c r="S29" s="30">
        <f>SUM(Daily!S93,Daily!S310,Daily!S527,Daily!S744,Daily!S961)</f>
        <v>0</v>
      </c>
      <c r="T29" s="3">
        <f>SUM(Daily!T93,Daily!T310,Daily!T527,Daily!T744,Daily!T961)</f>
        <v>0</v>
      </c>
      <c r="U29" s="30">
        <f>SUM(Daily!U93,Daily!U310,Daily!U527,Daily!U744,Daily!U961)</f>
        <v>0</v>
      </c>
      <c r="V29" s="3">
        <f>SUM(Daily!V93,Daily!V310,Daily!V527,Daily!V744,Daily!V961)</f>
        <v>0</v>
      </c>
      <c r="W29" s="30">
        <f>SUM(Daily!W93,Daily!W310,Daily!W527,Daily!W744,Daily!W961)</f>
        <v>0</v>
      </c>
      <c r="X29" s="3">
        <f>SUM(Daily!X93,Daily!X310,Daily!X527,Daily!X744,Daily!X961)</f>
        <v>0</v>
      </c>
      <c r="Y29" s="30">
        <f>SUM(Daily!Y93,Daily!Y310,Daily!Y527,Daily!Y744,Daily!Y961)</f>
        <v>0</v>
      </c>
      <c r="Z29" s="3">
        <f>SUM(Daily!Z93,Daily!Z310,Daily!Z527,Daily!Z744,Daily!Z961)</f>
        <v>0</v>
      </c>
      <c r="AA29" s="30">
        <f>SUM(Daily!AA93,Daily!AA310,Daily!AA527,Daily!AA744,Daily!AA961)</f>
        <v>0</v>
      </c>
      <c r="AB29" s="10">
        <f t="shared" si="0"/>
        <v>0</v>
      </c>
      <c r="AC29" s="7">
        <f t="shared" si="0"/>
        <v>0</v>
      </c>
    </row>
    <row r="30" spans="1:29" ht="14.1" thickBot="1">
      <c r="A30" s="88" t="s">
        <v>41</v>
      </c>
      <c r="B30" s="15">
        <f>SUM(Daily!B94,Daily!B311,Daily!B528,Daily!B745,Daily!B962)</f>
        <v>0</v>
      </c>
      <c r="C30" s="41">
        <f>SUM(Daily!C94,Daily!C311,Daily!C528,Daily!C745,Daily!C962)</f>
        <v>0</v>
      </c>
      <c r="D30" s="15">
        <f>SUM(Daily!D94,Daily!D311,Daily!D528,Daily!D745,Daily!D962)</f>
        <v>0</v>
      </c>
      <c r="E30" s="41">
        <f>SUM(Daily!E94,Daily!E311,Daily!E528,Daily!E745,Daily!E962)</f>
        <v>0</v>
      </c>
      <c r="F30" s="15">
        <f>SUM(Daily!F94,Daily!F311,Daily!F528,Daily!F745,Daily!F962)</f>
        <v>0</v>
      </c>
      <c r="G30" s="41">
        <f>SUM(Daily!G94,Daily!G311,Daily!G528,Daily!G745,Daily!G962)</f>
        <v>0</v>
      </c>
      <c r="H30" s="15">
        <f>SUM(Daily!H94,Daily!H311,Daily!H528,Daily!H745,Daily!H962)</f>
        <v>0</v>
      </c>
      <c r="I30" s="41">
        <f>SUM(Daily!I94,Daily!I311,Daily!I528,Daily!I745,Daily!I962)</f>
        <v>0</v>
      </c>
      <c r="J30" s="15">
        <f>SUM(Daily!J94,Daily!J311,Daily!J528,Daily!J745,Daily!J962)</f>
        <v>0</v>
      </c>
      <c r="K30" s="41">
        <f>SUM(Daily!K94,Daily!K311,Daily!K528,Daily!K745,Daily!K962)</f>
        <v>0</v>
      </c>
      <c r="L30" s="15">
        <f>SUM(Daily!L94,Daily!L311,Daily!L528,Daily!L745,Daily!L962)</f>
        <v>0</v>
      </c>
      <c r="M30" s="41">
        <f>SUM(Daily!M94,Daily!M311,Daily!M528,Daily!M745,Daily!M962)</f>
        <v>0</v>
      </c>
      <c r="N30" s="15">
        <f>SUM(Daily!N94,Daily!N311,Daily!N528,Daily!N745,Daily!N962)</f>
        <v>0</v>
      </c>
      <c r="O30" s="41">
        <f>SUM(Daily!O94,Daily!O311,Daily!O528,Daily!O745,Daily!O962)</f>
        <v>0</v>
      </c>
      <c r="P30" s="15">
        <f>SUM(Daily!P94,Daily!P311,Daily!P528,Daily!P745,Daily!P962)</f>
        <v>0</v>
      </c>
      <c r="Q30" s="41">
        <f>SUM(Daily!Q94,Daily!Q311,Daily!Q528,Daily!Q745,Daily!Q962)</f>
        <v>0</v>
      </c>
      <c r="R30" s="15">
        <f>SUM(Daily!R94,Daily!R311,Daily!R528,Daily!R745,Daily!R962)</f>
        <v>0</v>
      </c>
      <c r="S30" s="41">
        <f>SUM(Daily!S94,Daily!S311,Daily!S528,Daily!S745,Daily!S962)</f>
        <v>0</v>
      </c>
      <c r="T30" s="15">
        <f>SUM(Daily!T94,Daily!T311,Daily!T528,Daily!T745,Daily!T962)</f>
        <v>0</v>
      </c>
      <c r="U30" s="41">
        <f>SUM(Daily!U94,Daily!U311,Daily!U528,Daily!U745,Daily!U962)</f>
        <v>0</v>
      </c>
      <c r="V30" s="15">
        <f>SUM(Daily!V94,Daily!V311,Daily!V528,Daily!V745,Daily!V962)</f>
        <v>0</v>
      </c>
      <c r="W30" s="41">
        <f>SUM(Daily!W94,Daily!W311,Daily!W528,Daily!W745,Daily!W962)</f>
        <v>0</v>
      </c>
      <c r="X30" s="15">
        <f>SUM(Daily!X94,Daily!X311,Daily!X528,Daily!X745,Daily!X962)</f>
        <v>0</v>
      </c>
      <c r="Y30" s="41">
        <f>SUM(Daily!Y94,Daily!Y311,Daily!Y528,Daily!Y745,Daily!Y962)</f>
        <v>0</v>
      </c>
      <c r="Z30" s="15">
        <f>SUM(Daily!Z94,Daily!Z311,Daily!Z528,Daily!Z745,Daily!Z962)</f>
        <v>0</v>
      </c>
      <c r="AA30" s="41">
        <f>SUM(Daily!AA94,Daily!AA311,Daily!AA528,Daily!AA745,Daily!AA962)</f>
        <v>0</v>
      </c>
      <c r="AB30" s="11">
        <f t="shared" si="0"/>
        <v>0</v>
      </c>
      <c r="AC30" s="12">
        <f t="shared" si="0"/>
        <v>0</v>
      </c>
    </row>
    <row r="31" spans="1:29" ht="15" thickTop="1" thickBot="1">
      <c r="A31" s="54" t="s">
        <v>42</v>
      </c>
      <c r="B31" s="55">
        <f>SUM(B7:B30)</f>
        <v>199938</v>
      </c>
      <c r="C31" s="55">
        <f t="shared" ref="C31:AA31" si="1">SUM(C7:C30)</f>
        <v>140619</v>
      </c>
      <c r="D31" s="55">
        <f t="shared" si="1"/>
        <v>77371</v>
      </c>
      <c r="E31" s="55">
        <f t="shared" si="1"/>
        <v>64596</v>
      </c>
      <c r="F31" s="55">
        <f t="shared" si="1"/>
        <v>29972</v>
      </c>
      <c r="G31" s="55">
        <f t="shared" si="1"/>
        <v>24235</v>
      </c>
      <c r="H31" s="55">
        <f t="shared" si="1"/>
        <v>125795</v>
      </c>
      <c r="I31" s="55">
        <f t="shared" si="1"/>
        <v>176411</v>
      </c>
      <c r="J31" s="55">
        <f t="shared" si="1"/>
        <v>16238</v>
      </c>
      <c r="K31" s="55">
        <f t="shared" si="1"/>
        <v>22630</v>
      </c>
      <c r="L31" s="55">
        <f t="shared" si="1"/>
        <v>30627</v>
      </c>
      <c r="M31" s="55">
        <f t="shared" si="1"/>
        <v>70924</v>
      </c>
      <c r="N31" s="55">
        <f t="shared" si="1"/>
        <v>99139</v>
      </c>
      <c r="O31" s="55">
        <f t="shared" si="1"/>
        <v>129588</v>
      </c>
      <c r="P31" s="55">
        <f t="shared" si="1"/>
        <v>60248</v>
      </c>
      <c r="Q31" s="55">
        <f t="shared" si="1"/>
        <v>60923</v>
      </c>
      <c r="R31" s="55">
        <f t="shared" si="1"/>
        <v>87289</v>
      </c>
      <c r="S31" s="55">
        <f t="shared" si="1"/>
        <v>83641</v>
      </c>
      <c r="T31" s="55">
        <f t="shared" si="1"/>
        <v>22907</v>
      </c>
      <c r="U31" s="55">
        <f t="shared" si="1"/>
        <v>22536</v>
      </c>
      <c r="V31" s="55">
        <f t="shared" si="1"/>
        <v>89163</v>
      </c>
      <c r="W31" s="55">
        <f t="shared" si="1"/>
        <v>91023</v>
      </c>
      <c r="X31" s="55">
        <f t="shared" si="1"/>
        <v>80748</v>
      </c>
      <c r="Y31" s="55">
        <f t="shared" si="1"/>
        <v>42223</v>
      </c>
      <c r="Z31" s="55">
        <f t="shared" si="1"/>
        <v>197640</v>
      </c>
      <c r="AA31" s="55">
        <f t="shared" si="1"/>
        <v>185606</v>
      </c>
      <c r="AB31" s="55">
        <f>SUM(AB7:AB30)</f>
        <v>1117075</v>
      </c>
      <c r="AC31" s="1">
        <f>SUM(AC7:AC30)</f>
        <v>1114955</v>
      </c>
    </row>
    <row r="32" spans="1:29" ht="17.100000000000001" thickTop="1">
      <c r="AB32" s="180" t="str">
        <f>IF(AB31='Daily Total'!D46,"Correct","Wrong")</f>
        <v>Correct</v>
      </c>
      <c r="AC32" s="180" t="str">
        <f>IF(AC31='Daily Total'!E46,"Correct","Wrong")</f>
        <v>Correct</v>
      </c>
    </row>
    <row r="35" spans="1:29">
      <c r="A35" s="45" t="s">
        <v>50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5"/>
      <c r="AC35" s="45"/>
    </row>
    <row r="36" spans="1:29" ht="14.1" thickBot="1">
      <c r="A36" s="45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5"/>
      <c r="AC36" s="45"/>
    </row>
    <row r="37" spans="1:29" ht="15" thickTop="1" thickBot="1">
      <c r="A37" s="254" t="s">
        <v>1</v>
      </c>
      <c r="B37" s="245" t="s">
        <v>2</v>
      </c>
      <c r="C37" s="246"/>
      <c r="D37" s="245" t="s">
        <v>3</v>
      </c>
      <c r="E37" s="246"/>
      <c r="F37" s="245" t="s">
        <v>4</v>
      </c>
      <c r="G37" s="246"/>
      <c r="H37" s="245" t="s">
        <v>5</v>
      </c>
      <c r="I37" s="246"/>
      <c r="J37" s="245" t="s">
        <v>6</v>
      </c>
      <c r="K37" s="246"/>
      <c r="L37" s="245" t="s">
        <v>7</v>
      </c>
      <c r="M37" s="246"/>
      <c r="N37" s="245" t="s">
        <v>8</v>
      </c>
      <c r="O37" s="246"/>
      <c r="P37" s="245" t="s">
        <v>9</v>
      </c>
      <c r="Q37" s="246"/>
      <c r="R37" s="245" t="s">
        <v>10</v>
      </c>
      <c r="S37" s="246"/>
      <c r="T37" s="245" t="s">
        <v>11</v>
      </c>
      <c r="U37" s="246"/>
      <c r="V37" s="245" t="s">
        <v>12</v>
      </c>
      <c r="W37" s="246"/>
      <c r="X37" s="245" t="s">
        <v>13</v>
      </c>
      <c r="Y37" s="246"/>
      <c r="Z37" s="245" t="s">
        <v>14</v>
      </c>
      <c r="AA37" s="246"/>
      <c r="AB37" s="245" t="s">
        <v>45</v>
      </c>
      <c r="AC37" s="246"/>
    </row>
    <row r="38" spans="1:29" ht="15" thickTop="1" thickBot="1">
      <c r="A38" s="255"/>
      <c r="B38" s="24" t="s">
        <v>16</v>
      </c>
      <c r="C38" s="25" t="s">
        <v>17</v>
      </c>
      <c r="D38" s="26" t="s">
        <v>16</v>
      </c>
      <c r="E38" s="27" t="s">
        <v>17</v>
      </c>
      <c r="F38" s="28" t="s">
        <v>16</v>
      </c>
      <c r="G38" s="25" t="s">
        <v>17</v>
      </c>
      <c r="H38" s="26" t="s">
        <v>16</v>
      </c>
      <c r="I38" s="27" t="s">
        <v>17</v>
      </c>
      <c r="J38" s="28" t="s">
        <v>16</v>
      </c>
      <c r="K38" s="25" t="s">
        <v>17</v>
      </c>
      <c r="L38" s="26" t="s">
        <v>16</v>
      </c>
      <c r="M38" s="28" t="s">
        <v>17</v>
      </c>
      <c r="N38" s="24" t="s">
        <v>16</v>
      </c>
      <c r="O38" s="29" t="s">
        <v>17</v>
      </c>
      <c r="P38" s="28" t="s">
        <v>16</v>
      </c>
      <c r="Q38" s="25" t="s">
        <v>17</v>
      </c>
      <c r="R38" s="26" t="s">
        <v>16</v>
      </c>
      <c r="S38" s="27" t="s">
        <v>17</v>
      </c>
      <c r="T38" s="28" t="s">
        <v>16</v>
      </c>
      <c r="U38" s="25" t="s">
        <v>17</v>
      </c>
      <c r="V38" s="26" t="s">
        <v>16</v>
      </c>
      <c r="W38" s="27" t="s">
        <v>17</v>
      </c>
      <c r="X38" s="28" t="s">
        <v>16</v>
      </c>
      <c r="Y38" s="25" t="s">
        <v>17</v>
      </c>
      <c r="Z38" s="26" t="s">
        <v>16</v>
      </c>
      <c r="AA38" s="28" t="s">
        <v>17</v>
      </c>
      <c r="AB38" s="24" t="s">
        <v>16</v>
      </c>
      <c r="AC38" s="29" t="s">
        <v>17</v>
      </c>
    </row>
    <row r="39" spans="1:29" ht="14.1" thickTop="1">
      <c r="A39" s="87" t="s">
        <v>18</v>
      </c>
      <c r="B39" s="33">
        <f>+B7/$B$65</f>
        <v>0</v>
      </c>
      <c r="C39" s="40">
        <f t="shared" ref="C39:AA39" si="2">+C7/$B$65</f>
        <v>0</v>
      </c>
      <c r="D39" s="33">
        <f t="shared" si="2"/>
        <v>0</v>
      </c>
      <c r="E39" s="40">
        <f t="shared" si="2"/>
        <v>0</v>
      </c>
      <c r="F39" s="33">
        <f t="shared" si="2"/>
        <v>0</v>
      </c>
      <c r="G39" s="40">
        <f t="shared" si="2"/>
        <v>0</v>
      </c>
      <c r="H39" s="33">
        <f t="shared" si="2"/>
        <v>0</v>
      </c>
      <c r="I39" s="40">
        <f t="shared" si="2"/>
        <v>0</v>
      </c>
      <c r="J39" s="33">
        <f t="shared" si="2"/>
        <v>0</v>
      </c>
      <c r="K39" s="40">
        <f t="shared" si="2"/>
        <v>0</v>
      </c>
      <c r="L39" s="33">
        <f t="shared" si="2"/>
        <v>0</v>
      </c>
      <c r="M39" s="40">
        <f t="shared" si="2"/>
        <v>0</v>
      </c>
      <c r="N39" s="33">
        <f t="shared" si="2"/>
        <v>0</v>
      </c>
      <c r="O39" s="40">
        <f t="shared" si="2"/>
        <v>0</v>
      </c>
      <c r="P39" s="33">
        <f t="shared" si="2"/>
        <v>0</v>
      </c>
      <c r="Q39" s="40">
        <f t="shared" si="2"/>
        <v>0</v>
      </c>
      <c r="R39" s="33">
        <f t="shared" si="2"/>
        <v>0</v>
      </c>
      <c r="S39" s="40">
        <f t="shared" si="2"/>
        <v>0</v>
      </c>
      <c r="T39" s="33">
        <f t="shared" si="2"/>
        <v>0</v>
      </c>
      <c r="U39" s="40">
        <f t="shared" si="2"/>
        <v>0</v>
      </c>
      <c r="V39" s="33">
        <f t="shared" si="2"/>
        <v>0</v>
      </c>
      <c r="W39" s="40">
        <f t="shared" si="2"/>
        <v>0</v>
      </c>
      <c r="X39" s="33">
        <f t="shared" si="2"/>
        <v>0</v>
      </c>
      <c r="Y39" s="40">
        <f t="shared" si="2"/>
        <v>0</v>
      </c>
      <c r="Z39" s="33">
        <f t="shared" si="2"/>
        <v>0</v>
      </c>
      <c r="AA39" s="40">
        <f t="shared" si="2"/>
        <v>0</v>
      </c>
      <c r="AB39" s="98">
        <f>B39+D39+F39+H39+J39+L39+N39+P39+R39+T39+V39+X39+Z39</f>
        <v>0</v>
      </c>
      <c r="AC39" s="106">
        <f>C39+E39+G39+I39+K39+M39+O39+Q39+S39+U39+W39+Y39+AA39</f>
        <v>0</v>
      </c>
    </row>
    <row r="40" spans="1:29">
      <c r="A40" s="88" t="s">
        <v>19</v>
      </c>
      <c r="B40" s="3">
        <f t="shared" ref="B40:AA49" si="3">+B8/$B$65</f>
        <v>533.79999999999995</v>
      </c>
      <c r="C40" s="30">
        <f t="shared" si="3"/>
        <v>0</v>
      </c>
      <c r="D40" s="3">
        <f t="shared" si="3"/>
        <v>78.599999999999994</v>
      </c>
      <c r="E40" s="30">
        <f t="shared" si="3"/>
        <v>0.6</v>
      </c>
      <c r="F40" s="3">
        <f t="shared" si="3"/>
        <v>19.8</v>
      </c>
      <c r="G40" s="30">
        <f t="shared" si="3"/>
        <v>0</v>
      </c>
      <c r="H40" s="3">
        <f t="shared" si="3"/>
        <v>130.80000000000001</v>
      </c>
      <c r="I40" s="30">
        <f t="shared" si="3"/>
        <v>3</v>
      </c>
      <c r="J40" s="3">
        <f t="shared" si="3"/>
        <v>3.6</v>
      </c>
      <c r="K40" s="30">
        <f t="shared" si="3"/>
        <v>0.6</v>
      </c>
      <c r="L40" s="3">
        <f t="shared" si="3"/>
        <v>1.6</v>
      </c>
      <c r="M40" s="30">
        <f t="shared" si="3"/>
        <v>0</v>
      </c>
      <c r="N40" s="3">
        <f t="shared" si="3"/>
        <v>10.6</v>
      </c>
      <c r="O40" s="30">
        <f t="shared" si="3"/>
        <v>0.2</v>
      </c>
      <c r="P40" s="3">
        <f t="shared" si="3"/>
        <v>1.8</v>
      </c>
      <c r="Q40" s="30">
        <f t="shared" si="3"/>
        <v>0</v>
      </c>
      <c r="R40" s="3">
        <f t="shared" si="3"/>
        <v>0</v>
      </c>
      <c r="S40" s="30">
        <f t="shared" si="3"/>
        <v>0</v>
      </c>
      <c r="T40" s="3">
        <f t="shared" si="3"/>
        <v>0</v>
      </c>
      <c r="U40" s="30">
        <f t="shared" si="3"/>
        <v>0</v>
      </c>
      <c r="V40" s="3">
        <f t="shared" si="3"/>
        <v>0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0">
        <f>B40+D40+F40+H40+J40+L40+N40+P40+R40+T40+V40+X40+Z40</f>
        <v>780.6</v>
      </c>
      <c r="AC40" s="14">
        <f t="shared" ref="AC40:AC62" si="4">C40+E40+G40+I40+K40+M40+O40+Q40+S40+U40+W40+Y40+AA40</f>
        <v>4.4000000000000004</v>
      </c>
    </row>
    <row r="41" spans="1:29">
      <c r="A41" s="89" t="s">
        <v>20</v>
      </c>
      <c r="B41" s="3">
        <f t="shared" si="3"/>
        <v>1357.4</v>
      </c>
      <c r="C41" s="30">
        <f t="shared" si="3"/>
        <v>31.6</v>
      </c>
      <c r="D41" s="3">
        <f t="shared" si="3"/>
        <v>526.79999999999995</v>
      </c>
      <c r="E41" s="30">
        <f t="shared" si="3"/>
        <v>1</v>
      </c>
      <c r="F41" s="3">
        <f t="shared" si="3"/>
        <v>160.4</v>
      </c>
      <c r="G41" s="30">
        <f t="shared" si="3"/>
        <v>0.8</v>
      </c>
      <c r="H41" s="3">
        <f t="shared" si="3"/>
        <v>781.4</v>
      </c>
      <c r="I41" s="30">
        <f t="shared" si="3"/>
        <v>67.2</v>
      </c>
      <c r="J41" s="3">
        <f t="shared" si="3"/>
        <v>41.6</v>
      </c>
      <c r="K41" s="30">
        <f t="shared" si="3"/>
        <v>22.8</v>
      </c>
      <c r="L41" s="3">
        <f t="shared" si="3"/>
        <v>44.8</v>
      </c>
      <c r="M41" s="30">
        <f t="shared" si="3"/>
        <v>147.4</v>
      </c>
      <c r="N41" s="3">
        <f t="shared" si="3"/>
        <v>281</v>
      </c>
      <c r="O41" s="30">
        <f t="shared" si="3"/>
        <v>257.2</v>
      </c>
      <c r="P41" s="3">
        <f t="shared" si="3"/>
        <v>183.6</v>
      </c>
      <c r="Q41" s="30">
        <f t="shared" si="3"/>
        <v>143.4</v>
      </c>
      <c r="R41" s="3">
        <f t="shared" si="3"/>
        <v>304</v>
      </c>
      <c r="S41" s="30">
        <f t="shared" si="3"/>
        <v>209.8</v>
      </c>
      <c r="T41" s="3">
        <f t="shared" si="3"/>
        <v>54.4</v>
      </c>
      <c r="U41" s="30">
        <f t="shared" si="3"/>
        <v>101.4</v>
      </c>
      <c r="V41" s="3">
        <f t="shared" si="3"/>
        <v>228.4</v>
      </c>
      <c r="W41" s="30">
        <f t="shared" si="3"/>
        <v>216.6</v>
      </c>
      <c r="X41" s="3">
        <f t="shared" si="3"/>
        <v>242.8</v>
      </c>
      <c r="Y41" s="30">
        <f t="shared" si="3"/>
        <v>176.8</v>
      </c>
      <c r="Z41" s="3">
        <f t="shared" si="3"/>
        <v>622.79999999999995</v>
      </c>
      <c r="AA41" s="30">
        <f t="shared" si="3"/>
        <v>390.2</v>
      </c>
      <c r="AB41" s="10">
        <f t="shared" ref="AB41:AB62" si="5">B41+D41+F41+H41+J41+L41+N41+P41+R41+T41+V41+X41+Z41</f>
        <v>4829.4000000000005</v>
      </c>
      <c r="AC41" s="14">
        <f t="shared" si="4"/>
        <v>1766.2</v>
      </c>
    </row>
    <row r="42" spans="1:29">
      <c r="A42" s="88" t="s">
        <v>21</v>
      </c>
      <c r="B42" s="3">
        <f t="shared" si="3"/>
        <v>2229.4</v>
      </c>
      <c r="C42" s="30">
        <f t="shared" si="3"/>
        <v>354.4</v>
      </c>
      <c r="D42" s="3">
        <f t="shared" si="3"/>
        <v>973.2</v>
      </c>
      <c r="E42" s="30">
        <f t="shared" si="3"/>
        <v>354</v>
      </c>
      <c r="F42" s="3">
        <f t="shared" si="3"/>
        <v>285.39999999999998</v>
      </c>
      <c r="G42" s="30">
        <f t="shared" si="3"/>
        <v>139.6</v>
      </c>
      <c r="H42" s="3">
        <f t="shared" si="3"/>
        <v>1006.2</v>
      </c>
      <c r="I42" s="30">
        <f t="shared" si="3"/>
        <v>867.4</v>
      </c>
      <c r="J42" s="3">
        <f t="shared" si="3"/>
        <v>84</v>
      </c>
      <c r="K42" s="30">
        <f t="shared" si="3"/>
        <v>197.4</v>
      </c>
      <c r="L42" s="3">
        <f t="shared" si="3"/>
        <v>158.80000000000001</v>
      </c>
      <c r="M42" s="30">
        <f t="shared" si="3"/>
        <v>532.20000000000005</v>
      </c>
      <c r="N42" s="3">
        <f t="shared" si="3"/>
        <v>779.4</v>
      </c>
      <c r="O42" s="30">
        <f t="shared" si="3"/>
        <v>928.8</v>
      </c>
      <c r="P42" s="3">
        <f t="shared" si="3"/>
        <v>589.6</v>
      </c>
      <c r="Q42" s="30">
        <f t="shared" si="3"/>
        <v>507.2</v>
      </c>
      <c r="R42" s="3">
        <f t="shared" si="3"/>
        <v>840.2</v>
      </c>
      <c r="S42" s="30">
        <f t="shared" si="3"/>
        <v>615</v>
      </c>
      <c r="T42" s="3">
        <f t="shared" si="3"/>
        <v>176.8</v>
      </c>
      <c r="U42" s="30">
        <f t="shared" si="3"/>
        <v>326.39999999999998</v>
      </c>
      <c r="V42" s="3">
        <f t="shared" si="3"/>
        <v>621.6</v>
      </c>
      <c r="W42" s="30">
        <f t="shared" si="3"/>
        <v>780.4</v>
      </c>
      <c r="X42" s="3">
        <f t="shared" si="3"/>
        <v>742</v>
      </c>
      <c r="Y42" s="30">
        <f t="shared" si="3"/>
        <v>475.8</v>
      </c>
      <c r="Z42" s="3">
        <f t="shared" si="3"/>
        <v>1650.4</v>
      </c>
      <c r="AA42" s="30">
        <f t="shared" si="3"/>
        <v>1297.5999999999999</v>
      </c>
      <c r="AB42" s="10">
        <f t="shared" si="5"/>
        <v>10137.000000000002</v>
      </c>
      <c r="AC42" s="14">
        <f t="shared" si="4"/>
        <v>7376.1999999999989</v>
      </c>
    </row>
    <row r="43" spans="1:29">
      <c r="A43" s="89" t="s">
        <v>22</v>
      </c>
      <c r="B43" s="3">
        <f t="shared" si="3"/>
        <v>3030.4</v>
      </c>
      <c r="C43" s="30">
        <f t="shared" si="3"/>
        <v>782.4</v>
      </c>
      <c r="D43" s="3">
        <f t="shared" si="3"/>
        <v>1110.5999999999999</v>
      </c>
      <c r="E43" s="30">
        <f t="shared" si="3"/>
        <v>617.6</v>
      </c>
      <c r="F43" s="3">
        <f t="shared" si="3"/>
        <v>363.6</v>
      </c>
      <c r="G43" s="30">
        <f t="shared" si="3"/>
        <v>278.60000000000002</v>
      </c>
      <c r="H43" s="3">
        <f t="shared" si="3"/>
        <v>1109.2</v>
      </c>
      <c r="I43" s="30">
        <f t="shared" si="3"/>
        <v>1461.8</v>
      </c>
      <c r="J43" s="3">
        <f t="shared" si="3"/>
        <v>125</v>
      </c>
      <c r="K43" s="30">
        <f t="shared" si="3"/>
        <v>392.2</v>
      </c>
      <c r="L43" s="3">
        <f t="shared" si="3"/>
        <v>209.2</v>
      </c>
      <c r="M43" s="30">
        <f t="shared" si="3"/>
        <v>864.6</v>
      </c>
      <c r="N43" s="3">
        <f t="shared" si="3"/>
        <v>1080</v>
      </c>
      <c r="O43" s="30">
        <f t="shared" si="3"/>
        <v>1556</v>
      </c>
      <c r="P43" s="3">
        <f t="shared" si="3"/>
        <v>722</v>
      </c>
      <c r="Q43" s="30">
        <f t="shared" si="3"/>
        <v>781.6</v>
      </c>
      <c r="R43" s="3">
        <f t="shared" si="3"/>
        <v>1106.4000000000001</v>
      </c>
      <c r="S43" s="30">
        <f t="shared" si="3"/>
        <v>885.4</v>
      </c>
      <c r="T43" s="3">
        <f t="shared" si="3"/>
        <v>194.2</v>
      </c>
      <c r="U43" s="30">
        <f t="shared" si="3"/>
        <v>484.8</v>
      </c>
      <c r="V43" s="3">
        <f t="shared" si="3"/>
        <v>813.2</v>
      </c>
      <c r="W43" s="30">
        <f t="shared" si="3"/>
        <v>1122.8</v>
      </c>
      <c r="X43" s="3">
        <f t="shared" si="3"/>
        <v>894.8</v>
      </c>
      <c r="Y43" s="30">
        <f t="shared" si="3"/>
        <v>792.6</v>
      </c>
      <c r="Z43" s="3">
        <f t="shared" si="3"/>
        <v>2281.1999999999998</v>
      </c>
      <c r="AA43" s="30">
        <f t="shared" si="3"/>
        <v>1891.2</v>
      </c>
      <c r="AB43" s="10">
        <f t="shared" si="5"/>
        <v>13039.8</v>
      </c>
      <c r="AC43" s="14">
        <f t="shared" si="4"/>
        <v>11911.6</v>
      </c>
    </row>
    <row r="44" spans="1:29">
      <c r="A44" s="88" t="s">
        <v>23</v>
      </c>
      <c r="B44" s="3">
        <f t="shared" si="3"/>
        <v>3271</v>
      </c>
      <c r="C44" s="30">
        <f t="shared" si="3"/>
        <v>1100.8</v>
      </c>
      <c r="D44" s="3">
        <f t="shared" si="3"/>
        <v>1146.2</v>
      </c>
      <c r="E44" s="30">
        <f t="shared" si="3"/>
        <v>772</v>
      </c>
      <c r="F44" s="3">
        <f t="shared" si="3"/>
        <v>418</v>
      </c>
      <c r="G44" s="30">
        <f t="shared" si="3"/>
        <v>318.2</v>
      </c>
      <c r="H44" s="3">
        <f t="shared" si="3"/>
        <v>1155.4000000000001</v>
      </c>
      <c r="I44" s="30">
        <f t="shared" si="3"/>
        <v>1563.8</v>
      </c>
      <c r="J44" s="3">
        <f t="shared" si="3"/>
        <v>139.19999999999999</v>
      </c>
      <c r="K44" s="30">
        <f t="shared" si="3"/>
        <v>412</v>
      </c>
      <c r="L44" s="3">
        <f t="shared" si="3"/>
        <v>192</v>
      </c>
      <c r="M44" s="30">
        <f t="shared" si="3"/>
        <v>1108.8</v>
      </c>
      <c r="N44" s="3">
        <f t="shared" si="3"/>
        <v>1057.5999999999999</v>
      </c>
      <c r="O44" s="30">
        <f t="shared" si="3"/>
        <v>1810.8</v>
      </c>
      <c r="P44" s="3">
        <f t="shared" si="3"/>
        <v>698.4</v>
      </c>
      <c r="Q44" s="30">
        <f t="shared" si="3"/>
        <v>753</v>
      </c>
      <c r="R44" s="3">
        <f t="shared" si="3"/>
        <v>1172.5999999999999</v>
      </c>
      <c r="S44" s="30">
        <f t="shared" si="3"/>
        <v>921.2</v>
      </c>
      <c r="T44" s="3">
        <f t="shared" si="3"/>
        <v>205.8</v>
      </c>
      <c r="U44" s="30">
        <f t="shared" si="3"/>
        <v>457.6</v>
      </c>
      <c r="V44" s="3">
        <f t="shared" si="3"/>
        <v>651</v>
      </c>
      <c r="W44" s="30">
        <f t="shared" si="3"/>
        <v>1257</v>
      </c>
      <c r="X44" s="3">
        <f t="shared" si="3"/>
        <v>854.6</v>
      </c>
      <c r="Y44" s="30">
        <f t="shared" si="3"/>
        <v>778.6</v>
      </c>
      <c r="Z44" s="3">
        <f t="shared" si="3"/>
        <v>2326</v>
      </c>
      <c r="AA44" s="30">
        <f t="shared" si="3"/>
        <v>1814.8</v>
      </c>
      <c r="AB44" s="10">
        <f t="shared" si="5"/>
        <v>13287.8</v>
      </c>
      <c r="AC44" s="14">
        <f t="shared" si="4"/>
        <v>13068.6</v>
      </c>
    </row>
    <row r="45" spans="1:29">
      <c r="A45" s="89" t="s">
        <v>24</v>
      </c>
      <c r="B45" s="3">
        <f t="shared" si="3"/>
        <v>2771.8</v>
      </c>
      <c r="C45" s="30">
        <f t="shared" si="3"/>
        <v>1175.4000000000001</v>
      </c>
      <c r="D45" s="3">
        <f t="shared" si="3"/>
        <v>960.8</v>
      </c>
      <c r="E45" s="30">
        <f t="shared" si="3"/>
        <v>635.20000000000005</v>
      </c>
      <c r="F45" s="3">
        <f t="shared" si="3"/>
        <v>366</v>
      </c>
      <c r="G45" s="30">
        <f t="shared" si="3"/>
        <v>272.2</v>
      </c>
      <c r="H45" s="3">
        <f t="shared" si="3"/>
        <v>1293</v>
      </c>
      <c r="I45" s="30">
        <f t="shared" si="3"/>
        <v>1622</v>
      </c>
      <c r="J45" s="3">
        <f t="shared" si="3"/>
        <v>167.4</v>
      </c>
      <c r="K45" s="30">
        <f t="shared" si="3"/>
        <v>494.6</v>
      </c>
      <c r="L45" s="3">
        <f t="shared" si="3"/>
        <v>186.2</v>
      </c>
      <c r="M45" s="30">
        <f t="shared" si="3"/>
        <v>1150.5999999999999</v>
      </c>
      <c r="N45" s="3">
        <f t="shared" si="3"/>
        <v>1022.6</v>
      </c>
      <c r="O45" s="30">
        <f t="shared" si="3"/>
        <v>1926.2</v>
      </c>
      <c r="P45" s="3">
        <f t="shared" si="3"/>
        <v>725.4</v>
      </c>
      <c r="Q45" s="30">
        <f t="shared" si="3"/>
        <v>724</v>
      </c>
      <c r="R45" s="3">
        <f t="shared" si="3"/>
        <v>1174.8</v>
      </c>
      <c r="S45" s="30">
        <f t="shared" si="3"/>
        <v>918.6</v>
      </c>
      <c r="T45" s="3">
        <f t="shared" si="3"/>
        <v>190.2</v>
      </c>
      <c r="U45" s="30">
        <f t="shared" si="3"/>
        <v>396.2</v>
      </c>
      <c r="V45" s="3">
        <f t="shared" si="3"/>
        <v>658.6</v>
      </c>
      <c r="W45" s="30">
        <f t="shared" si="3"/>
        <v>1505.4</v>
      </c>
      <c r="X45" s="3">
        <f t="shared" si="3"/>
        <v>802.8</v>
      </c>
      <c r="Y45" s="30">
        <f t="shared" si="3"/>
        <v>655.6</v>
      </c>
      <c r="Z45" s="3">
        <f t="shared" si="3"/>
        <v>2219.6</v>
      </c>
      <c r="AA45" s="30">
        <f t="shared" si="3"/>
        <v>1809.4</v>
      </c>
      <c r="AB45" s="10">
        <f t="shared" si="5"/>
        <v>12539.2</v>
      </c>
      <c r="AC45" s="14">
        <f t="shared" si="4"/>
        <v>13285.4</v>
      </c>
    </row>
    <row r="46" spans="1:29">
      <c r="A46" s="88" t="s">
        <v>25</v>
      </c>
      <c r="B46" s="3">
        <f t="shared" si="3"/>
        <v>2673</v>
      </c>
      <c r="C46" s="30">
        <f t="shared" si="3"/>
        <v>1298.4000000000001</v>
      </c>
      <c r="D46" s="3">
        <f t="shared" si="3"/>
        <v>1061.2</v>
      </c>
      <c r="E46" s="30">
        <f t="shared" si="3"/>
        <v>628.6</v>
      </c>
      <c r="F46" s="3">
        <f t="shared" si="3"/>
        <v>366.2</v>
      </c>
      <c r="G46" s="30">
        <f t="shared" si="3"/>
        <v>219.6</v>
      </c>
      <c r="H46" s="3">
        <f t="shared" si="3"/>
        <v>1489</v>
      </c>
      <c r="I46" s="30">
        <f t="shared" si="3"/>
        <v>1762.6</v>
      </c>
      <c r="J46" s="3">
        <f t="shared" si="3"/>
        <v>140.80000000000001</v>
      </c>
      <c r="K46" s="30">
        <f t="shared" si="3"/>
        <v>428.2</v>
      </c>
      <c r="L46" s="3">
        <f t="shared" si="3"/>
        <v>187.6</v>
      </c>
      <c r="M46" s="30">
        <f t="shared" si="3"/>
        <v>977.8</v>
      </c>
      <c r="N46" s="3">
        <f t="shared" si="3"/>
        <v>958.8</v>
      </c>
      <c r="O46" s="30">
        <f t="shared" si="3"/>
        <v>1675.6</v>
      </c>
      <c r="P46" s="3">
        <f t="shared" si="3"/>
        <v>753.8</v>
      </c>
      <c r="Q46" s="30">
        <f t="shared" si="3"/>
        <v>651.6</v>
      </c>
      <c r="R46" s="3">
        <f t="shared" si="3"/>
        <v>1191</v>
      </c>
      <c r="S46" s="30">
        <f t="shared" si="3"/>
        <v>808.8</v>
      </c>
      <c r="T46" s="3">
        <f t="shared" si="3"/>
        <v>215.8</v>
      </c>
      <c r="U46" s="30">
        <f t="shared" si="3"/>
        <v>295</v>
      </c>
      <c r="V46" s="3">
        <f t="shared" si="3"/>
        <v>682</v>
      </c>
      <c r="W46" s="30">
        <f t="shared" si="3"/>
        <v>1377</v>
      </c>
      <c r="X46" s="3">
        <f t="shared" si="3"/>
        <v>798.8</v>
      </c>
      <c r="Y46" s="30">
        <f t="shared" si="3"/>
        <v>555.79999999999995</v>
      </c>
      <c r="Z46" s="3">
        <f t="shared" si="3"/>
        <v>2249.8000000000002</v>
      </c>
      <c r="AA46" s="30">
        <f t="shared" si="3"/>
        <v>1898.4</v>
      </c>
      <c r="AB46" s="10">
        <f t="shared" si="5"/>
        <v>12767.8</v>
      </c>
      <c r="AC46" s="14">
        <f t="shared" si="4"/>
        <v>12577.399999999998</v>
      </c>
    </row>
    <row r="47" spans="1:29">
      <c r="A47" s="89" t="s">
        <v>26</v>
      </c>
      <c r="B47" s="3">
        <f t="shared" si="3"/>
        <v>2968.6</v>
      </c>
      <c r="C47" s="30">
        <f t="shared" si="3"/>
        <v>1579.6</v>
      </c>
      <c r="D47" s="3">
        <f t="shared" si="3"/>
        <v>1137.2</v>
      </c>
      <c r="E47" s="30">
        <f t="shared" si="3"/>
        <v>663.4</v>
      </c>
      <c r="F47" s="3">
        <f t="shared" si="3"/>
        <v>400.8</v>
      </c>
      <c r="G47" s="30">
        <f t="shared" si="3"/>
        <v>245.6</v>
      </c>
      <c r="H47" s="3">
        <f t="shared" si="3"/>
        <v>1711.8</v>
      </c>
      <c r="I47" s="30">
        <f t="shared" si="3"/>
        <v>1844.4</v>
      </c>
      <c r="J47" s="3">
        <f t="shared" si="3"/>
        <v>167.6</v>
      </c>
      <c r="K47" s="30">
        <f t="shared" si="3"/>
        <v>362.8</v>
      </c>
      <c r="L47" s="3">
        <f t="shared" si="3"/>
        <v>250.2</v>
      </c>
      <c r="M47" s="30">
        <f t="shared" si="3"/>
        <v>1160.4000000000001</v>
      </c>
      <c r="N47" s="3">
        <f t="shared" si="3"/>
        <v>1162.8</v>
      </c>
      <c r="O47" s="30">
        <f t="shared" si="3"/>
        <v>1852.2</v>
      </c>
      <c r="P47" s="3">
        <f t="shared" si="3"/>
        <v>817.8</v>
      </c>
      <c r="Q47" s="30">
        <f t="shared" si="3"/>
        <v>633</v>
      </c>
      <c r="R47" s="3">
        <f t="shared" si="3"/>
        <v>1274.5999999999999</v>
      </c>
      <c r="S47" s="30">
        <f t="shared" si="3"/>
        <v>917.2</v>
      </c>
      <c r="T47" s="3">
        <f t="shared" si="3"/>
        <v>232.8</v>
      </c>
      <c r="U47" s="30">
        <f t="shared" si="3"/>
        <v>259.8</v>
      </c>
      <c r="V47" s="3">
        <f t="shared" si="3"/>
        <v>842</v>
      </c>
      <c r="W47" s="30">
        <f t="shared" si="3"/>
        <v>1491.4</v>
      </c>
      <c r="X47" s="3">
        <f t="shared" si="3"/>
        <v>854.2</v>
      </c>
      <c r="Y47" s="30">
        <f t="shared" si="3"/>
        <v>454.4</v>
      </c>
      <c r="Z47" s="3">
        <f t="shared" si="3"/>
        <v>2511.1999999999998</v>
      </c>
      <c r="AA47" s="30">
        <f t="shared" si="3"/>
        <v>2077.1999999999998</v>
      </c>
      <c r="AB47" s="10">
        <f t="shared" si="5"/>
        <v>14331.600000000002</v>
      </c>
      <c r="AC47" s="14">
        <f t="shared" si="4"/>
        <v>13541.400000000001</v>
      </c>
    </row>
    <row r="48" spans="1:29">
      <c r="A48" s="88" t="s">
        <v>27</v>
      </c>
      <c r="B48" s="3">
        <f t="shared" si="3"/>
        <v>3047</v>
      </c>
      <c r="C48" s="30">
        <f t="shared" si="3"/>
        <v>1635.4</v>
      </c>
      <c r="D48" s="3">
        <f t="shared" si="3"/>
        <v>1257</v>
      </c>
      <c r="E48" s="30">
        <f t="shared" si="3"/>
        <v>645.79999999999995</v>
      </c>
      <c r="F48" s="3">
        <f t="shared" si="3"/>
        <v>463.8</v>
      </c>
      <c r="G48" s="30">
        <f t="shared" si="3"/>
        <v>260.39999999999998</v>
      </c>
      <c r="H48" s="3">
        <f t="shared" si="3"/>
        <v>1923</v>
      </c>
      <c r="I48" s="30">
        <f t="shared" si="3"/>
        <v>2208.1999999999998</v>
      </c>
      <c r="J48" s="3">
        <f t="shared" si="3"/>
        <v>243.4</v>
      </c>
      <c r="K48" s="30">
        <f t="shared" si="3"/>
        <v>358</v>
      </c>
      <c r="L48" s="3">
        <f t="shared" si="3"/>
        <v>410.4</v>
      </c>
      <c r="M48" s="30">
        <f t="shared" si="3"/>
        <v>1352.6</v>
      </c>
      <c r="N48" s="3">
        <f t="shared" si="3"/>
        <v>1306.4000000000001</v>
      </c>
      <c r="O48" s="30">
        <f t="shared" si="3"/>
        <v>1975</v>
      </c>
      <c r="P48" s="3">
        <f t="shared" si="3"/>
        <v>918.8</v>
      </c>
      <c r="Q48" s="30">
        <f t="shared" si="3"/>
        <v>719</v>
      </c>
      <c r="R48" s="3">
        <f t="shared" si="3"/>
        <v>1403.2</v>
      </c>
      <c r="S48" s="30">
        <f t="shared" si="3"/>
        <v>990.6</v>
      </c>
      <c r="T48" s="3">
        <f t="shared" si="3"/>
        <v>359</v>
      </c>
      <c r="U48" s="30">
        <f t="shared" si="3"/>
        <v>260.60000000000002</v>
      </c>
      <c r="V48" s="3">
        <f t="shared" si="3"/>
        <v>1043.8</v>
      </c>
      <c r="W48" s="30">
        <f t="shared" si="3"/>
        <v>1615.8</v>
      </c>
      <c r="X48" s="3">
        <f t="shared" si="3"/>
        <v>1146.8</v>
      </c>
      <c r="Y48" s="30">
        <f t="shared" si="3"/>
        <v>477.6</v>
      </c>
      <c r="Z48" s="3">
        <f t="shared" si="3"/>
        <v>2778.4</v>
      </c>
      <c r="AA48" s="30">
        <f t="shared" si="3"/>
        <v>2377.1999999999998</v>
      </c>
      <c r="AB48" s="10">
        <f t="shared" si="5"/>
        <v>16300.999999999998</v>
      </c>
      <c r="AC48" s="14">
        <f t="shared" si="4"/>
        <v>14876.2</v>
      </c>
    </row>
    <row r="49" spans="1:29">
      <c r="A49" s="89" t="s">
        <v>28</v>
      </c>
      <c r="B49" s="3">
        <f t="shared" si="3"/>
        <v>2675.2</v>
      </c>
      <c r="C49" s="30">
        <f t="shared" si="3"/>
        <v>2047</v>
      </c>
      <c r="D49" s="3">
        <f t="shared" si="3"/>
        <v>1046.4000000000001</v>
      </c>
      <c r="E49" s="30">
        <f t="shared" si="3"/>
        <v>828</v>
      </c>
      <c r="F49" s="3">
        <f t="shared" si="3"/>
        <v>405.6</v>
      </c>
      <c r="G49" s="30">
        <f t="shared" si="3"/>
        <v>311</v>
      </c>
      <c r="H49" s="3">
        <f t="shared" si="3"/>
        <v>1729.4</v>
      </c>
      <c r="I49" s="30">
        <f t="shared" si="3"/>
        <v>2430.6</v>
      </c>
      <c r="J49" s="3">
        <f t="shared" si="3"/>
        <v>203</v>
      </c>
      <c r="K49" s="30">
        <f t="shared" si="3"/>
        <v>311.39999999999998</v>
      </c>
      <c r="L49" s="3">
        <f t="shared" si="3"/>
        <v>417.2</v>
      </c>
      <c r="M49" s="30">
        <f t="shared" si="3"/>
        <v>1252.4000000000001</v>
      </c>
      <c r="N49" s="3">
        <f t="shared" si="3"/>
        <v>1345.8</v>
      </c>
      <c r="O49" s="30">
        <f t="shared" si="3"/>
        <v>2075</v>
      </c>
      <c r="P49" s="3">
        <f t="shared" si="3"/>
        <v>858.8</v>
      </c>
      <c r="Q49" s="30">
        <f t="shared" si="3"/>
        <v>781.2</v>
      </c>
      <c r="R49" s="3">
        <f t="shared" si="3"/>
        <v>1330.8</v>
      </c>
      <c r="S49" s="30">
        <f t="shared" si="3"/>
        <v>1057.4000000000001</v>
      </c>
      <c r="T49" s="3">
        <f t="shared" si="3"/>
        <v>319.2</v>
      </c>
      <c r="U49" s="30">
        <f t="shared" si="3"/>
        <v>269.2</v>
      </c>
      <c r="V49" s="3">
        <f t="shared" si="3"/>
        <v>1137.4000000000001</v>
      </c>
      <c r="W49" s="30">
        <f t="shared" ref="W49:AA49" si="6">+W17/$B$65</f>
        <v>1420.4</v>
      </c>
      <c r="X49" s="3">
        <f t="shared" si="6"/>
        <v>1044</v>
      </c>
      <c r="Y49" s="30">
        <f t="shared" si="6"/>
        <v>519.4</v>
      </c>
      <c r="Z49" s="3">
        <f t="shared" si="6"/>
        <v>2566.6</v>
      </c>
      <c r="AA49" s="30">
        <f t="shared" si="6"/>
        <v>2513.8000000000002</v>
      </c>
      <c r="AB49" s="10">
        <f t="shared" si="5"/>
        <v>15079.4</v>
      </c>
      <c r="AC49" s="14">
        <f t="shared" si="4"/>
        <v>15816.8</v>
      </c>
    </row>
    <row r="50" spans="1:29">
      <c r="A50" s="88" t="s">
        <v>29</v>
      </c>
      <c r="B50" s="3">
        <f t="shared" ref="B50:AA59" si="7">+B18/$B$65</f>
        <v>2266.1999999999998</v>
      </c>
      <c r="C50" s="30">
        <f t="shared" si="7"/>
        <v>1834.8</v>
      </c>
      <c r="D50" s="3">
        <f t="shared" si="7"/>
        <v>908.6</v>
      </c>
      <c r="E50" s="30">
        <f t="shared" si="7"/>
        <v>690.6</v>
      </c>
      <c r="F50" s="3">
        <f t="shared" si="7"/>
        <v>345</v>
      </c>
      <c r="G50" s="30">
        <f t="shared" si="7"/>
        <v>277.2</v>
      </c>
      <c r="H50" s="3">
        <f t="shared" si="7"/>
        <v>1797.4</v>
      </c>
      <c r="I50" s="30">
        <f t="shared" si="7"/>
        <v>2168.4</v>
      </c>
      <c r="J50" s="3">
        <f t="shared" si="7"/>
        <v>222.4</v>
      </c>
      <c r="K50" s="30">
        <f t="shared" si="7"/>
        <v>243.2</v>
      </c>
      <c r="L50" s="3">
        <f t="shared" si="7"/>
        <v>466</v>
      </c>
      <c r="M50" s="30">
        <f t="shared" si="7"/>
        <v>957.4</v>
      </c>
      <c r="N50" s="3">
        <f t="shared" si="7"/>
        <v>1340.8</v>
      </c>
      <c r="O50" s="30">
        <f t="shared" si="7"/>
        <v>1486.4</v>
      </c>
      <c r="P50" s="3">
        <f t="shared" si="7"/>
        <v>825.6</v>
      </c>
      <c r="Q50" s="30">
        <f t="shared" si="7"/>
        <v>687</v>
      </c>
      <c r="R50" s="3">
        <f t="shared" si="7"/>
        <v>1124.8</v>
      </c>
      <c r="S50" s="30">
        <f t="shared" si="7"/>
        <v>905.6</v>
      </c>
      <c r="T50" s="3">
        <f t="shared" si="7"/>
        <v>355.8</v>
      </c>
      <c r="U50" s="30">
        <f t="shared" si="7"/>
        <v>215.4</v>
      </c>
      <c r="V50" s="3">
        <f t="shared" si="7"/>
        <v>1267.4000000000001</v>
      </c>
      <c r="W50" s="30">
        <f t="shared" si="7"/>
        <v>1159.8</v>
      </c>
      <c r="X50" s="3">
        <f t="shared" si="7"/>
        <v>1071.5999999999999</v>
      </c>
      <c r="Y50" s="30">
        <f t="shared" si="7"/>
        <v>446</v>
      </c>
      <c r="Z50" s="3">
        <f t="shared" si="7"/>
        <v>2687</v>
      </c>
      <c r="AA50" s="30">
        <f t="shared" si="7"/>
        <v>2267.8000000000002</v>
      </c>
      <c r="AB50" s="10">
        <f t="shared" si="5"/>
        <v>14678.599999999999</v>
      </c>
      <c r="AC50" s="14">
        <f t="shared" si="4"/>
        <v>13339.599999999999</v>
      </c>
    </row>
    <row r="51" spans="1:29">
      <c r="A51" s="89" t="s">
        <v>30</v>
      </c>
      <c r="B51" s="3">
        <f t="shared" si="7"/>
        <v>2209.6</v>
      </c>
      <c r="C51" s="30">
        <f t="shared" si="7"/>
        <v>2066.4</v>
      </c>
      <c r="D51" s="3">
        <f t="shared" si="7"/>
        <v>974</v>
      </c>
      <c r="E51" s="30">
        <f t="shared" si="7"/>
        <v>873.2</v>
      </c>
      <c r="F51" s="3">
        <f t="shared" si="7"/>
        <v>432.2</v>
      </c>
      <c r="G51" s="30">
        <f t="shared" si="7"/>
        <v>328.2</v>
      </c>
      <c r="H51" s="3">
        <f t="shared" si="7"/>
        <v>1796.6</v>
      </c>
      <c r="I51" s="30">
        <f t="shared" si="7"/>
        <v>2541</v>
      </c>
      <c r="J51" s="3">
        <f t="shared" si="7"/>
        <v>267.8</v>
      </c>
      <c r="K51" s="30">
        <f t="shared" si="7"/>
        <v>251.6</v>
      </c>
      <c r="L51" s="3">
        <f t="shared" si="7"/>
        <v>543.20000000000005</v>
      </c>
      <c r="M51" s="30">
        <f t="shared" si="7"/>
        <v>893.2</v>
      </c>
      <c r="N51" s="3">
        <f t="shared" si="7"/>
        <v>1392.2</v>
      </c>
      <c r="O51" s="30">
        <f t="shared" si="7"/>
        <v>1498.4</v>
      </c>
      <c r="P51" s="3">
        <f t="shared" si="7"/>
        <v>870.2</v>
      </c>
      <c r="Q51" s="30">
        <f t="shared" si="7"/>
        <v>707.4</v>
      </c>
      <c r="R51" s="3">
        <f t="shared" si="7"/>
        <v>1086.8</v>
      </c>
      <c r="S51" s="30">
        <f t="shared" si="7"/>
        <v>1093.5999999999999</v>
      </c>
      <c r="T51" s="3">
        <f t="shared" si="7"/>
        <v>414.8</v>
      </c>
      <c r="U51" s="30">
        <f t="shared" si="7"/>
        <v>205.8</v>
      </c>
      <c r="V51" s="3">
        <f t="shared" si="7"/>
        <v>1317.4</v>
      </c>
      <c r="W51" s="30">
        <f t="shared" si="7"/>
        <v>1113.5999999999999</v>
      </c>
      <c r="X51" s="3">
        <f t="shared" si="7"/>
        <v>1147.8</v>
      </c>
      <c r="Y51" s="30">
        <f t="shared" si="7"/>
        <v>444.2</v>
      </c>
      <c r="Z51" s="3">
        <f t="shared" si="7"/>
        <v>2771.6</v>
      </c>
      <c r="AA51" s="30">
        <f t="shared" si="7"/>
        <v>2680</v>
      </c>
      <c r="AB51" s="10">
        <f t="shared" si="5"/>
        <v>15224.199999999997</v>
      </c>
      <c r="AC51" s="14">
        <f t="shared" si="4"/>
        <v>14696.6</v>
      </c>
    </row>
    <row r="52" spans="1:29">
      <c r="A52" s="88" t="s">
        <v>31</v>
      </c>
      <c r="B52" s="3">
        <f t="shared" si="7"/>
        <v>2328.1999999999998</v>
      </c>
      <c r="C52" s="30">
        <f t="shared" si="7"/>
        <v>2481.6</v>
      </c>
      <c r="D52" s="3">
        <f t="shared" si="7"/>
        <v>1108</v>
      </c>
      <c r="E52" s="30">
        <f t="shared" si="7"/>
        <v>933.6</v>
      </c>
      <c r="F52" s="3">
        <f t="shared" si="7"/>
        <v>505.8</v>
      </c>
      <c r="G52" s="30">
        <f t="shared" si="7"/>
        <v>297.8</v>
      </c>
      <c r="H52" s="3">
        <f t="shared" si="7"/>
        <v>1976.6</v>
      </c>
      <c r="I52" s="30">
        <f t="shared" si="7"/>
        <v>2771.6</v>
      </c>
      <c r="J52" s="3">
        <f t="shared" si="7"/>
        <v>322.39999999999998</v>
      </c>
      <c r="K52" s="30">
        <f t="shared" si="7"/>
        <v>233.4</v>
      </c>
      <c r="L52" s="3">
        <f t="shared" si="7"/>
        <v>691.6</v>
      </c>
      <c r="M52" s="30">
        <f t="shared" si="7"/>
        <v>896</v>
      </c>
      <c r="N52" s="3">
        <f t="shared" si="7"/>
        <v>1692.2</v>
      </c>
      <c r="O52" s="30">
        <f t="shared" si="7"/>
        <v>1744</v>
      </c>
      <c r="P52" s="3">
        <f t="shared" si="7"/>
        <v>895.6</v>
      </c>
      <c r="Q52" s="30">
        <f t="shared" si="7"/>
        <v>840.8</v>
      </c>
      <c r="R52" s="3">
        <f t="shared" si="7"/>
        <v>1117</v>
      </c>
      <c r="S52" s="30">
        <f t="shared" si="7"/>
        <v>1302.4000000000001</v>
      </c>
      <c r="T52" s="3">
        <f t="shared" si="7"/>
        <v>512.6</v>
      </c>
      <c r="U52" s="30">
        <f t="shared" si="7"/>
        <v>215.8</v>
      </c>
      <c r="V52" s="3">
        <f t="shared" si="7"/>
        <v>1607.6</v>
      </c>
      <c r="W52" s="30">
        <f t="shared" si="7"/>
        <v>1109.5999999999999</v>
      </c>
      <c r="X52" s="3">
        <f t="shared" si="7"/>
        <v>1472.6</v>
      </c>
      <c r="Y52" s="30">
        <f t="shared" si="7"/>
        <v>460.6</v>
      </c>
      <c r="Z52" s="3">
        <f t="shared" si="7"/>
        <v>3403.2</v>
      </c>
      <c r="AA52" s="30">
        <f t="shared" si="7"/>
        <v>3020.8</v>
      </c>
      <c r="AB52" s="10">
        <f t="shared" si="5"/>
        <v>17633.400000000001</v>
      </c>
      <c r="AC52" s="14">
        <f t="shared" si="4"/>
        <v>16308</v>
      </c>
    </row>
    <row r="53" spans="1:29">
      <c r="A53" s="89" t="s">
        <v>32</v>
      </c>
      <c r="B53" s="3">
        <f t="shared" si="7"/>
        <v>2400</v>
      </c>
      <c r="C53" s="30">
        <f t="shared" si="7"/>
        <v>2855.6</v>
      </c>
      <c r="D53" s="3">
        <f t="shared" si="7"/>
        <v>1092</v>
      </c>
      <c r="E53" s="30">
        <f t="shared" si="7"/>
        <v>1269.5999999999999</v>
      </c>
      <c r="F53" s="3">
        <f t="shared" si="7"/>
        <v>534.79999999999995</v>
      </c>
      <c r="G53" s="30">
        <f t="shared" si="7"/>
        <v>498.4</v>
      </c>
      <c r="H53" s="3">
        <f t="shared" si="7"/>
        <v>2014.6</v>
      </c>
      <c r="I53" s="30">
        <f t="shared" si="7"/>
        <v>3531.4</v>
      </c>
      <c r="J53" s="3">
        <f t="shared" si="7"/>
        <v>364</v>
      </c>
      <c r="K53" s="30">
        <f t="shared" si="7"/>
        <v>232.8</v>
      </c>
      <c r="L53" s="3">
        <f t="shared" si="7"/>
        <v>660.2</v>
      </c>
      <c r="M53" s="30">
        <f t="shared" si="7"/>
        <v>855.6</v>
      </c>
      <c r="N53" s="3">
        <f t="shared" si="7"/>
        <v>1693.6</v>
      </c>
      <c r="O53" s="30">
        <f t="shared" si="7"/>
        <v>1788.2</v>
      </c>
      <c r="P53" s="3">
        <f t="shared" si="7"/>
        <v>941.4</v>
      </c>
      <c r="Q53" s="30">
        <f t="shared" si="7"/>
        <v>940.8</v>
      </c>
      <c r="R53" s="3">
        <f t="shared" si="7"/>
        <v>1233</v>
      </c>
      <c r="S53" s="30">
        <f t="shared" si="7"/>
        <v>1459.4</v>
      </c>
      <c r="T53" s="3">
        <f t="shared" si="7"/>
        <v>469.8</v>
      </c>
      <c r="U53" s="30">
        <f t="shared" si="7"/>
        <v>232.6</v>
      </c>
      <c r="V53" s="3">
        <f t="shared" si="7"/>
        <v>1547.2</v>
      </c>
      <c r="W53" s="30">
        <f t="shared" si="7"/>
        <v>1048.2</v>
      </c>
      <c r="X53" s="3">
        <f t="shared" si="7"/>
        <v>1593.6</v>
      </c>
      <c r="Y53" s="30">
        <f t="shared" si="7"/>
        <v>477.6</v>
      </c>
      <c r="Z53" s="3">
        <f t="shared" si="7"/>
        <v>3298</v>
      </c>
      <c r="AA53" s="30">
        <f t="shared" si="7"/>
        <v>3117.4</v>
      </c>
      <c r="AB53" s="10">
        <f t="shared" si="5"/>
        <v>17842.199999999997</v>
      </c>
      <c r="AC53" s="14">
        <f t="shared" si="4"/>
        <v>18307.600000000002</v>
      </c>
    </row>
    <row r="54" spans="1:29">
      <c r="A54" s="88" t="s">
        <v>33</v>
      </c>
      <c r="B54" s="3">
        <f t="shared" si="7"/>
        <v>2246.6</v>
      </c>
      <c r="C54" s="30">
        <f t="shared" si="7"/>
        <v>2616.6</v>
      </c>
      <c r="D54" s="3">
        <f t="shared" si="7"/>
        <v>857.6</v>
      </c>
      <c r="E54" s="30">
        <f t="shared" si="7"/>
        <v>1154</v>
      </c>
      <c r="F54" s="3">
        <f t="shared" si="7"/>
        <v>402.6</v>
      </c>
      <c r="G54" s="30">
        <f t="shared" si="7"/>
        <v>389.4</v>
      </c>
      <c r="H54" s="3">
        <f t="shared" si="7"/>
        <v>1972.4</v>
      </c>
      <c r="I54" s="30">
        <f t="shared" si="7"/>
        <v>2834.8</v>
      </c>
      <c r="J54" s="3">
        <f t="shared" si="7"/>
        <v>271.8</v>
      </c>
      <c r="K54" s="30">
        <f t="shared" si="7"/>
        <v>195.4</v>
      </c>
      <c r="L54" s="3">
        <f t="shared" si="7"/>
        <v>603.20000000000005</v>
      </c>
      <c r="M54" s="30">
        <f t="shared" si="7"/>
        <v>699.4</v>
      </c>
      <c r="N54" s="3">
        <f t="shared" si="7"/>
        <v>1568</v>
      </c>
      <c r="O54" s="30">
        <f t="shared" si="7"/>
        <v>1682</v>
      </c>
      <c r="P54" s="3">
        <f t="shared" si="7"/>
        <v>794</v>
      </c>
      <c r="Q54" s="30">
        <f t="shared" si="7"/>
        <v>915.4</v>
      </c>
      <c r="R54" s="3">
        <f t="shared" si="7"/>
        <v>1045</v>
      </c>
      <c r="S54" s="30">
        <f t="shared" si="7"/>
        <v>1434.8</v>
      </c>
      <c r="T54" s="3">
        <f t="shared" si="7"/>
        <v>346.2</v>
      </c>
      <c r="U54" s="30">
        <f t="shared" si="7"/>
        <v>225.2</v>
      </c>
      <c r="V54" s="3">
        <f t="shared" si="7"/>
        <v>1469.2</v>
      </c>
      <c r="W54" s="30">
        <f t="shared" si="7"/>
        <v>1030.8</v>
      </c>
      <c r="X54" s="3">
        <f t="shared" si="7"/>
        <v>1263.8</v>
      </c>
      <c r="Y54" s="30">
        <f t="shared" si="7"/>
        <v>490.6</v>
      </c>
      <c r="Z54" s="3">
        <f t="shared" si="7"/>
        <v>2896.6</v>
      </c>
      <c r="AA54" s="30">
        <f t="shared" si="7"/>
        <v>3103.8</v>
      </c>
      <c r="AB54" s="10">
        <f t="shared" si="5"/>
        <v>15737.000000000002</v>
      </c>
      <c r="AC54" s="14">
        <f t="shared" si="4"/>
        <v>16772.199999999997</v>
      </c>
    </row>
    <row r="55" spans="1:29">
      <c r="A55" s="89" t="s">
        <v>34</v>
      </c>
      <c r="B55" s="3">
        <f t="shared" si="7"/>
        <v>2058.1999999999998</v>
      </c>
      <c r="C55" s="30">
        <f t="shared" si="7"/>
        <v>2444.1999999999998</v>
      </c>
      <c r="D55" s="3">
        <f t="shared" si="7"/>
        <v>648.20000000000005</v>
      </c>
      <c r="E55" s="30">
        <f t="shared" si="7"/>
        <v>1092.4000000000001</v>
      </c>
      <c r="F55" s="3">
        <f t="shared" si="7"/>
        <v>290</v>
      </c>
      <c r="G55" s="30">
        <f t="shared" si="7"/>
        <v>373.6</v>
      </c>
      <c r="H55" s="3">
        <f t="shared" si="7"/>
        <v>1579.6</v>
      </c>
      <c r="I55" s="30">
        <f t="shared" si="7"/>
        <v>3000.8</v>
      </c>
      <c r="J55" s="3">
        <f t="shared" si="7"/>
        <v>207.6</v>
      </c>
      <c r="K55" s="30">
        <f t="shared" si="7"/>
        <v>162.19999999999999</v>
      </c>
      <c r="L55" s="3">
        <f t="shared" si="7"/>
        <v>455.8</v>
      </c>
      <c r="M55" s="30">
        <f t="shared" si="7"/>
        <v>649</v>
      </c>
      <c r="N55" s="3">
        <f t="shared" si="7"/>
        <v>1283</v>
      </c>
      <c r="O55" s="30">
        <f t="shared" si="7"/>
        <v>1648.4</v>
      </c>
      <c r="P55" s="3">
        <f t="shared" si="7"/>
        <v>607.20000000000005</v>
      </c>
      <c r="Q55" s="30">
        <f t="shared" si="7"/>
        <v>917</v>
      </c>
      <c r="R55" s="3">
        <f t="shared" si="7"/>
        <v>870.2</v>
      </c>
      <c r="S55" s="30">
        <f t="shared" si="7"/>
        <v>1347.2</v>
      </c>
      <c r="T55" s="3">
        <f t="shared" si="7"/>
        <v>230.6</v>
      </c>
      <c r="U55" s="30">
        <f t="shared" si="7"/>
        <v>219.4</v>
      </c>
      <c r="V55" s="3">
        <f t="shared" si="7"/>
        <v>1484</v>
      </c>
      <c r="W55" s="30">
        <f t="shared" si="7"/>
        <v>833.4</v>
      </c>
      <c r="X55" s="3">
        <f t="shared" si="7"/>
        <v>995</v>
      </c>
      <c r="Y55" s="30">
        <f t="shared" si="7"/>
        <v>468.6</v>
      </c>
      <c r="Z55" s="3">
        <f t="shared" si="7"/>
        <v>2318.4</v>
      </c>
      <c r="AA55" s="30">
        <f t="shared" si="7"/>
        <v>2594.6</v>
      </c>
      <c r="AB55" s="10">
        <f t="shared" si="5"/>
        <v>13027.8</v>
      </c>
      <c r="AC55" s="14">
        <f t="shared" si="4"/>
        <v>15750.800000000001</v>
      </c>
    </row>
    <row r="56" spans="1:29">
      <c r="A56" s="88" t="s">
        <v>35</v>
      </c>
      <c r="B56" s="3">
        <f t="shared" si="7"/>
        <v>1663.6</v>
      </c>
      <c r="C56" s="30">
        <f t="shared" si="7"/>
        <v>1717.4</v>
      </c>
      <c r="D56" s="3">
        <f t="shared" si="7"/>
        <v>472.2</v>
      </c>
      <c r="E56" s="30">
        <f t="shared" si="7"/>
        <v>822.6</v>
      </c>
      <c r="F56" s="3">
        <f t="shared" si="7"/>
        <v>176.8</v>
      </c>
      <c r="G56" s="30">
        <f t="shared" si="7"/>
        <v>287.39999999999998</v>
      </c>
      <c r="H56" s="3">
        <f t="shared" si="7"/>
        <v>1228.4000000000001</v>
      </c>
      <c r="I56" s="30">
        <f t="shared" si="7"/>
        <v>2182.6</v>
      </c>
      <c r="J56" s="3">
        <f t="shared" si="7"/>
        <v>140</v>
      </c>
      <c r="K56" s="30">
        <f t="shared" si="7"/>
        <v>111.8</v>
      </c>
      <c r="L56" s="3">
        <f t="shared" si="7"/>
        <v>386.4</v>
      </c>
      <c r="M56" s="30">
        <f t="shared" si="7"/>
        <v>435.2</v>
      </c>
      <c r="N56" s="3">
        <f t="shared" si="7"/>
        <v>1056.4000000000001</v>
      </c>
      <c r="O56" s="30">
        <f t="shared" si="7"/>
        <v>1090.8</v>
      </c>
      <c r="P56" s="3">
        <f t="shared" si="7"/>
        <v>452.4</v>
      </c>
      <c r="Q56" s="30">
        <f t="shared" si="7"/>
        <v>784.6</v>
      </c>
      <c r="R56" s="3">
        <f t="shared" si="7"/>
        <v>684.6</v>
      </c>
      <c r="S56" s="30">
        <f t="shared" si="7"/>
        <v>1050</v>
      </c>
      <c r="T56" s="3">
        <f t="shared" si="7"/>
        <v>159.6</v>
      </c>
      <c r="U56" s="30">
        <f t="shared" si="7"/>
        <v>189.4</v>
      </c>
      <c r="V56" s="3">
        <f t="shared" si="7"/>
        <v>1209.4000000000001</v>
      </c>
      <c r="W56" s="30">
        <f t="shared" si="7"/>
        <v>622.20000000000005</v>
      </c>
      <c r="X56" s="3">
        <f t="shared" si="7"/>
        <v>715.8</v>
      </c>
      <c r="Y56" s="30">
        <f t="shared" si="7"/>
        <v>410.4</v>
      </c>
      <c r="Z56" s="3">
        <f t="shared" si="7"/>
        <v>1768.2</v>
      </c>
      <c r="AA56" s="30">
        <f t="shared" si="7"/>
        <v>2311</v>
      </c>
      <c r="AB56" s="10">
        <f t="shared" si="5"/>
        <v>10113.800000000001</v>
      </c>
      <c r="AC56" s="14">
        <f t="shared" si="4"/>
        <v>12015.400000000001</v>
      </c>
    </row>
    <row r="57" spans="1:29">
      <c r="A57" s="89" t="s">
        <v>36</v>
      </c>
      <c r="B57" s="3">
        <f t="shared" si="7"/>
        <v>257.60000000000002</v>
      </c>
      <c r="C57" s="30">
        <f t="shared" si="7"/>
        <v>1248.5999999999999</v>
      </c>
      <c r="D57" s="3">
        <f t="shared" si="7"/>
        <v>113</v>
      </c>
      <c r="E57" s="30">
        <f t="shared" si="7"/>
        <v>543.4</v>
      </c>
      <c r="F57" s="3">
        <f t="shared" si="7"/>
        <v>55</v>
      </c>
      <c r="G57" s="30">
        <f t="shared" si="7"/>
        <v>221.8</v>
      </c>
      <c r="H57" s="3">
        <f t="shared" si="7"/>
        <v>442.6</v>
      </c>
      <c r="I57" s="30">
        <f t="shared" si="7"/>
        <v>1599</v>
      </c>
      <c r="J57" s="3">
        <f t="shared" si="7"/>
        <v>93</v>
      </c>
      <c r="K57" s="30">
        <f t="shared" si="7"/>
        <v>80.400000000000006</v>
      </c>
      <c r="L57" s="3">
        <f t="shared" si="7"/>
        <v>216.2</v>
      </c>
      <c r="M57" s="30">
        <f t="shared" si="7"/>
        <v>218.6</v>
      </c>
      <c r="N57" s="3">
        <f t="shared" si="7"/>
        <v>612.79999999999995</v>
      </c>
      <c r="O57" s="30">
        <f t="shared" si="7"/>
        <v>764.6</v>
      </c>
      <c r="P57" s="3">
        <f t="shared" si="7"/>
        <v>342.8</v>
      </c>
      <c r="Q57" s="30">
        <f t="shared" si="7"/>
        <v>612</v>
      </c>
      <c r="R57" s="3">
        <f t="shared" si="7"/>
        <v>432.4</v>
      </c>
      <c r="S57" s="30">
        <f t="shared" si="7"/>
        <v>750.6</v>
      </c>
      <c r="T57" s="3">
        <f t="shared" si="7"/>
        <v>126.8</v>
      </c>
      <c r="U57" s="30">
        <f t="shared" si="7"/>
        <v>147</v>
      </c>
      <c r="V57" s="3">
        <f t="shared" si="7"/>
        <v>1125.2</v>
      </c>
      <c r="W57" s="30">
        <f t="shared" si="7"/>
        <v>486.4</v>
      </c>
      <c r="X57" s="3">
        <f t="shared" si="7"/>
        <v>453</v>
      </c>
      <c r="Y57" s="30">
        <f t="shared" si="7"/>
        <v>336</v>
      </c>
      <c r="Z57" s="3">
        <f t="shared" si="7"/>
        <v>1142.5999999999999</v>
      </c>
      <c r="AA57" s="30">
        <f t="shared" si="7"/>
        <v>1757.8</v>
      </c>
      <c r="AB57" s="10">
        <f t="shared" si="5"/>
        <v>5413</v>
      </c>
      <c r="AC57" s="14">
        <f t="shared" si="4"/>
        <v>8766.2000000000007</v>
      </c>
    </row>
    <row r="58" spans="1:29">
      <c r="A58" s="88" t="s">
        <v>37</v>
      </c>
      <c r="B58" s="3">
        <f t="shared" si="7"/>
        <v>0</v>
      </c>
      <c r="C58" s="30">
        <f t="shared" si="7"/>
        <v>835.8</v>
      </c>
      <c r="D58" s="3">
        <f t="shared" si="7"/>
        <v>2.6</v>
      </c>
      <c r="E58" s="30">
        <f t="shared" si="7"/>
        <v>392.8</v>
      </c>
      <c r="F58" s="3">
        <f t="shared" si="7"/>
        <v>2.6</v>
      </c>
      <c r="G58" s="30">
        <f t="shared" si="7"/>
        <v>127.2</v>
      </c>
      <c r="H58" s="3">
        <f t="shared" si="7"/>
        <v>21.6</v>
      </c>
      <c r="I58" s="30">
        <f t="shared" si="7"/>
        <v>821.6</v>
      </c>
      <c r="J58" s="3">
        <f t="shared" si="7"/>
        <v>43</v>
      </c>
      <c r="K58" s="30">
        <f t="shared" si="7"/>
        <v>35.200000000000003</v>
      </c>
      <c r="L58" s="3">
        <f t="shared" si="7"/>
        <v>44.8</v>
      </c>
      <c r="M58" s="30">
        <f t="shared" si="7"/>
        <v>33.6</v>
      </c>
      <c r="N58" s="3">
        <f t="shared" si="7"/>
        <v>183.8</v>
      </c>
      <c r="O58" s="30">
        <f t="shared" si="7"/>
        <v>157.80000000000001</v>
      </c>
      <c r="P58" s="3">
        <f t="shared" si="7"/>
        <v>50.4</v>
      </c>
      <c r="Q58" s="30">
        <f t="shared" si="7"/>
        <v>85.6</v>
      </c>
      <c r="R58" s="3">
        <f t="shared" si="7"/>
        <v>66.400000000000006</v>
      </c>
      <c r="S58" s="30">
        <f t="shared" si="7"/>
        <v>60.6</v>
      </c>
      <c r="T58" s="3">
        <f t="shared" si="7"/>
        <v>17</v>
      </c>
      <c r="U58" s="30">
        <f t="shared" si="7"/>
        <v>5.6</v>
      </c>
      <c r="V58" s="3">
        <f t="shared" si="7"/>
        <v>127.2</v>
      </c>
      <c r="W58" s="30">
        <f t="shared" si="7"/>
        <v>13.8</v>
      </c>
      <c r="X58" s="3">
        <f t="shared" si="7"/>
        <v>55.6</v>
      </c>
      <c r="Y58" s="30">
        <f t="shared" si="7"/>
        <v>24</v>
      </c>
      <c r="Z58" s="3">
        <f t="shared" si="7"/>
        <v>36.4</v>
      </c>
      <c r="AA58" s="30">
        <f t="shared" si="7"/>
        <v>196.8</v>
      </c>
      <c r="AB58" s="10">
        <f t="shared" si="5"/>
        <v>651.4</v>
      </c>
      <c r="AC58" s="14">
        <f t="shared" si="4"/>
        <v>2790.4</v>
      </c>
    </row>
    <row r="59" spans="1:29">
      <c r="A59" s="89" t="s">
        <v>38</v>
      </c>
      <c r="B59" s="3">
        <f t="shared" si="7"/>
        <v>0</v>
      </c>
      <c r="C59" s="30">
        <f t="shared" si="7"/>
        <v>17.8</v>
      </c>
      <c r="D59" s="3">
        <f t="shared" si="7"/>
        <v>0</v>
      </c>
      <c r="E59" s="30">
        <f t="shared" si="7"/>
        <v>0.8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1.4</v>
      </c>
      <c r="AB59" s="10">
        <f t="shared" si="5"/>
        <v>0</v>
      </c>
      <c r="AC59" s="14">
        <f t="shared" si="4"/>
        <v>20</v>
      </c>
    </row>
    <row r="60" spans="1:29">
      <c r="A60" s="88" t="s">
        <v>39</v>
      </c>
      <c r="B60" s="3">
        <f t="shared" ref="B60:AA62" si="9">B28/5</f>
        <v>0</v>
      </c>
      <c r="C60" s="30">
        <f t="shared" si="9"/>
        <v>0</v>
      </c>
      <c r="D60" s="3">
        <f t="shared" si="9"/>
        <v>0</v>
      </c>
      <c r="E60" s="30">
        <f t="shared" si="9"/>
        <v>0</v>
      </c>
      <c r="F60" s="3">
        <f t="shared" si="9"/>
        <v>0</v>
      </c>
      <c r="G60" s="30">
        <f t="shared" si="9"/>
        <v>0</v>
      </c>
      <c r="H60" s="3">
        <f t="shared" si="9"/>
        <v>0</v>
      </c>
      <c r="I60" s="30">
        <f t="shared" si="9"/>
        <v>0</v>
      </c>
      <c r="J60" s="3">
        <f t="shared" si="9"/>
        <v>0</v>
      </c>
      <c r="K60" s="30">
        <f t="shared" si="9"/>
        <v>0</v>
      </c>
      <c r="L60" s="3">
        <f t="shared" si="9"/>
        <v>0</v>
      </c>
      <c r="M60" s="30">
        <f t="shared" si="9"/>
        <v>0</v>
      </c>
      <c r="N60" s="3">
        <f t="shared" si="9"/>
        <v>0</v>
      </c>
      <c r="O60" s="30">
        <f t="shared" si="9"/>
        <v>0</v>
      </c>
      <c r="P60" s="3">
        <f t="shared" si="9"/>
        <v>0</v>
      </c>
      <c r="Q60" s="30">
        <f t="shared" si="9"/>
        <v>0</v>
      </c>
      <c r="R60" s="3">
        <f t="shared" si="9"/>
        <v>0</v>
      </c>
      <c r="S60" s="30">
        <f t="shared" si="9"/>
        <v>0</v>
      </c>
      <c r="T60" s="3">
        <f t="shared" si="9"/>
        <v>0</v>
      </c>
      <c r="U60" s="30">
        <f t="shared" si="9"/>
        <v>0</v>
      </c>
      <c r="V60" s="3">
        <f t="shared" si="9"/>
        <v>0</v>
      </c>
      <c r="W60" s="30">
        <f t="shared" si="9"/>
        <v>0</v>
      </c>
      <c r="X60" s="3">
        <f t="shared" si="9"/>
        <v>0</v>
      </c>
      <c r="Y60" s="30">
        <f t="shared" si="9"/>
        <v>0</v>
      </c>
      <c r="Z60" s="3">
        <f t="shared" si="9"/>
        <v>0</v>
      </c>
      <c r="AA60" s="30">
        <f t="shared" si="9"/>
        <v>0</v>
      </c>
      <c r="AB60" s="10">
        <f t="shared" si="5"/>
        <v>0</v>
      </c>
      <c r="AC60" s="14">
        <f t="shared" si="4"/>
        <v>0</v>
      </c>
    </row>
    <row r="61" spans="1:29">
      <c r="A61" s="89" t="s">
        <v>40</v>
      </c>
      <c r="B61" s="3">
        <f t="shared" si="9"/>
        <v>0</v>
      </c>
      <c r="C61" s="30">
        <f t="shared" si="9"/>
        <v>0</v>
      </c>
      <c r="D61" s="3">
        <f t="shared" si="9"/>
        <v>0</v>
      </c>
      <c r="E61" s="30">
        <f t="shared" si="9"/>
        <v>0</v>
      </c>
      <c r="F61" s="3">
        <f t="shared" si="9"/>
        <v>0</v>
      </c>
      <c r="G61" s="30">
        <f t="shared" si="9"/>
        <v>0</v>
      </c>
      <c r="H61" s="3">
        <f t="shared" si="9"/>
        <v>0</v>
      </c>
      <c r="I61" s="30">
        <f t="shared" si="9"/>
        <v>0</v>
      </c>
      <c r="J61" s="3">
        <f t="shared" si="9"/>
        <v>0</v>
      </c>
      <c r="K61" s="30">
        <f t="shared" si="9"/>
        <v>0</v>
      </c>
      <c r="L61" s="3">
        <f t="shared" si="9"/>
        <v>0</v>
      </c>
      <c r="M61" s="30">
        <f t="shared" si="9"/>
        <v>0</v>
      </c>
      <c r="N61" s="3">
        <f t="shared" si="9"/>
        <v>0</v>
      </c>
      <c r="O61" s="30">
        <f t="shared" si="9"/>
        <v>0</v>
      </c>
      <c r="P61" s="3">
        <f t="shared" si="9"/>
        <v>0</v>
      </c>
      <c r="Q61" s="30">
        <f t="shared" si="9"/>
        <v>0</v>
      </c>
      <c r="R61" s="3">
        <f t="shared" si="9"/>
        <v>0</v>
      </c>
      <c r="S61" s="30">
        <f t="shared" si="9"/>
        <v>0</v>
      </c>
      <c r="T61" s="3">
        <f t="shared" si="9"/>
        <v>0</v>
      </c>
      <c r="U61" s="30">
        <f t="shared" si="9"/>
        <v>0</v>
      </c>
      <c r="V61" s="3">
        <f t="shared" si="9"/>
        <v>0</v>
      </c>
      <c r="W61" s="30">
        <f t="shared" si="9"/>
        <v>0</v>
      </c>
      <c r="X61" s="3">
        <f t="shared" si="9"/>
        <v>0</v>
      </c>
      <c r="Y61" s="30">
        <f t="shared" si="9"/>
        <v>0</v>
      </c>
      <c r="Z61" s="3">
        <f t="shared" si="9"/>
        <v>0</v>
      </c>
      <c r="AA61" s="30">
        <f t="shared" si="9"/>
        <v>0</v>
      </c>
      <c r="AB61" s="10">
        <f t="shared" si="5"/>
        <v>0</v>
      </c>
      <c r="AC61" s="14">
        <f t="shared" si="4"/>
        <v>0</v>
      </c>
    </row>
    <row r="62" spans="1:29" ht="14.1" thickBot="1">
      <c r="A62" s="88" t="s">
        <v>41</v>
      </c>
      <c r="B62" s="15">
        <f t="shared" si="9"/>
        <v>0</v>
      </c>
      <c r="C62" s="41">
        <f t="shared" si="9"/>
        <v>0</v>
      </c>
      <c r="D62" s="15">
        <f t="shared" si="9"/>
        <v>0</v>
      </c>
      <c r="E62" s="41">
        <f t="shared" si="9"/>
        <v>0</v>
      </c>
      <c r="F62" s="15">
        <f t="shared" si="9"/>
        <v>0</v>
      </c>
      <c r="G62" s="41">
        <f t="shared" si="9"/>
        <v>0</v>
      </c>
      <c r="H62" s="15">
        <f t="shared" si="9"/>
        <v>0</v>
      </c>
      <c r="I62" s="41">
        <f t="shared" si="9"/>
        <v>0</v>
      </c>
      <c r="J62" s="15">
        <f t="shared" si="9"/>
        <v>0</v>
      </c>
      <c r="K62" s="41">
        <f t="shared" si="9"/>
        <v>0</v>
      </c>
      <c r="L62" s="15">
        <f t="shared" si="9"/>
        <v>0</v>
      </c>
      <c r="M62" s="41">
        <f t="shared" si="9"/>
        <v>0</v>
      </c>
      <c r="N62" s="15">
        <f t="shared" si="9"/>
        <v>0</v>
      </c>
      <c r="O62" s="41">
        <f t="shared" si="9"/>
        <v>0</v>
      </c>
      <c r="P62" s="15">
        <f t="shared" si="9"/>
        <v>0</v>
      </c>
      <c r="Q62" s="41">
        <f t="shared" si="9"/>
        <v>0</v>
      </c>
      <c r="R62" s="15">
        <f t="shared" si="9"/>
        <v>0</v>
      </c>
      <c r="S62" s="41">
        <f t="shared" si="9"/>
        <v>0</v>
      </c>
      <c r="T62" s="15">
        <f t="shared" si="9"/>
        <v>0</v>
      </c>
      <c r="U62" s="41">
        <f t="shared" si="9"/>
        <v>0</v>
      </c>
      <c r="V62" s="15">
        <f t="shared" si="9"/>
        <v>0</v>
      </c>
      <c r="W62" s="41">
        <f t="shared" si="9"/>
        <v>0</v>
      </c>
      <c r="X62" s="15">
        <f t="shared" si="9"/>
        <v>0</v>
      </c>
      <c r="Y62" s="41">
        <f t="shared" si="9"/>
        <v>0</v>
      </c>
      <c r="Z62" s="15">
        <f t="shared" si="9"/>
        <v>0</v>
      </c>
      <c r="AA62" s="41">
        <f t="shared" si="9"/>
        <v>0</v>
      </c>
      <c r="AB62" s="11">
        <f t="shared" si="5"/>
        <v>0</v>
      </c>
      <c r="AC62" s="107">
        <f t="shared" si="4"/>
        <v>0</v>
      </c>
    </row>
    <row r="63" spans="1:29" s="90" customFormat="1" ht="15" thickTop="1" thickBot="1">
      <c r="A63" s="9" t="s">
        <v>45</v>
      </c>
      <c r="B63" s="13">
        <f>SUM(B39:B62)</f>
        <v>39987.599999999991</v>
      </c>
      <c r="C63" s="43">
        <f>SUM(C39:C62)</f>
        <v>28123.799999999996</v>
      </c>
      <c r="D63" s="13">
        <f t="shared" ref="D63:AC63" si="10">SUM(D39:D62)</f>
        <v>15474.2</v>
      </c>
      <c r="E63" s="43">
        <f t="shared" si="10"/>
        <v>12919.199999999999</v>
      </c>
      <c r="F63" s="13">
        <f t="shared" si="10"/>
        <v>5994.4000000000015</v>
      </c>
      <c r="G63" s="43">
        <f t="shared" si="10"/>
        <v>4847</v>
      </c>
      <c r="H63" s="13">
        <f t="shared" si="10"/>
        <v>25158.999999999996</v>
      </c>
      <c r="I63" s="43">
        <f t="shared" si="10"/>
        <v>35282.199999999997</v>
      </c>
      <c r="J63" s="13">
        <f t="shared" si="10"/>
        <v>3247.6</v>
      </c>
      <c r="K63" s="43">
        <f t="shared" si="10"/>
        <v>4525.9999999999991</v>
      </c>
      <c r="L63" s="13">
        <f t="shared" si="10"/>
        <v>6125.4</v>
      </c>
      <c r="M63" s="43">
        <f t="shared" si="10"/>
        <v>14184.800000000001</v>
      </c>
      <c r="N63" s="13">
        <f t="shared" si="10"/>
        <v>19827.800000000003</v>
      </c>
      <c r="O63" s="43">
        <f t="shared" si="10"/>
        <v>25917.599999999999</v>
      </c>
      <c r="P63" s="13">
        <f t="shared" si="10"/>
        <v>12049.6</v>
      </c>
      <c r="Q63" s="43">
        <f t="shared" si="10"/>
        <v>12184.599999999999</v>
      </c>
      <c r="R63" s="13">
        <f t="shared" si="10"/>
        <v>17457.800000000003</v>
      </c>
      <c r="S63" s="43">
        <f t="shared" si="10"/>
        <v>16728.199999999997</v>
      </c>
      <c r="T63" s="13">
        <f t="shared" si="10"/>
        <v>4581.4000000000005</v>
      </c>
      <c r="U63" s="43">
        <f t="shared" si="10"/>
        <v>4507.2</v>
      </c>
      <c r="V63" s="13">
        <f t="shared" si="10"/>
        <v>17832.600000000002</v>
      </c>
      <c r="W63" s="43">
        <f t="shared" si="10"/>
        <v>18204.600000000002</v>
      </c>
      <c r="X63" s="13">
        <f t="shared" si="10"/>
        <v>16149.599999999999</v>
      </c>
      <c r="Y63" s="43">
        <f t="shared" si="10"/>
        <v>8444.6</v>
      </c>
      <c r="Z63" s="13">
        <f t="shared" si="10"/>
        <v>39528</v>
      </c>
      <c r="AA63" s="43">
        <f t="shared" si="10"/>
        <v>37121.200000000004</v>
      </c>
      <c r="AB63" s="13">
        <f t="shared" si="10"/>
        <v>223414.99999999997</v>
      </c>
      <c r="AC63" s="43">
        <f t="shared" si="10"/>
        <v>222991</v>
      </c>
    </row>
    <row r="64" spans="1:29" ht="17.100000000000001" thickTop="1">
      <c r="AB64" s="180" t="str">
        <f>IF(AB63='Daily Total'!D47,"Correct","Wrong")</f>
        <v>Correct</v>
      </c>
      <c r="AC64" s="180" t="str">
        <f>IF(AC63='Daily Total'!E47,"Correct","Wrong")</f>
        <v>Correct</v>
      </c>
    </row>
    <row r="65" spans="1:31">
      <c r="A65" t="s">
        <v>46</v>
      </c>
      <c r="B65">
        <f>COUNTIF('Daily Total'!$G$7:$G$37,2)</f>
        <v>5</v>
      </c>
    </row>
    <row r="67" spans="1:31" s="8" customFormat="1">
      <c r="A67" s="45" t="s">
        <v>51</v>
      </c>
      <c r="B67" s="16"/>
      <c r="C67" s="16"/>
      <c r="AB67" s="45"/>
      <c r="AC67" s="45"/>
    </row>
    <row r="68" spans="1:31" s="8" customFormat="1" ht="14.1" thickBot="1">
      <c r="A68" s="45"/>
      <c r="B68" s="16"/>
      <c r="C68" s="16"/>
      <c r="AB68" s="45"/>
      <c r="AC68" s="45"/>
    </row>
    <row r="69" spans="1:31" s="8" customFormat="1" ht="15" thickTop="1" thickBot="1">
      <c r="A69" s="254" t="s">
        <v>1</v>
      </c>
      <c r="B69" s="245" t="s">
        <v>2</v>
      </c>
      <c r="C69" s="246"/>
      <c r="D69" s="245" t="s">
        <v>3</v>
      </c>
      <c r="E69" s="246"/>
      <c r="F69" s="245" t="s">
        <v>4</v>
      </c>
      <c r="G69" s="246"/>
      <c r="H69" s="245" t="s">
        <v>5</v>
      </c>
      <c r="I69" s="246"/>
      <c r="J69" s="245" t="s">
        <v>6</v>
      </c>
      <c r="K69" s="246"/>
      <c r="L69" s="245" t="s">
        <v>7</v>
      </c>
      <c r="M69" s="246"/>
      <c r="N69" s="245" t="s">
        <v>8</v>
      </c>
      <c r="O69" s="246"/>
      <c r="P69" s="245" t="s">
        <v>9</v>
      </c>
      <c r="Q69" s="246"/>
      <c r="R69" s="245" t="s">
        <v>10</v>
      </c>
      <c r="S69" s="246"/>
      <c r="T69" s="245" t="s">
        <v>11</v>
      </c>
      <c r="U69" s="246"/>
      <c r="V69" s="245" t="s">
        <v>12</v>
      </c>
      <c r="W69" s="246"/>
      <c r="X69" s="245" t="s">
        <v>13</v>
      </c>
      <c r="Y69" s="246"/>
      <c r="Z69" s="245" t="s">
        <v>14</v>
      </c>
      <c r="AA69" s="246"/>
      <c r="AB69" s="245" t="s">
        <v>48</v>
      </c>
      <c r="AC69" s="246"/>
    </row>
    <row r="70" spans="1:31" s="68" customFormat="1" ht="15" thickTop="1" thickBot="1">
      <c r="A70" s="255"/>
      <c r="B70" s="62" t="s">
        <v>16</v>
      </c>
      <c r="C70" s="63" t="s">
        <v>17</v>
      </c>
      <c r="D70" s="64" t="s">
        <v>16</v>
      </c>
      <c r="E70" s="65" t="s">
        <v>17</v>
      </c>
      <c r="F70" s="66" t="s">
        <v>16</v>
      </c>
      <c r="G70" s="63" t="s">
        <v>17</v>
      </c>
      <c r="H70" s="64" t="s">
        <v>16</v>
      </c>
      <c r="I70" s="65" t="s">
        <v>17</v>
      </c>
      <c r="J70" s="66" t="s">
        <v>16</v>
      </c>
      <c r="K70" s="63" t="s">
        <v>17</v>
      </c>
      <c r="L70" s="64" t="s">
        <v>16</v>
      </c>
      <c r="M70" s="66" t="s">
        <v>17</v>
      </c>
      <c r="N70" s="62" t="s">
        <v>16</v>
      </c>
      <c r="O70" s="67" t="s">
        <v>17</v>
      </c>
      <c r="P70" s="66" t="s">
        <v>16</v>
      </c>
      <c r="Q70" s="63" t="s">
        <v>17</v>
      </c>
      <c r="R70" s="64" t="s">
        <v>16</v>
      </c>
      <c r="S70" s="65" t="s">
        <v>17</v>
      </c>
      <c r="T70" s="66" t="s">
        <v>16</v>
      </c>
      <c r="U70" s="63" t="s">
        <v>17</v>
      </c>
      <c r="V70" s="64" t="s">
        <v>16</v>
      </c>
      <c r="W70" s="65" t="s">
        <v>17</v>
      </c>
      <c r="X70" s="66" t="s">
        <v>16</v>
      </c>
      <c r="Y70" s="63" t="s">
        <v>17</v>
      </c>
      <c r="Z70" s="64" t="s">
        <v>16</v>
      </c>
      <c r="AA70" s="66" t="s">
        <v>17</v>
      </c>
      <c r="AB70" s="62" t="s">
        <v>16</v>
      </c>
      <c r="AC70" s="67" t="s">
        <v>17</v>
      </c>
    </row>
    <row r="71" spans="1:31" s="8" customFormat="1" ht="14.1" thickTop="1">
      <c r="A71" s="87" t="s">
        <v>18</v>
      </c>
      <c r="B71" s="60">
        <f>B7/B31</f>
        <v>0</v>
      </c>
      <c r="C71" s="61">
        <f t="shared" ref="C71:AC71" si="11">C7/C31</f>
        <v>0</v>
      </c>
      <c r="D71" s="60">
        <f t="shared" si="11"/>
        <v>0</v>
      </c>
      <c r="E71" s="61">
        <f t="shared" si="11"/>
        <v>0</v>
      </c>
      <c r="F71" s="60">
        <f t="shared" si="11"/>
        <v>0</v>
      </c>
      <c r="G71" s="61">
        <f t="shared" si="11"/>
        <v>0</v>
      </c>
      <c r="H71" s="60">
        <f t="shared" si="11"/>
        <v>0</v>
      </c>
      <c r="I71" s="61">
        <f t="shared" si="11"/>
        <v>0</v>
      </c>
      <c r="J71" s="60">
        <f t="shared" si="11"/>
        <v>0</v>
      </c>
      <c r="K71" s="61">
        <f t="shared" si="11"/>
        <v>0</v>
      </c>
      <c r="L71" s="60">
        <f t="shared" si="11"/>
        <v>0</v>
      </c>
      <c r="M71" s="61">
        <f t="shared" si="11"/>
        <v>0</v>
      </c>
      <c r="N71" s="60">
        <f t="shared" si="11"/>
        <v>0</v>
      </c>
      <c r="O71" s="61">
        <f t="shared" si="11"/>
        <v>0</v>
      </c>
      <c r="P71" s="60">
        <f t="shared" si="11"/>
        <v>0</v>
      </c>
      <c r="Q71" s="61">
        <f t="shared" si="11"/>
        <v>0</v>
      </c>
      <c r="R71" s="60">
        <f t="shared" si="11"/>
        <v>0</v>
      </c>
      <c r="S71" s="61">
        <f t="shared" si="11"/>
        <v>0</v>
      </c>
      <c r="T71" s="60">
        <f t="shared" si="11"/>
        <v>0</v>
      </c>
      <c r="U71" s="61">
        <f t="shared" si="11"/>
        <v>0</v>
      </c>
      <c r="V71" s="60">
        <f t="shared" si="11"/>
        <v>0</v>
      </c>
      <c r="W71" s="61">
        <f t="shared" si="11"/>
        <v>0</v>
      </c>
      <c r="X71" s="60">
        <f t="shared" si="11"/>
        <v>0</v>
      </c>
      <c r="Y71" s="61">
        <f t="shared" si="11"/>
        <v>0</v>
      </c>
      <c r="Z71" s="60">
        <f t="shared" si="11"/>
        <v>0</v>
      </c>
      <c r="AA71" s="60">
        <f t="shared" si="11"/>
        <v>0</v>
      </c>
      <c r="AB71" s="100">
        <f t="shared" si="11"/>
        <v>0</v>
      </c>
      <c r="AC71" s="101">
        <f t="shared" si="11"/>
        <v>0</v>
      </c>
      <c r="AD71" s="16"/>
      <c r="AE71" s="16"/>
    </row>
    <row r="72" spans="1:31" s="8" customFormat="1">
      <c r="A72" s="88" t="s">
        <v>19</v>
      </c>
      <c r="B72" s="83">
        <f>B8/B31</f>
        <v>1.3349138232852184E-2</v>
      </c>
      <c r="C72" s="84">
        <f t="shared" ref="C72:AC72" si="12">C8/C31</f>
        <v>0</v>
      </c>
      <c r="D72" s="83">
        <f t="shared" si="12"/>
        <v>5.0794225226506052E-3</v>
      </c>
      <c r="E72" s="84">
        <f t="shared" si="12"/>
        <v>4.6442504179825378E-5</v>
      </c>
      <c r="F72" s="83">
        <f t="shared" si="12"/>
        <v>3.3030828773521954E-3</v>
      </c>
      <c r="G72" s="84">
        <f t="shared" si="12"/>
        <v>0</v>
      </c>
      <c r="H72" s="83">
        <f t="shared" si="12"/>
        <v>5.198934774832068E-3</v>
      </c>
      <c r="I72" s="84">
        <f t="shared" si="12"/>
        <v>8.5028711361536408E-5</v>
      </c>
      <c r="J72" s="83">
        <f t="shared" si="12"/>
        <v>1.1085109003571869E-3</v>
      </c>
      <c r="K72" s="84">
        <f t="shared" si="12"/>
        <v>1.3256738842244809E-4</v>
      </c>
      <c r="L72" s="83">
        <f t="shared" si="12"/>
        <v>2.6120743135142193E-4</v>
      </c>
      <c r="M72" s="84">
        <f t="shared" si="12"/>
        <v>0</v>
      </c>
      <c r="N72" s="83">
        <f t="shared" si="12"/>
        <v>5.3460293123795883E-4</v>
      </c>
      <c r="O72" s="84">
        <f t="shared" si="12"/>
        <v>7.7167638978917793E-6</v>
      </c>
      <c r="P72" s="83">
        <f t="shared" si="12"/>
        <v>1.4938255211791263E-4</v>
      </c>
      <c r="Q72" s="84">
        <f t="shared" si="12"/>
        <v>0</v>
      </c>
      <c r="R72" s="83">
        <f t="shared" si="12"/>
        <v>0</v>
      </c>
      <c r="S72" s="84">
        <f t="shared" si="12"/>
        <v>0</v>
      </c>
      <c r="T72" s="83">
        <f t="shared" si="12"/>
        <v>0</v>
      </c>
      <c r="U72" s="84">
        <f t="shared" si="12"/>
        <v>0</v>
      </c>
      <c r="V72" s="83">
        <f t="shared" si="12"/>
        <v>0</v>
      </c>
      <c r="W72" s="84">
        <f t="shared" si="12"/>
        <v>0</v>
      </c>
      <c r="X72" s="83">
        <f t="shared" si="12"/>
        <v>0</v>
      </c>
      <c r="Y72" s="84">
        <f t="shared" si="12"/>
        <v>0</v>
      </c>
      <c r="Z72" s="83">
        <f t="shared" si="12"/>
        <v>0</v>
      </c>
      <c r="AA72" s="83">
        <f t="shared" si="12"/>
        <v>0</v>
      </c>
      <c r="AB72" s="102">
        <f t="shared" si="12"/>
        <v>3.493946243537811E-3</v>
      </c>
      <c r="AC72" s="103">
        <f t="shared" si="12"/>
        <v>1.9731738052208384E-5</v>
      </c>
      <c r="AD72" s="16"/>
      <c r="AE72" s="16"/>
    </row>
    <row r="73" spans="1:31" s="8" customFormat="1">
      <c r="A73" s="89" t="s">
        <v>20</v>
      </c>
      <c r="B73" s="83">
        <f>B9/B31</f>
        <v>3.3945523112164769E-2</v>
      </c>
      <c r="C73" s="84">
        <f t="shared" ref="C73:AC73" si="13">C9/C31</f>
        <v>1.1236034959713837E-3</v>
      </c>
      <c r="D73" s="83">
        <f t="shared" si="13"/>
        <v>3.4043763167078106E-2</v>
      </c>
      <c r="E73" s="84">
        <f t="shared" si="13"/>
        <v>7.740417363304229E-5</v>
      </c>
      <c r="F73" s="83">
        <f t="shared" si="13"/>
        <v>2.6758307753903643E-2</v>
      </c>
      <c r="G73" s="84">
        <f t="shared" si="13"/>
        <v>1.6505054672993604E-4</v>
      </c>
      <c r="H73" s="83">
        <f t="shared" si="13"/>
        <v>3.1058468142612983E-2</v>
      </c>
      <c r="I73" s="84">
        <f t="shared" si="13"/>
        <v>1.9046431344984156E-3</v>
      </c>
      <c r="J73" s="83">
        <f t="shared" si="13"/>
        <v>1.2809459293016381E-2</v>
      </c>
      <c r="K73" s="84">
        <f t="shared" si="13"/>
        <v>5.0375607600530265E-3</v>
      </c>
      <c r="L73" s="83">
        <f t="shared" si="13"/>
        <v>7.3138080778398142E-3</v>
      </c>
      <c r="M73" s="84">
        <f t="shared" si="13"/>
        <v>1.0391404884101292E-2</v>
      </c>
      <c r="N73" s="83">
        <f t="shared" si="13"/>
        <v>1.4172021101685512E-2</v>
      </c>
      <c r="O73" s="84">
        <f t="shared" si="13"/>
        <v>9.923758372688829E-3</v>
      </c>
      <c r="P73" s="83">
        <f t="shared" si="13"/>
        <v>1.5237020316027089E-2</v>
      </c>
      <c r="Q73" s="84">
        <f t="shared" si="13"/>
        <v>1.1768954253730118E-2</v>
      </c>
      <c r="R73" s="83">
        <f t="shared" si="13"/>
        <v>1.7413419789435097E-2</v>
      </c>
      <c r="S73" s="84">
        <f t="shared" si="13"/>
        <v>1.2541696058153298E-2</v>
      </c>
      <c r="T73" s="83">
        <f t="shared" si="13"/>
        <v>1.1874099620203431E-2</v>
      </c>
      <c r="U73" s="84">
        <f t="shared" si="13"/>
        <v>2.2497337593184237E-2</v>
      </c>
      <c r="V73" s="83">
        <f t="shared" si="13"/>
        <v>1.2808003319762682E-2</v>
      </c>
      <c r="W73" s="84">
        <f t="shared" si="13"/>
        <v>1.1898091691111038E-2</v>
      </c>
      <c r="X73" s="83">
        <f t="shared" si="13"/>
        <v>1.5034428097290334E-2</v>
      </c>
      <c r="Y73" s="84">
        <f t="shared" si="13"/>
        <v>2.0936456433697275E-2</v>
      </c>
      <c r="Z73" s="83">
        <f t="shared" si="13"/>
        <v>1.5755919854280511E-2</v>
      </c>
      <c r="AA73" s="83">
        <f t="shared" si="13"/>
        <v>1.0511513636412615E-2</v>
      </c>
      <c r="AB73" s="102">
        <f t="shared" si="13"/>
        <v>2.161627464583846E-2</v>
      </c>
      <c r="AC73" s="103">
        <f t="shared" si="13"/>
        <v>7.9204990335932837E-3</v>
      </c>
      <c r="AD73" s="16"/>
      <c r="AE73" s="16"/>
    </row>
    <row r="74" spans="1:31" s="8" customFormat="1">
      <c r="A74" s="88" t="s">
        <v>21</v>
      </c>
      <c r="B74" s="83">
        <f>B10/B31</f>
        <v>5.5752283207794413E-2</v>
      </c>
      <c r="C74" s="84">
        <f t="shared" ref="C74:AC74" si="14">C10/C31</f>
        <v>1.2601426549755011E-2</v>
      </c>
      <c r="D74" s="83">
        <f t="shared" si="14"/>
        <v>6.2891781158315133E-2</v>
      </c>
      <c r="E74" s="84">
        <f t="shared" si="14"/>
        <v>2.7401077466096973E-2</v>
      </c>
      <c r="F74" s="83">
        <f t="shared" si="14"/>
        <v>4.7611103696783667E-2</v>
      </c>
      <c r="G74" s="84">
        <f t="shared" si="14"/>
        <v>2.8801320404373838E-2</v>
      </c>
      <c r="H74" s="83">
        <f t="shared" si="14"/>
        <v>3.9993640446758613E-2</v>
      </c>
      <c r="I74" s="84">
        <f t="shared" si="14"/>
        <v>2.4584634744998893E-2</v>
      </c>
      <c r="J74" s="83">
        <f t="shared" si="14"/>
        <v>2.5865254341667691E-2</v>
      </c>
      <c r="K74" s="84">
        <f t="shared" si="14"/>
        <v>4.3614670790985417E-2</v>
      </c>
      <c r="L74" s="83">
        <f t="shared" si="14"/>
        <v>2.5924837561628628E-2</v>
      </c>
      <c r="M74" s="84">
        <f t="shared" si="14"/>
        <v>3.7519034459421355E-2</v>
      </c>
      <c r="N74" s="83">
        <f t="shared" si="14"/>
        <v>3.9308445717628787E-2</v>
      </c>
      <c r="O74" s="84">
        <f t="shared" si="14"/>
        <v>3.5836651541809428E-2</v>
      </c>
      <c r="P74" s="83">
        <f t="shared" si="14"/>
        <v>4.8931084849289604E-2</v>
      </c>
      <c r="Q74" s="84">
        <f t="shared" si="14"/>
        <v>4.1626315184741393E-2</v>
      </c>
      <c r="R74" s="83">
        <f t="shared" si="14"/>
        <v>4.8127484562774235E-2</v>
      </c>
      <c r="S74" s="84">
        <f t="shared" si="14"/>
        <v>3.6764266328714386E-2</v>
      </c>
      <c r="T74" s="83">
        <f t="shared" si="14"/>
        <v>3.8590823765661149E-2</v>
      </c>
      <c r="U74" s="84">
        <f t="shared" si="14"/>
        <v>7.2417465388711397E-2</v>
      </c>
      <c r="V74" s="83">
        <f t="shared" si="14"/>
        <v>3.4857508159214026E-2</v>
      </c>
      <c r="W74" s="84">
        <f t="shared" si="14"/>
        <v>4.2868286037594891E-2</v>
      </c>
      <c r="X74" s="83">
        <f t="shared" si="14"/>
        <v>4.5945410412641802E-2</v>
      </c>
      <c r="Y74" s="84">
        <f t="shared" si="14"/>
        <v>5.634369893186178E-2</v>
      </c>
      <c r="Z74" s="83">
        <f t="shared" si="14"/>
        <v>4.1752681643392027E-2</v>
      </c>
      <c r="AA74" s="83">
        <f t="shared" si="14"/>
        <v>3.4955766516168656E-2</v>
      </c>
      <c r="AB74" s="102">
        <f t="shared" si="14"/>
        <v>4.5372960633798087E-2</v>
      </c>
      <c r="AC74" s="103">
        <f t="shared" si="14"/>
        <v>3.3078465050158976E-2</v>
      </c>
      <c r="AD74" s="16"/>
      <c r="AE74" s="16"/>
    </row>
    <row r="75" spans="1:31" s="8" customFormat="1">
      <c r="A75" s="89" t="s">
        <v>22</v>
      </c>
      <c r="B75" s="83">
        <f>B11/B31</f>
        <v>7.5783492882793665E-2</v>
      </c>
      <c r="C75" s="84">
        <f t="shared" ref="C75:AC75" si="15">C11/C31</f>
        <v>2.7819853647088943E-2</v>
      </c>
      <c r="D75" s="83">
        <f t="shared" si="15"/>
        <v>7.1771077018521146E-2</v>
      </c>
      <c r="E75" s="84">
        <f t="shared" si="15"/>
        <v>4.7804817635766918E-2</v>
      </c>
      <c r="F75" s="83">
        <f t="shared" si="15"/>
        <v>6.0656612838649406E-2</v>
      </c>
      <c r="G75" s="84">
        <f t="shared" si="15"/>
        <v>5.7478852898700229E-2</v>
      </c>
      <c r="H75" s="83">
        <f t="shared" si="15"/>
        <v>4.4087602845900076E-2</v>
      </c>
      <c r="I75" s="84">
        <f t="shared" si="15"/>
        <v>4.1431656756097973E-2</v>
      </c>
      <c r="J75" s="83">
        <f t="shared" si="15"/>
        <v>3.8489961817957878E-2</v>
      </c>
      <c r="K75" s="84">
        <f t="shared" si="15"/>
        <v>8.6654882898806893E-2</v>
      </c>
      <c r="L75" s="83">
        <f t="shared" si="15"/>
        <v>3.4152871649198419E-2</v>
      </c>
      <c r="M75" s="84">
        <f t="shared" si="15"/>
        <v>6.0952568947041902E-2</v>
      </c>
      <c r="N75" s="83">
        <f t="shared" si="15"/>
        <v>5.446897789971656E-2</v>
      </c>
      <c r="O75" s="84">
        <f t="shared" si="15"/>
        <v>6.0036423125598051E-2</v>
      </c>
      <c r="P75" s="83">
        <f t="shared" si="15"/>
        <v>5.9919001460629395E-2</v>
      </c>
      <c r="Q75" s="84">
        <f t="shared" si="15"/>
        <v>6.4146545639577834E-2</v>
      </c>
      <c r="R75" s="83">
        <f t="shared" si="15"/>
        <v>6.3375683075759831E-2</v>
      </c>
      <c r="S75" s="84">
        <f t="shared" si="15"/>
        <v>5.2928587654380028E-2</v>
      </c>
      <c r="T75" s="83">
        <f t="shared" si="15"/>
        <v>4.2388789453005629E-2</v>
      </c>
      <c r="U75" s="84">
        <f t="shared" si="15"/>
        <v>0.10756123535676251</v>
      </c>
      <c r="V75" s="83">
        <f t="shared" si="15"/>
        <v>4.5601875217298658E-2</v>
      </c>
      <c r="W75" s="84">
        <f t="shared" si="15"/>
        <v>6.1676719071004034E-2</v>
      </c>
      <c r="X75" s="83">
        <f t="shared" si="15"/>
        <v>5.5406945063654831E-2</v>
      </c>
      <c r="Y75" s="84">
        <f t="shared" si="15"/>
        <v>9.3858797337943778E-2</v>
      </c>
      <c r="Z75" s="83">
        <f t="shared" si="15"/>
        <v>5.771098967820279E-2</v>
      </c>
      <c r="AA75" s="83">
        <f t="shared" si="15"/>
        <v>5.0946628880531877E-2</v>
      </c>
      <c r="AB75" s="102">
        <f t="shared" si="15"/>
        <v>5.8365821453349148E-2</v>
      </c>
      <c r="AC75" s="103">
        <f t="shared" si="15"/>
        <v>5.3417402496064866E-2</v>
      </c>
      <c r="AD75" s="16"/>
      <c r="AE75" s="16"/>
    </row>
    <row r="76" spans="1:31" s="8" customFormat="1">
      <c r="A76" s="88" t="s">
        <v>23</v>
      </c>
      <c r="B76" s="83">
        <f>B12/B31</f>
        <v>8.180035811101441E-2</v>
      </c>
      <c r="C76" s="84">
        <f t="shared" ref="C76:AC76" si="16">C12/C31</f>
        <v>3.9141225581180356E-2</v>
      </c>
      <c r="D76" s="83">
        <f t="shared" si="16"/>
        <v>7.4071680603843823E-2</v>
      </c>
      <c r="E76" s="84">
        <f t="shared" si="16"/>
        <v>5.9756022044708652E-2</v>
      </c>
      <c r="F76" s="83">
        <f t="shared" si="16"/>
        <v>6.9731749632990794E-2</v>
      </c>
      <c r="G76" s="84">
        <f t="shared" si="16"/>
        <v>6.5648854961832065E-2</v>
      </c>
      <c r="H76" s="83">
        <f t="shared" si="16"/>
        <v>4.5923923844349936E-2</v>
      </c>
      <c r="I76" s="84">
        <f t="shared" si="16"/>
        <v>4.4322632942390215E-2</v>
      </c>
      <c r="J76" s="83">
        <f t="shared" si="16"/>
        <v>4.2862421480477891E-2</v>
      </c>
      <c r="K76" s="84">
        <f t="shared" si="16"/>
        <v>9.1029606716747674E-2</v>
      </c>
      <c r="L76" s="83">
        <f t="shared" si="16"/>
        <v>3.1344891762170632E-2</v>
      </c>
      <c r="M76" s="84">
        <f t="shared" si="16"/>
        <v>7.8168180023687334E-2</v>
      </c>
      <c r="N76" s="83">
        <f t="shared" si="16"/>
        <v>5.3339250950685403E-2</v>
      </c>
      <c r="O76" s="84">
        <f t="shared" si="16"/>
        <v>6.9867580331512177E-2</v>
      </c>
      <c r="P76" s="83">
        <f t="shared" si="16"/>
        <v>5.7960430221750098E-2</v>
      </c>
      <c r="Q76" s="84">
        <f t="shared" si="16"/>
        <v>6.179932045368744E-2</v>
      </c>
      <c r="R76" s="83">
        <f t="shared" si="16"/>
        <v>6.7167684358853924E-2</v>
      </c>
      <c r="S76" s="84">
        <f t="shared" si="16"/>
        <v>5.5068686409775108E-2</v>
      </c>
      <c r="T76" s="83">
        <f t="shared" si="16"/>
        <v>4.4920766577901949E-2</v>
      </c>
      <c r="U76" s="84">
        <f t="shared" si="16"/>
        <v>0.10152644657436989</v>
      </c>
      <c r="V76" s="83">
        <f t="shared" si="16"/>
        <v>3.6506174085663333E-2</v>
      </c>
      <c r="W76" s="84">
        <f t="shared" si="16"/>
        <v>6.9048482251738569E-2</v>
      </c>
      <c r="X76" s="83">
        <f t="shared" si="16"/>
        <v>5.291771932431763E-2</v>
      </c>
      <c r="Y76" s="84">
        <f t="shared" si="16"/>
        <v>9.2200933140705307E-2</v>
      </c>
      <c r="Z76" s="83">
        <f t="shared" si="16"/>
        <v>5.8844363489172234E-2</v>
      </c>
      <c r="AA76" s="83">
        <f t="shared" si="16"/>
        <v>4.8888505759512084E-2</v>
      </c>
      <c r="AB76" s="102">
        <f t="shared" si="16"/>
        <v>5.9475863303717298E-2</v>
      </c>
      <c r="AC76" s="103">
        <f t="shared" si="16"/>
        <v>5.860595270661148E-2</v>
      </c>
      <c r="AD76" s="16"/>
      <c r="AE76" s="16"/>
    </row>
    <row r="77" spans="1:31" s="8" customFormat="1">
      <c r="A77" s="89" t="s">
        <v>24</v>
      </c>
      <c r="B77" s="83">
        <f>B13/B31</f>
        <v>6.9316488111314509E-2</v>
      </c>
      <c r="C77" s="84">
        <f t="shared" ref="C77:AC77" si="17">C13/C31</f>
        <v>4.1793783201416593E-2</v>
      </c>
      <c r="D77" s="83">
        <f t="shared" si="17"/>
        <v>6.2090447325225215E-2</v>
      </c>
      <c r="E77" s="84">
        <f t="shared" si="17"/>
        <v>4.9167131091708463E-2</v>
      </c>
      <c r="F77" s="83">
        <f t="shared" si="17"/>
        <v>6.1056986520752705E-2</v>
      </c>
      <c r="G77" s="84">
        <f t="shared" si="17"/>
        <v>5.6158448524860738E-2</v>
      </c>
      <c r="H77" s="83">
        <f t="shared" si="17"/>
        <v>5.1393139631940858E-2</v>
      </c>
      <c r="I77" s="84">
        <f t="shared" si="17"/>
        <v>4.5972189942804019E-2</v>
      </c>
      <c r="J77" s="83">
        <f t="shared" si="17"/>
        <v>5.1545756866609185E-2</v>
      </c>
      <c r="K77" s="84">
        <f t="shared" si="17"/>
        <v>0.10927971718957137</v>
      </c>
      <c r="L77" s="83">
        <f t="shared" si="17"/>
        <v>3.0398014823521727E-2</v>
      </c>
      <c r="M77" s="84">
        <f t="shared" si="17"/>
        <v>8.1114996334104114E-2</v>
      </c>
      <c r="N77" s="83">
        <f t="shared" si="17"/>
        <v>5.1574052592824216E-2</v>
      </c>
      <c r="O77" s="84">
        <f t="shared" si="17"/>
        <v>7.432015310059574E-2</v>
      </c>
      <c r="P77" s="83">
        <f t="shared" si="17"/>
        <v>6.0201168503518789E-2</v>
      </c>
      <c r="Q77" s="84">
        <f t="shared" si="17"/>
        <v>5.9419266943518866E-2</v>
      </c>
      <c r="R77" s="83">
        <f t="shared" si="17"/>
        <v>6.7293702528382723E-2</v>
      </c>
      <c r="S77" s="84">
        <f t="shared" si="17"/>
        <v>5.4913260243182174E-2</v>
      </c>
      <c r="T77" s="83">
        <f t="shared" si="17"/>
        <v>4.1515693892696555E-2</v>
      </c>
      <c r="U77" s="84">
        <f t="shared" si="17"/>
        <v>8.7903798367057154E-2</v>
      </c>
      <c r="V77" s="83">
        <f t="shared" si="17"/>
        <v>3.6932359835357718E-2</v>
      </c>
      <c r="W77" s="84">
        <f t="shared" si="17"/>
        <v>8.2693385188358989E-2</v>
      </c>
      <c r="X77" s="83">
        <f t="shared" si="17"/>
        <v>4.9710209540793582E-2</v>
      </c>
      <c r="Y77" s="84">
        <f t="shared" si="17"/>
        <v>7.7635411979253013E-2</v>
      </c>
      <c r="Z77" s="83">
        <f t="shared" si="17"/>
        <v>5.6152600688119815E-2</v>
      </c>
      <c r="AA77" s="83">
        <f t="shared" si="17"/>
        <v>4.8743036324256757E-2</v>
      </c>
      <c r="AB77" s="102">
        <f t="shared" si="17"/>
        <v>5.6125148266678603E-2</v>
      </c>
      <c r="AC77" s="103">
        <f t="shared" si="17"/>
        <v>5.9578189254274834E-2</v>
      </c>
      <c r="AD77" s="16"/>
      <c r="AE77" s="16"/>
    </row>
    <row r="78" spans="1:31" s="8" customFormat="1">
      <c r="A78" s="88" t="s">
        <v>25</v>
      </c>
      <c r="B78" s="83">
        <f>B14/B31</f>
        <v>6.6845722173873898E-2</v>
      </c>
      <c r="C78" s="84">
        <f t="shared" ref="C78:AC78" si="18">C14/C31</f>
        <v>4.6167303138267231E-2</v>
      </c>
      <c r="D78" s="83">
        <f t="shared" si="18"/>
        <v>6.8578666425404861E-2</v>
      </c>
      <c r="E78" s="84">
        <f t="shared" si="18"/>
        <v>4.8656263545730383E-2</v>
      </c>
      <c r="F78" s="83">
        <f t="shared" si="18"/>
        <v>6.1090350994261314E-2</v>
      </c>
      <c r="G78" s="84">
        <f t="shared" si="18"/>
        <v>4.5306375077367442E-2</v>
      </c>
      <c r="H78" s="83">
        <f t="shared" si="18"/>
        <v>5.9183592352637225E-2</v>
      </c>
      <c r="I78" s="84">
        <f t="shared" si="18"/>
        <v>4.9957202215281361E-2</v>
      </c>
      <c r="J78" s="83">
        <f t="shared" si="18"/>
        <v>4.3355092991747751E-2</v>
      </c>
      <c r="K78" s="84">
        <f t="shared" si="18"/>
        <v>9.4608926204153773E-2</v>
      </c>
      <c r="L78" s="83">
        <f t="shared" si="18"/>
        <v>3.0626571325954224E-2</v>
      </c>
      <c r="M78" s="84">
        <f t="shared" si="18"/>
        <v>6.8932942304438555E-2</v>
      </c>
      <c r="N78" s="83">
        <f t="shared" si="18"/>
        <v>4.8356348157637258E-2</v>
      </c>
      <c r="O78" s="84">
        <f t="shared" si="18"/>
        <v>6.4651047936537337E-2</v>
      </c>
      <c r="P78" s="83">
        <f t="shared" si="18"/>
        <v>6.2558093214712521E-2</v>
      </c>
      <c r="Q78" s="84">
        <f t="shared" si="18"/>
        <v>5.3477340249166984E-2</v>
      </c>
      <c r="R78" s="83">
        <f t="shared" si="18"/>
        <v>6.8221654504003942E-2</v>
      </c>
      <c r="S78" s="84">
        <f t="shared" si="18"/>
        <v>4.8349493669372676E-2</v>
      </c>
      <c r="T78" s="83">
        <f t="shared" si="18"/>
        <v>4.7103505478674638E-2</v>
      </c>
      <c r="U78" s="84">
        <f t="shared" si="18"/>
        <v>6.5450834220802279E-2</v>
      </c>
      <c r="V78" s="83">
        <f t="shared" si="18"/>
        <v>3.824456332783778E-2</v>
      </c>
      <c r="W78" s="84">
        <f t="shared" si="18"/>
        <v>7.5640222800830562E-2</v>
      </c>
      <c r="X78" s="83">
        <f t="shared" si="18"/>
        <v>4.9462525387625703E-2</v>
      </c>
      <c r="Y78" s="84">
        <f t="shared" si="18"/>
        <v>6.581720863036733E-2</v>
      </c>
      <c r="Z78" s="83">
        <f t="shared" si="18"/>
        <v>5.6916616069621534E-2</v>
      </c>
      <c r="AA78" s="83">
        <f t="shared" si="18"/>
        <v>5.114058812753898E-2</v>
      </c>
      <c r="AB78" s="102">
        <f t="shared" si="18"/>
        <v>5.714835619810666E-2</v>
      </c>
      <c r="AC78" s="103">
        <f t="shared" si="18"/>
        <v>5.6403173222237667E-2</v>
      </c>
      <c r="AD78" s="16"/>
      <c r="AE78" s="16"/>
    </row>
    <row r="79" spans="1:31" s="8" customFormat="1">
      <c r="A79" s="89" t="s">
        <v>26</v>
      </c>
      <c r="B79" s="83">
        <f>B15/B31</f>
        <v>7.4238013784273124E-2</v>
      </c>
      <c r="C79" s="84">
        <f t="shared" ref="C79:AC79" si="19">C15/C31</f>
        <v>5.6165951969506252E-2</v>
      </c>
      <c r="D79" s="83">
        <f t="shared" si="19"/>
        <v>7.3490067337891457E-2</v>
      </c>
      <c r="E79" s="84">
        <f t="shared" si="19"/>
        <v>5.1349928788160255E-2</v>
      </c>
      <c r="F79" s="83">
        <f t="shared" si="19"/>
        <v>6.6862404911250506E-2</v>
      </c>
      <c r="G79" s="84">
        <f t="shared" si="19"/>
        <v>5.0670517846090363E-2</v>
      </c>
      <c r="H79" s="83">
        <f t="shared" si="19"/>
        <v>6.8039270241265548E-2</v>
      </c>
      <c r="I79" s="84">
        <f t="shared" si="19"/>
        <v>5.2275651745072586E-2</v>
      </c>
      <c r="J79" s="83">
        <f t="shared" si="19"/>
        <v>5.1607340805517918E-2</v>
      </c>
      <c r="K79" s="84">
        <f t="shared" si="19"/>
        <v>8.0159080866106944E-2</v>
      </c>
      <c r="L79" s="83">
        <f t="shared" si="19"/>
        <v>4.0846312077578606E-2</v>
      </c>
      <c r="M79" s="84">
        <f t="shared" si="19"/>
        <v>8.1805876713101341E-2</v>
      </c>
      <c r="N79" s="83">
        <f t="shared" si="19"/>
        <v>5.8644932872028162E-2</v>
      </c>
      <c r="O79" s="84">
        <f t="shared" si="19"/>
        <v>7.1464950458375781E-2</v>
      </c>
      <c r="P79" s="83">
        <f t="shared" si="19"/>
        <v>6.7869472845571641E-2</v>
      </c>
      <c r="Q79" s="84">
        <f t="shared" si="19"/>
        <v>5.1950823170231274E-2</v>
      </c>
      <c r="R79" s="83">
        <f t="shared" si="19"/>
        <v>7.3010344946098593E-2</v>
      </c>
      <c r="S79" s="84">
        <f t="shared" si="19"/>
        <v>5.4829569230401359E-2</v>
      </c>
      <c r="T79" s="83">
        <f t="shared" si="19"/>
        <v>5.0814161609988216E-2</v>
      </c>
      <c r="U79" s="84">
        <f t="shared" si="19"/>
        <v>5.7641107561235354E-2</v>
      </c>
      <c r="V79" s="83">
        <f t="shared" si="19"/>
        <v>4.7216894900351039E-2</v>
      </c>
      <c r="W79" s="84">
        <f t="shared" si="19"/>
        <v>8.1924348790964927E-2</v>
      </c>
      <c r="X79" s="83">
        <f t="shared" si="19"/>
        <v>5.2892950909000841E-2</v>
      </c>
      <c r="Y79" s="84">
        <f t="shared" si="19"/>
        <v>5.3809535087511545E-2</v>
      </c>
      <c r="Z79" s="83">
        <f t="shared" si="19"/>
        <v>6.3529649868447682E-2</v>
      </c>
      <c r="AA79" s="83">
        <f t="shared" si="19"/>
        <v>5.5957242761548655E-2</v>
      </c>
      <c r="AB79" s="102">
        <f t="shared" si="19"/>
        <v>6.414788622071034E-2</v>
      </c>
      <c r="AC79" s="103">
        <f t="shared" si="19"/>
        <v>6.0726217650039688E-2</v>
      </c>
      <c r="AD79" s="16"/>
      <c r="AE79" s="16"/>
    </row>
    <row r="80" spans="1:31" s="8" customFormat="1">
      <c r="A80" s="88" t="s">
        <v>27</v>
      </c>
      <c r="B80" s="83">
        <f>B16/B31</f>
        <v>7.619862157268753E-2</v>
      </c>
      <c r="C80" s="84">
        <f t="shared" ref="C80:AC80" si="20">C16/C31</f>
        <v>5.8150036623784838E-2</v>
      </c>
      <c r="D80" s="83">
        <f t="shared" si="20"/>
        <v>8.1231986144679524E-2</v>
      </c>
      <c r="E80" s="84">
        <f t="shared" si="20"/>
        <v>4.998761533221871E-2</v>
      </c>
      <c r="F80" s="83">
        <f t="shared" si="20"/>
        <v>7.7372214066462025E-2</v>
      </c>
      <c r="G80" s="84">
        <f t="shared" si="20"/>
        <v>5.3723952960594179E-2</v>
      </c>
      <c r="H80" s="83">
        <f t="shared" si="20"/>
        <v>7.6433880519893471E-2</v>
      </c>
      <c r="I80" s="84">
        <f t="shared" si="20"/>
        <v>6.2586800142848231E-2</v>
      </c>
      <c r="J80" s="83">
        <f t="shared" si="20"/>
        <v>7.494765365192757E-2</v>
      </c>
      <c r="K80" s="84">
        <f t="shared" si="20"/>
        <v>7.9098541758727353E-2</v>
      </c>
      <c r="L80" s="83">
        <f t="shared" si="20"/>
        <v>6.6999706141639734E-2</v>
      </c>
      <c r="M80" s="84">
        <f t="shared" si="20"/>
        <v>9.5355591901190001E-2</v>
      </c>
      <c r="N80" s="83">
        <f t="shared" si="20"/>
        <v>6.5887289563138621E-2</v>
      </c>
      <c r="O80" s="84">
        <f t="shared" si="20"/>
        <v>7.6203043491681333E-2</v>
      </c>
      <c r="P80" s="83">
        <f t="shared" si="20"/>
        <v>7.6251493825521183E-2</v>
      </c>
      <c r="Q80" s="84">
        <f t="shared" si="20"/>
        <v>5.900891289004153E-2</v>
      </c>
      <c r="R80" s="83">
        <f t="shared" si="20"/>
        <v>8.0376679764918829E-2</v>
      </c>
      <c r="S80" s="84">
        <f t="shared" si="20"/>
        <v>5.9217369471909712E-2</v>
      </c>
      <c r="T80" s="83">
        <f t="shared" si="20"/>
        <v>7.8360326537739555E-2</v>
      </c>
      <c r="U80" s="84">
        <f t="shared" si="20"/>
        <v>5.7818601348952788E-2</v>
      </c>
      <c r="V80" s="83">
        <f t="shared" si="20"/>
        <v>5.8533248096183398E-2</v>
      </c>
      <c r="W80" s="84">
        <f t="shared" si="20"/>
        <v>8.8757786493523616E-2</v>
      </c>
      <c r="X80" s="83">
        <f t="shared" si="20"/>
        <v>7.1011046713231288E-2</v>
      </c>
      <c r="Y80" s="84">
        <f t="shared" si="20"/>
        <v>5.6556852900078156E-2</v>
      </c>
      <c r="Z80" s="83">
        <f t="shared" si="20"/>
        <v>7.0289415098158267E-2</v>
      </c>
      <c r="AA80" s="83">
        <f t="shared" si="20"/>
        <v>6.4038878053511203E-2</v>
      </c>
      <c r="AB80" s="102">
        <f t="shared" si="20"/>
        <v>7.2962871785690303E-2</v>
      </c>
      <c r="AC80" s="103">
        <f t="shared" si="20"/>
        <v>6.6712109457332358E-2</v>
      </c>
      <c r="AD80" s="16"/>
      <c r="AE80" s="16"/>
    </row>
    <row r="81" spans="1:31" s="8" customFormat="1">
      <c r="A81" s="89" t="s">
        <v>28</v>
      </c>
      <c r="B81" s="83">
        <f>B17/B31</f>
        <v>6.6900739229161038E-2</v>
      </c>
      <c r="C81" s="84">
        <f t="shared" ref="C81:AC81" si="21">C17/C31</f>
        <v>7.2785327729538676E-2</v>
      </c>
      <c r="D81" s="83">
        <f t="shared" si="21"/>
        <v>6.7622235721394322E-2</v>
      </c>
      <c r="E81" s="84">
        <f t="shared" si="21"/>
        <v>6.4090655768159019E-2</v>
      </c>
      <c r="F81" s="83">
        <f t="shared" si="21"/>
        <v>6.7663152275457092E-2</v>
      </c>
      <c r="G81" s="84">
        <f t="shared" si="21"/>
        <v>6.4163400041262642E-2</v>
      </c>
      <c r="H81" s="83">
        <f t="shared" si="21"/>
        <v>6.8738821097817884E-2</v>
      </c>
      <c r="I81" s="84">
        <f t="shared" si="21"/>
        <v>6.8890261945116799E-2</v>
      </c>
      <c r="J81" s="83">
        <f t="shared" si="21"/>
        <v>6.2507697992363595E-2</v>
      </c>
      <c r="K81" s="84">
        <f t="shared" si="21"/>
        <v>6.8802474591250551E-2</v>
      </c>
      <c r="L81" s="83">
        <f t="shared" si="21"/>
        <v>6.8109837724883271E-2</v>
      </c>
      <c r="M81" s="84">
        <f t="shared" si="21"/>
        <v>8.8291692515932552E-2</v>
      </c>
      <c r="N81" s="83">
        <f t="shared" si="21"/>
        <v>6.7874398571702355E-2</v>
      </c>
      <c r="O81" s="84">
        <f t="shared" si="21"/>
        <v>8.0061425440627221E-2</v>
      </c>
      <c r="P81" s="83">
        <f t="shared" si="21"/>
        <v>7.1272075421590753E-2</v>
      </c>
      <c r="Q81" s="84">
        <f t="shared" si="21"/>
        <v>6.4113717315299634E-2</v>
      </c>
      <c r="R81" s="83">
        <f t="shared" si="21"/>
        <v>7.6229536367698109E-2</v>
      </c>
      <c r="S81" s="84">
        <f t="shared" si="21"/>
        <v>6.3210626367451367E-2</v>
      </c>
      <c r="T81" s="83">
        <f t="shared" si="21"/>
        <v>6.9673025712664247E-2</v>
      </c>
      <c r="U81" s="84">
        <f t="shared" si="21"/>
        <v>5.9726659566915155E-2</v>
      </c>
      <c r="V81" s="83">
        <f t="shared" si="21"/>
        <v>6.3782062066103651E-2</v>
      </c>
      <c r="W81" s="84">
        <f t="shared" si="21"/>
        <v>7.8024235632752167E-2</v>
      </c>
      <c r="X81" s="83">
        <f t="shared" si="21"/>
        <v>6.4645563976816769E-2</v>
      </c>
      <c r="Y81" s="84">
        <f t="shared" si="21"/>
        <v>6.1506761717547306E-2</v>
      </c>
      <c r="Z81" s="83">
        <f t="shared" si="21"/>
        <v>6.4931188018619718E-2</v>
      </c>
      <c r="AA81" s="83">
        <f t="shared" si="21"/>
        <v>6.7718715989784808E-2</v>
      </c>
      <c r="AB81" s="102">
        <f t="shared" si="21"/>
        <v>6.7495020477586556E-2</v>
      </c>
      <c r="AC81" s="103">
        <f t="shared" si="21"/>
        <v>7.0930216914583996E-2</v>
      </c>
      <c r="AD81" s="16"/>
      <c r="AE81" s="16"/>
    </row>
    <row r="82" spans="1:31" s="8" customFormat="1">
      <c r="A82" s="88" t="s">
        <v>29</v>
      </c>
      <c r="B82" s="83">
        <f>B18/B31</f>
        <v>5.6672568496233831E-2</v>
      </c>
      <c r="C82" s="84">
        <f t="shared" ref="C82:AC82" si="22">C18/C31</f>
        <v>6.5240116911654891E-2</v>
      </c>
      <c r="D82" s="83">
        <f t="shared" si="22"/>
        <v>5.871709038270153E-2</v>
      </c>
      <c r="E82" s="84">
        <f t="shared" si="22"/>
        <v>5.3455322310979006E-2</v>
      </c>
      <c r="F82" s="83">
        <f t="shared" si="22"/>
        <v>5.7553716802348859E-2</v>
      </c>
      <c r="G82" s="84">
        <f t="shared" si="22"/>
        <v>5.7190014441922836E-2</v>
      </c>
      <c r="H82" s="83">
        <f t="shared" si="22"/>
        <v>7.1441631225406421E-2</v>
      </c>
      <c r="I82" s="84">
        <f t="shared" si="22"/>
        <v>6.1458752572118518E-2</v>
      </c>
      <c r="J82" s="83">
        <f t="shared" si="22"/>
        <v>6.848134006651066E-2</v>
      </c>
      <c r="K82" s="84">
        <f t="shared" si="22"/>
        <v>5.3733981440565619E-2</v>
      </c>
      <c r="L82" s="83">
        <f t="shared" si="22"/>
        <v>7.6076664381101639E-2</v>
      </c>
      <c r="M82" s="84">
        <f t="shared" si="22"/>
        <v>6.7494783148158599E-2</v>
      </c>
      <c r="N82" s="83">
        <f t="shared" si="22"/>
        <v>6.7622227377722194E-2</v>
      </c>
      <c r="O82" s="84">
        <f t="shared" si="22"/>
        <v>5.735098928913171E-2</v>
      </c>
      <c r="P82" s="83">
        <f t="shared" si="22"/>
        <v>6.8516797238082586E-2</v>
      </c>
      <c r="Q82" s="84">
        <f t="shared" si="22"/>
        <v>5.6382646947786552E-2</v>
      </c>
      <c r="R82" s="83">
        <f t="shared" si="22"/>
        <v>6.4429653220909849E-2</v>
      </c>
      <c r="S82" s="84">
        <f t="shared" si="22"/>
        <v>5.4136129410217476E-2</v>
      </c>
      <c r="T82" s="83">
        <f t="shared" si="22"/>
        <v>7.7661850089492293E-2</v>
      </c>
      <c r="U82" s="84">
        <f t="shared" si="22"/>
        <v>4.7790202342917996E-2</v>
      </c>
      <c r="V82" s="83">
        <f t="shared" si="22"/>
        <v>7.1072081468770684E-2</v>
      </c>
      <c r="W82" s="84">
        <f t="shared" si="22"/>
        <v>6.370917240697406E-2</v>
      </c>
      <c r="X82" s="83">
        <f t="shared" si="22"/>
        <v>6.6354584633675134E-2</v>
      </c>
      <c r="Y82" s="84">
        <f t="shared" si="22"/>
        <v>5.2814816569168463E-2</v>
      </c>
      <c r="Z82" s="83">
        <f t="shared" si="22"/>
        <v>6.7977130135600083E-2</v>
      </c>
      <c r="AA82" s="83">
        <f t="shared" si="22"/>
        <v>6.1091775050375524E-2</v>
      </c>
      <c r="AB82" s="102">
        <f t="shared" si="22"/>
        <v>6.5701049616185128E-2</v>
      </c>
      <c r="AC82" s="103">
        <f t="shared" si="22"/>
        <v>5.9821248391190678E-2</v>
      </c>
      <c r="AD82" s="16"/>
      <c r="AE82" s="16"/>
    </row>
    <row r="83" spans="1:31" s="8" customFormat="1">
      <c r="A83" s="89" t="s">
        <v>30</v>
      </c>
      <c r="B83" s="83">
        <f>B19/B31</f>
        <v>5.5257129710210164E-2</v>
      </c>
      <c r="C83" s="84">
        <f t="shared" ref="C83:AC83" si="23">C19/C31</f>
        <v>7.3475134939090733E-2</v>
      </c>
      <c r="D83" s="83">
        <f t="shared" si="23"/>
        <v>6.2943480115288677E-2</v>
      </c>
      <c r="E83" s="84">
        <f t="shared" si="23"/>
        <v>6.7589324416372526E-2</v>
      </c>
      <c r="F83" s="83">
        <f t="shared" si="23"/>
        <v>7.2100627252101965E-2</v>
      </c>
      <c r="G83" s="84">
        <f t="shared" si="23"/>
        <v>6.7711986795956261E-2</v>
      </c>
      <c r="H83" s="83">
        <f t="shared" si="23"/>
        <v>7.140983345919949E-2</v>
      </c>
      <c r="I83" s="84">
        <f t="shared" si="23"/>
        <v>7.201931852322134E-2</v>
      </c>
      <c r="J83" s="83">
        <f t="shared" si="23"/>
        <v>8.2460894198792961E-2</v>
      </c>
      <c r="K83" s="84">
        <f t="shared" si="23"/>
        <v>5.5589924878479892E-2</v>
      </c>
      <c r="L83" s="83">
        <f t="shared" si="23"/>
        <v>8.8679922943807749E-2</v>
      </c>
      <c r="M83" s="84">
        <f t="shared" si="23"/>
        <v>6.2968811685748124E-2</v>
      </c>
      <c r="N83" s="83">
        <f t="shared" si="23"/>
        <v>7.021454725183833E-2</v>
      </c>
      <c r="O83" s="84">
        <f t="shared" si="23"/>
        <v>5.7813995123005217E-2</v>
      </c>
      <c r="P83" s="83">
        <f t="shared" si="23"/>
        <v>7.2218164918337532E-2</v>
      </c>
      <c r="Q83" s="84">
        <f t="shared" si="23"/>
        <v>5.8056891485974101E-2</v>
      </c>
      <c r="R83" s="83">
        <f t="shared" si="23"/>
        <v>6.2252975747230467E-2</v>
      </c>
      <c r="S83" s="84">
        <f t="shared" si="23"/>
        <v>6.5374636840783831E-2</v>
      </c>
      <c r="T83" s="83">
        <f t="shared" si="23"/>
        <v>9.0540009604051161E-2</v>
      </c>
      <c r="U83" s="84">
        <f t="shared" si="23"/>
        <v>4.566027689030884E-2</v>
      </c>
      <c r="V83" s="83">
        <f t="shared" si="23"/>
        <v>7.3875935085181074E-2</v>
      </c>
      <c r="W83" s="84">
        <f t="shared" si="23"/>
        <v>6.1171352295573647E-2</v>
      </c>
      <c r="X83" s="83">
        <f t="shared" si="23"/>
        <v>7.1072967751523261E-2</v>
      </c>
      <c r="Y83" s="84">
        <f t="shared" si="23"/>
        <v>5.2601662600952087E-2</v>
      </c>
      <c r="Z83" s="83">
        <f t="shared" si="23"/>
        <v>7.0117385144707556E-2</v>
      </c>
      <c r="AA83" s="83">
        <f t="shared" si="23"/>
        <v>7.219594194153206E-2</v>
      </c>
      <c r="AB83" s="102">
        <f t="shared" si="23"/>
        <v>6.8143141686995048E-2</v>
      </c>
      <c r="AC83" s="103">
        <f t="shared" si="23"/>
        <v>6.5906695785928573E-2</v>
      </c>
      <c r="AD83" s="16"/>
      <c r="AE83" s="16"/>
    </row>
    <row r="84" spans="1:31" s="8" customFormat="1">
      <c r="A84" s="88" t="s">
        <v>31</v>
      </c>
      <c r="B84" s="83">
        <f>B20/B31</f>
        <v>5.8223049145235024E-2</v>
      </c>
      <c r="C84" s="84">
        <f t="shared" ref="C84:AC84" si="24">C20/C31</f>
        <v>8.8238431506410947E-2</v>
      </c>
      <c r="D84" s="83">
        <f t="shared" si="24"/>
        <v>7.1603055408357139E-2</v>
      </c>
      <c r="E84" s="84">
        <f t="shared" si="24"/>
        <v>7.2264536503808291E-2</v>
      </c>
      <c r="F84" s="83">
        <f t="shared" si="24"/>
        <v>8.4378753503269718E-2</v>
      </c>
      <c r="G84" s="84">
        <f t="shared" si="24"/>
        <v>6.1440066020218689E-2</v>
      </c>
      <c r="H84" s="83">
        <f t="shared" si="24"/>
        <v>7.8564330855757383E-2</v>
      </c>
      <c r="I84" s="84">
        <f t="shared" si="24"/>
        <v>7.8555192136544771E-2</v>
      </c>
      <c r="J84" s="83">
        <f t="shared" si="24"/>
        <v>9.9273309520876957E-2</v>
      </c>
      <c r="K84" s="84">
        <f t="shared" si="24"/>
        <v>5.1568714096332305E-2</v>
      </c>
      <c r="L84" s="83">
        <f t="shared" si="24"/>
        <v>0.11290691220165214</v>
      </c>
      <c r="M84" s="84">
        <f t="shared" si="24"/>
        <v>6.3166206079747336E-2</v>
      </c>
      <c r="N84" s="83">
        <f t="shared" si="24"/>
        <v>8.5344818890648488E-2</v>
      </c>
      <c r="O84" s="84">
        <f t="shared" si="24"/>
        <v>6.7290181189616327E-2</v>
      </c>
      <c r="P84" s="83">
        <f t="shared" si="24"/>
        <v>7.4326118709334754E-2</v>
      </c>
      <c r="Q84" s="84">
        <f t="shared" si="24"/>
        <v>6.9005137632749541E-2</v>
      </c>
      <c r="R84" s="83">
        <f t="shared" si="24"/>
        <v>6.3982861528944085E-2</v>
      </c>
      <c r="S84" s="84">
        <f t="shared" si="24"/>
        <v>7.7856553604093687E-2</v>
      </c>
      <c r="T84" s="83">
        <f t="shared" si="24"/>
        <v>0.11188719605360807</v>
      </c>
      <c r="U84" s="84">
        <f t="shared" si="24"/>
        <v>4.7878949236776713E-2</v>
      </c>
      <c r="V84" s="83">
        <f t="shared" si="24"/>
        <v>9.0149501474827004E-2</v>
      </c>
      <c r="W84" s="84">
        <f t="shared" si="24"/>
        <v>6.0951627610603916E-2</v>
      </c>
      <c r="X84" s="83">
        <f t="shared" si="24"/>
        <v>9.1184920988755136E-2</v>
      </c>
      <c r="Y84" s="84">
        <f t="shared" si="24"/>
        <v>5.4543732089145723E-2</v>
      </c>
      <c r="Z84" s="83">
        <f t="shared" si="24"/>
        <v>8.6095931997571346E-2</v>
      </c>
      <c r="AA84" s="83">
        <f t="shared" si="24"/>
        <v>8.1376679633201512E-2</v>
      </c>
      <c r="AB84" s="102">
        <f t="shared" si="24"/>
        <v>7.8926661146297247E-2</v>
      </c>
      <c r="AC84" s="103">
        <f t="shared" si="24"/>
        <v>7.3132996398957803E-2</v>
      </c>
      <c r="AD84" s="16"/>
      <c r="AE84" s="16"/>
    </row>
    <row r="85" spans="1:31" s="8" customFormat="1">
      <c r="A85" s="89" t="s">
        <v>32</v>
      </c>
      <c r="B85" s="83">
        <f>B21/B31</f>
        <v>6.0018605767788016E-2</v>
      </c>
      <c r="C85" s="84">
        <f t="shared" ref="C85:AC85" si="25">C21/C31</f>
        <v>0.10153677668024946</v>
      </c>
      <c r="D85" s="83">
        <f t="shared" si="25"/>
        <v>7.0569076268886269E-2</v>
      </c>
      <c r="E85" s="84">
        <f t="shared" si="25"/>
        <v>9.827233884451049E-2</v>
      </c>
      <c r="F85" s="83">
        <f t="shared" si="25"/>
        <v>8.9216602162017877E-2</v>
      </c>
      <c r="G85" s="84">
        <f t="shared" si="25"/>
        <v>0.10282649061275015</v>
      </c>
      <c r="H85" s="83">
        <f t="shared" si="25"/>
        <v>8.0074724750586274E-2</v>
      </c>
      <c r="I85" s="84">
        <f t="shared" si="25"/>
        <v>0.10009013043404323</v>
      </c>
      <c r="J85" s="83">
        <f t="shared" si="25"/>
        <v>0.11208276881389334</v>
      </c>
      <c r="K85" s="84">
        <f t="shared" si="25"/>
        <v>5.1436146707909851E-2</v>
      </c>
      <c r="L85" s="83">
        <f t="shared" si="25"/>
        <v>0.10778071636138048</v>
      </c>
      <c r="M85" s="84">
        <f t="shared" si="25"/>
        <v>6.0318086966330155E-2</v>
      </c>
      <c r="N85" s="83">
        <f t="shared" si="25"/>
        <v>8.5415426824962934E-2</v>
      </c>
      <c r="O85" s="84">
        <f t="shared" si="25"/>
        <v>6.8995586011050408E-2</v>
      </c>
      <c r="P85" s="83">
        <f t="shared" si="25"/>
        <v>7.8127074757668308E-2</v>
      </c>
      <c r="Q85" s="84">
        <f t="shared" si="25"/>
        <v>7.7212218702296345E-2</v>
      </c>
      <c r="R85" s="83">
        <f t="shared" si="25"/>
        <v>7.062745592228116E-2</v>
      </c>
      <c r="S85" s="84">
        <f t="shared" si="25"/>
        <v>8.7241902894513459E-2</v>
      </c>
      <c r="T85" s="83">
        <f t="shared" si="25"/>
        <v>0.10254507355830096</v>
      </c>
      <c r="U85" s="84">
        <f t="shared" si="25"/>
        <v>5.1606318778842739E-2</v>
      </c>
      <c r="V85" s="83">
        <f t="shared" si="25"/>
        <v>8.676244630620325E-2</v>
      </c>
      <c r="W85" s="84">
        <f t="shared" si="25"/>
        <v>5.7578853696318516E-2</v>
      </c>
      <c r="X85" s="83">
        <f t="shared" si="25"/>
        <v>9.8677366622083512E-2</v>
      </c>
      <c r="Y85" s="84">
        <f t="shared" si="25"/>
        <v>5.6556852900078156E-2</v>
      </c>
      <c r="Z85" s="83">
        <f t="shared" si="25"/>
        <v>8.3434527423598456E-2</v>
      </c>
      <c r="AA85" s="83">
        <f t="shared" si="25"/>
        <v>8.3978966197213456E-2</v>
      </c>
      <c r="AB85" s="102">
        <f t="shared" si="25"/>
        <v>7.9861244768703987E-2</v>
      </c>
      <c r="AC85" s="103">
        <f t="shared" si="25"/>
        <v>8.2100174446502319E-2</v>
      </c>
      <c r="AD85" s="16"/>
      <c r="AE85" s="16"/>
    </row>
    <row r="86" spans="1:31" s="8" customFormat="1">
      <c r="A86" s="88" t="s">
        <v>33</v>
      </c>
      <c r="B86" s="83">
        <f>B22/B31</f>
        <v>5.6182416549130233E-2</v>
      </c>
      <c r="C86" s="84">
        <f t="shared" ref="C86:AC86" si="26">C22/C31</f>
        <v>9.3038636315149442E-2</v>
      </c>
      <c r="D86" s="83">
        <f t="shared" si="26"/>
        <v>5.5421281875638162E-2</v>
      </c>
      <c r="E86" s="84">
        <f t="shared" si="26"/>
        <v>8.9324416372530802E-2</v>
      </c>
      <c r="F86" s="83">
        <f t="shared" si="26"/>
        <v>6.7162685172827974E-2</v>
      </c>
      <c r="G86" s="84">
        <f t="shared" si="26"/>
        <v>8.0338353620796374E-2</v>
      </c>
      <c r="H86" s="83">
        <f t="shared" si="26"/>
        <v>7.8397392583171036E-2</v>
      </c>
      <c r="I86" s="84">
        <f t="shared" si="26"/>
        <v>8.0346463655894471E-2</v>
      </c>
      <c r="J86" s="83">
        <f t="shared" si="26"/>
        <v>8.3692572976967611E-2</v>
      </c>
      <c r="K86" s="84">
        <f t="shared" si="26"/>
        <v>4.3172779496243922E-2</v>
      </c>
      <c r="L86" s="83">
        <f t="shared" si="26"/>
        <v>9.8475201619486072E-2</v>
      </c>
      <c r="M86" s="84">
        <f t="shared" si="26"/>
        <v>4.9306299701088491E-2</v>
      </c>
      <c r="N86" s="83">
        <f t="shared" si="26"/>
        <v>7.9080886432181086E-2</v>
      </c>
      <c r="O86" s="84">
        <f t="shared" si="26"/>
        <v>6.4897984381269869E-2</v>
      </c>
      <c r="P86" s="83">
        <f t="shared" si="26"/>
        <v>6.5894303545345909E-2</v>
      </c>
      <c r="Q86" s="84">
        <f t="shared" si="26"/>
        <v>7.5127620110631455E-2</v>
      </c>
      <c r="R86" s="83">
        <f t="shared" si="26"/>
        <v>5.9858630526183142E-2</v>
      </c>
      <c r="S86" s="84">
        <f t="shared" si="26"/>
        <v>8.5771332241364878E-2</v>
      </c>
      <c r="T86" s="83">
        <f t="shared" si="26"/>
        <v>7.5566420744750507E-2</v>
      </c>
      <c r="U86" s="84">
        <f t="shared" si="26"/>
        <v>4.9964501242456515E-2</v>
      </c>
      <c r="V86" s="83">
        <f t="shared" si="26"/>
        <v>8.2388434664603036E-2</v>
      </c>
      <c r="W86" s="84">
        <f t="shared" si="26"/>
        <v>5.6623051316700174E-2</v>
      </c>
      <c r="X86" s="83">
        <f t="shared" si="26"/>
        <v>7.8255808193391785E-2</v>
      </c>
      <c r="Y86" s="84">
        <f t="shared" si="26"/>
        <v>5.8096298226085308E-2</v>
      </c>
      <c r="Z86" s="83">
        <f t="shared" si="26"/>
        <v>7.3279700465492814E-2</v>
      </c>
      <c r="AA86" s="83">
        <f t="shared" si="26"/>
        <v>8.3612598730644486E-2</v>
      </c>
      <c r="AB86" s="102">
        <f t="shared" si="26"/>
        <v>7.0438421771143386E-2</v>
      </c>
      <c r="AC86" s="103">
        <f t="shared" si="26"/>
        <v>7.5214694763465789E-2</v>
      </c>
      <c r="AD86" s="16"/>
      <c r="AE86" s="16"/>
    </row>
    <row r="87" spans="1:31" s="8" customFormat="1">
      <c r="A87" s="89" t="s">
        <v>34</v>
      </c>
      <c r="B87" s="83">
        <f>B23/B31</f>
        <v>5.1470955996358869E-2</v>
      </c>
      <c r="C87" s="84">
        <f t="shared" ref="C87:AC87" si="27">C23/C31</f>
        <v>8.6908596989027087E-2</v>
      </c>
      <c r="D87" s="83">
        <f t="shared" si="27"/>
        <v>4.1889079887813263E-2</v>
      </c>
      <c r="E87" s="84">
        <f t="shared" si="27"/>
        <v>8.4556319276735403E-2</v>
      </c>
      <c r="F87" s="83">
        <f t="shared" si="27"/>
        <v>4.8378486587481652E-2</v>
      </c>
      <c r="G87" s="84">
        <f t="shared" si="27"/>
        <v>7.7078605322880134E-2</v>
      </c>
      <c r="H87" s="83">
        <f t="shared" si="27"/>
        <v>6.278468937557137E-2</v>
      </c>
      <c r="I87" s="84">
        <f t="shared" si="27"/>
        <v>8.5051385684566161E-2</v>
      </c>
      <c r="J87" s="83">
        <f t="shared" si="27"/>
        <v>6.3924128587264442E-2</v>
      </c>
      <c r="K87" s="84">
        <f t="shared" si="27"/>
        <v>3.583738400353513E-2</v>
      </c>
      <c r="L87" s="83">
        <f t="shared" si="27"/>
        <v>7.4411467006236326E-2</v>
      </c>
      <c r="M87" s="84">
        <f t="shared" si="27"/>
        <v>4.57532006091027E-2</v>
      </c>
      <c r="N87" s="83">
        <f t="shared" si="27"/>
        <v>6.4707128375311437E-2</v>
      </c>
      <c r="O87" s="84">
        <f t="shared" si="27"/>
        <v>6.3601568046424056E-2</v>
      </c>
      <c r="P87" s="83">
        <f t="shared" si="27"/>
        <v>5.039171424777586E-2</v>
      </c>
      <c r="Q87" s="84">
        <f t="shared" si="27"/>
        <v>7.52589334077442E-2</v>
      </c>
      <c r="R87" s="83">
        <f t="shared" si="27"/>
        <v>4.9845914147257961E-2</v>
      </c>
      <c r="S87" s="84">
        <f t="shared" si="27"/>
        <v>8.0534666013079709E-2</v>
      </c>
      <c r="T87" s="83">
        <f t="shared" si="27"/>
        <v>5.0333959051818221E-2</v>
      </c>
      <c r="U87" s="84">
        <f t="shared" si="27"/>
        <v>4.8677671281505144E-2</v>
      </c>
      <c r="V87" s="83">
        <f t="shared" si="27"/>
        <v>8.3218375335060504E-2</v>
      </c>
      <c r="W87" s="84">
        <f t="shared" si="27"/>
        <v>4.5779638113443856E-2</v>
      </c>
      <c r="X87" s="83">
        <f t="shared" si="27"/>
        <v>6.1611433100510232E-2</v>
      </c>
      <c r="Y87" s="84">
        <f t="shared" si="27"/>
        <v>5.5491083058996284E-2</v>
      </c>
      <c r="Z87" s="83">
        <f t="shared" si="27"/>
        <v>5.8652094717668489E-2</v>
      </c>
      <c r="AA87" s="83">
        <f t="shared" si="27"/>
        <v>6.9895369761753395E-2</v>
      </c>
      <c r="AB87" s="102">
        <f t="shared" si="27"/>
        <v>5.8312109750911979E-2</v>
      </c>
      <c r="AC87" s="103">
        <f t="shared" si="27"/>
        <v>7.0634240843800877E-2</v>
      </c>
      <c r="AD87" s="16"/>
      <c r="AE87" s="16"/>
    </row>
    <row r="88" spans="1:31" s="8" customFormat="1">
      <c r="A88" s="88" t="s">
        <v>35</v>
      </c>
      <c r="B88" s="83">
        <f>B24/B31</f>
        <v>4.1602896898038394E-2</v>
      </c>
      <c r="C88" s="84">
        <f t="shared" ref="C88:AC88" si="28">C24/C31</f>
        <v>6.1065716581685262E-2</v>
      </c>
      <c r="D88" s="83">
        <f t="shared" si="28"/>
        <v>3.051530935363379E-2</v>
      </c>
      <c r="E88" s="84">
        <f t="shared" si="28"/>
        <v>6.3672673230540586E-2</v>
      </c>
      <c r="F88" s="83">
        <f t="shared" si="28"/>
        <v>2.9494194581609501E-2</v>
      </c>
      <c r="G88" s="84">
        <f t="shared" si="28"/>
        <v>5.9294408912729524E-2</v>
      </c>
      <c r="H88" s="83">
        <f t="shared" si="28"/>
        <v>4.8825470010731745E-2</v>
      </c>
      <c r="I88" s="84">
        <f t="shared" si="28"/>
        <v>6.1861221805896455E-2</v>
      </c>
      <c r="J88" s="83">
        <f t="shared" si="28"/>
        <v>4.3108757236112821E-2</v>
      </c>
      <c r="K88" s="84">
        <f t="shared" si="28"/>
        <v>2.4701723376049492E-2</v>
      </c>
      <c r="L88" s="83">
        <f t="shared" si="28"/>
        <v>6.3081594671368396E-2</v>
      </c>
      <c r="M88" s="84">
        <f t="shared" si="28"/>
        <v>3.0680728667305847E-2</v>
      </c>
      <c r="N88" s="83">
        <f t="shared" si="28"/>
        <v>5.327872986413016E-2</v>
      </c>
      <c r="O88" s="84">
        <f t="shared" si="28"/>
        <v>4.2087230299101767E-2</v>
      </c>
      <c r="P88" s="83">
        <f t="shared" si="28"/>
        <v>3.754481476563537E-2</v>
      </c>
      <c r="Q88" s="84">
        <f t="shared" si="28"/>
        <v>6.4392758071664238E-2</v>
      </c>
      <c r="R88" s="83">
        <f t="shared" si="28"/>
        <v>3.9214563117918641E-2</v>
      </c>
      <c r="S88" s="84">
        <f t="shared" si="28"/>
        <v>6.2768259585609928E-2</v>
      </c>
      <c r="T88" s="83">
        <f t="shared" si="28"/>
        <v>3.4836512856332123E-2</v>
      </c>
      <c r="U88" s="84">
        <f t="shared" si="28"/>
        <v>4.2021654242101525E-2</v>
      </c>
      <c r="V88" s="83">
        <f t="shared" si="28"/>
        <v>6.781961127373462E-2</v>
      </c>
      <c r="W88" s="84">
        <f t="shared" si="28"/>
        <v>3.4178174747041955E-2</v>
      </c>
      <c r="X88" s="83">
        <f t="shared" si="28"/>
        <v>4.4323079209392185E-2</v>
      </c>
      <c r="Y88" s="84">
        <f t="shared" si="28"/>
        <v>4.859910475333349E-2</v>
      </c>
      <c r="Z88" s="83">
        <f t="shared" si="28"/>
        <v>4.4732847601700064E-2</v>
      </c>
      <c r="AA88" s="83">
        <f t="shared" si="28"/>
        <v>6.2255530532418134E-2</v>
      </c>
      <c r="AB88" s="102">
        <f t="shared" si="28"/>
        <v>4.5269118009086229E-2</v>
      </c>
      <c r="AC88" s="103">
        <f t="shared" si="28"/>
        <v>5.3882892134660146E-2</v>
      </c>
      <c r="AD88" s="16"/>
      <c r="AE88" s="16"/>
    </row>
    <row r="89" spans="1:31" s="8" customFormat="1">
      <c r="A89" s="89" t="s">
        <v>36</v>
      </c>
      <c r="B89" s="83">
        <f>B25/B31</f>
        <v>6.4419970190759132E-3</v>
      </c>
      <c r="C89" s="84">
        <f t="shared" ref="C89:AC89" si="29">C25/C31</f>
        <v>4.4396560919932583E-2</v>
      </c>
      <c r="D89" s="83">
        <f t="shared" si="29"/>
        <v>7.3024776725129567E-3</v>
      </c>
      <c r="E89" s="84">
        <f t="shared" si="29"/>
        <v>4.2061427952195182E-2</v>
      </c>
      <c r="F89" s="83">
        <f t="shared" si="29"/>
        <v>9.1752302148672086E-3</v>
      </c>
      <c r="G89" s="84">
        <f t="shared" si="29"/>
        <v>4.5760264080874767E-2</v>
      </c>
      <c r="H89" s="83">
        <f t="shared" si="29"/>
        <v>1.7592114153980681E-2</v>
      </c>
      <c r="I89" s="84">
        <f t="shared" si="29"/>
        <v>4.5320303155698904E-2</v>
      </c>
      <c r="J89" s="83">
        <f t="shared" si="29"/>
        <v>2.863653159256066E-2</v>
      </c>
      <c r="K89" s="84">
        <f t="shared" si="29"/>
        <v>1.7764030048608041E-2</v>
      </c>
      <c r="L89" s="83">
        <f t="shared" si="29"/>
        <v>3.5295654161360893E-2</v>
      </c>
      <c r="M89" s="84">
        <f t="shared" si="29"/>
        <v>1.5410862331509786E-2</v>
      </c>
      <c r="N89" s="83">
        <f t="shared" si="29"/>
        <v>3.0906101534209543E-2</v>
      </c>
      <c r="O89" s="84">
        <f t="shared" si="29"/>
        <v>2.9501188381640276E-2</v>
      </c>
      <c r="P89" s="83">
        <f t="shared" si="29"/>
        <v>2.8449077147789138E-2</v>
      </c>
      <c r="Q89" s="84">
        <f t="shared" si="29"/>
        <v>5.0227336145626446E-2</v>
      </c>
      <c r="R89" s="83">
        <f t="shared" si="29"/>
        <v>2.4768298411025444E-2</v>
      </c>
      <c r="S89" s="84">
        <f t="shared" si="29"/>
        <v>4.4870338709484585E-2</v>
      </c>
      <c r="T89" s="83">
        <f t="shared" si="29"/>
        <v>2.7677129261797703E-2</v>
      </c>
      <c r="U89" s="84">
        <f t="shared" si="29"/>
        <v>3.2614483493077745E-2</v>
      </c>
      <c r="V89" s="83">
        <f t="shared" si="29"/>
        <v>6.3097921783699523E-2</v>
      </c>
      <c r="W89" s="84">
        <f t="shared" si="29"/>
        <v>2.6718521692319523E-2</v>
      </c>
      <c r="X89" s="83">
        <f t="shared" si="29"/>
        <v>2.8050230346262445E-2</v>
      </c>
      <c r="Y89" s="84">
        <f t="shared" si="29"/>
        <v>3.9788740733723328E-2</v>
      </c>
      <c r="Z89" s="83">
        <f t="shared" si="29"/>
        <v>2.8906091884233962E-2</v>
      </c>
      <c r="AA89" s="83">
        <f t="shared" si="29"/>
        <v>4.7352995054039199E-2</v>
      </c>
      <c r="AB89" s="102">
        <f t="shared" si="29"/>
        <v>2.4228453774366089E-2</v>
      </c>
      <c r="AC89" s="103">
        <f t="shared" si="29"/>
        <v>3.9311900480288445E-2</v>
      </c>
      <c r="AD89" s="16"/>
      <c r="AE89" s="16"/>
    </row>
    <row r="90" spans="1:31" s="8" customFormat="1">
      <c r="A90" s="88" t="s">
        <v>37</v>
      </c>
      <c r="B90" s="83">
        <f>B26/B31</f>
        <v>0</v>
      </c>
      <c r="C90" s="84">
        <f t="shared" ref="C90:AC90" si="30">C26/C31</f>
        <v>2.9718601326989953E-2</v>
      </c>
      <c r="D90" s="83">
        <f t="shared" si="30"/>
        <v>1.6802161016401493E-4</v>
      </c>
      <c r="E90" s="84">
        <f t="shared" si="30"/>
        <v>3.0404359403059012E-2</v>
      </c>
      <c r="F90" s="83">
        <f t="shared" si="30"/>
        <v>4.3373815561190447E-4</v>
      </c>
      <c r="G90" s="84">
        <f t="shared" si="30"/>
        <v>2.6243036930059832E-2</v>
      </c>
      <c r="H90" s="83">
        <f t="shared" si="30"/>
        <v>8.5853968758694697E-4</v>
      </c>
      <c r="I90" s="84">
        <f t="shared" si="30"/>
        <v>2.3286529751546107E-2</v>
      </c>
      <c r="J90" s="83">
        <f t="shared" si="30"/>
        <v>1.324054686537751E-2</v>
      </c>
      <c r="K90" s="84">
        <f t="shared" si="30"/>
        <v>7.7772867874502868E-3</v>
      </c>
      <c r="L90" s="83">
        <f t="shared" si="30"/>
        <v>7.3138080778398142E-3</v>
      </c>
      <c r="M90" s="84">
        <f t="shared" si="30"/>
        <v>2.3687327279905252E-3</v>
      </c>
      <c r="N90" s="83">
        <f t="shared" si="30"/>
        <v>9.269813090711022E-3</v>
      </c>
      <c r="O90" s="84">
        <f t="shared" si="30"/>
        <v>6.0885267154366148E-3</v>
      </c>
      <c r="P90" s="83">
        <f t="shared" si="30"/>
        <v>4.1827114593015538E-3</v>
      </c>
      <c r="Q90" s="84">
        <f t="shared" si="30"/>
        <v>7.0252613955320651E-3</v>
      </c>
      <c r="R90" s="83">
        <f t="shared" si="30"/>
        <v>3.8034574803239812E-3</v>
      </c>
      <c r="S90" s="84">
        <f t="shared" si="30"/>
        <v>3.6226252675123443E-3</v>
      </c>
      <c r="T90" s="83">
        <f t="shared" si="30"/>
        <v>3.7106561313135721E-3</v>
      </c>
      <c r="U90" s="84">
        <f t="shared" si="30"/>
        <v>1.2424565140220093E-3</v>
      </c>
      <c r="V90" s="83">
        <f t="shared" si="30"/>
        <v>7.1330036001480438E-3</v>
      </c>
      <c r="W90" s="84">
        <f t="shared" si="30"/>
        <v>7.5805016314557856E-4</v>
      </c>
      <c r="X90" s="83">
        <f t="shared" si="30"/>
        <v>3.4428097290335365E-3</v>
      </c>
      <c r="Y90" s="84">
        <f t="shared" si="30"/>
        <v>2.842052909551666E-3</v>
      </c>
      <c r="Z90" s="83">
        <f t="shared" si="30"/>
        <v>9.2086622141266945E-4</v>
      </c>
      <c r="AA90" s="83">
        <f t="shared" si="30"/>
        <v>5.301552751527429E-3</v>
      </c>
      <c r="AB90" s="102">
        <f t="shared" si="30"/>
        <v>2.91565024729763E-3</v>
      </c>
      <c r="AC90" s="103">
        <f t="shared" si="30"/>
        <v>1.2513509513836882E-2</v>
      </c>
      <c r="AD90" s="16"/>
      <c r="AE90" s="16"/>
    </row>
    <row r="91" spans="1:31" s="8" customFormat="1">
      <c r="A91" s="89" t="s">
        <v>38</v>
      </c>
      <c r="B91" s="83">
        <f>B27/B31</f>
        <v>0</v>
      </c>
      <c r="C91" s="84">
        <f t="shared" ref="C91:AC91" si="31">C27/C31</f>
        <v>6.3291589330033632E-4</v>
      </c>
      <c r="D91" s="83">
        <f t="shared" si="31"/>
        <v>0</v>
      </c>
      <c r="E91" s="84">
        <f t="shared" si="31"/>
        <v>6.1923338906433838E-5</v>
      </c>
      <c r="F91" s="83">
        <f t="shared" si="31"/>
        <v>0</v>
      </c>
      <c r="G91" s="84">
        <f t="shared" si="31"/>
        <v>0</v>
      </c>
      <c r="H91" s="83">
        <f t="shared" si="31"/>
        <v>0</v>
      </c>
      <c r="I91" s="84">
        <f t="shared" si="31"/>
        <v>0</v>
      </c>
      <c r="J91" s="83">
        <f t="shared" si="31"/>
        <v>0</v>
      </c>
      <c r="K91" s="84">
        <f t="shared" si="31"/>
        <v>0</v>
      </c>
      <c r="L91" s="83">
        <f t="shared" si="31"/>
        <v>0</v>
      </c>
      <c r="M91" s="84">
        <f t="shared" si="31"/>
        <v>0</v>
      </c>
      <c r="N91" s="83">
        <f t="shared" si="31"/>
        <v>0</v>
      </c>
      <c r="O91" s="84">
        <f t="shared" si="31"/>
        <v>0</v>
      </c>
      <c r="P91" s="83">
        <f t="shared" si="31"/>
        <v>0</v>
      </c>
      <c r="Q91" s="84">
        <f t="shared" si="31"/>
        <v>0</v>
      </c>
      <c r="R91" s="83">
        <f t="shared" si="31"/>
        <v>0</v>
      </c>
      <c r="S91" s="84">
        <f t="shared" si="31"/>
        <v>0</v>
      </c>
      <c r="T91" s="83">
        <f t="shared" si="31"/>
        <v>0</v>
      </c>
      <c r="U91" s="84">
        <f t="shared" si="31"/>
        <v>0</v>
      </c>
      <c r="V91" s="83">
        <f t="shared" si="31"/>
        <v>0</v>
      </c>
      <c r="W91" s="84">
        <f t="shared" si="31"/>
        <v>0</v>
      </c>
      <c r="X91" s="83">
        <f t="shared" si="31"/>
        <v>0</v>
      </c>
      <c r="Y91" s="84">
        <f t="shared" si="31"/>
        <v>0</v>
      </c>
      <c r="Z91" s="83">
        <f t="shared" si="31"/>
        <v>0</v>
      </c>
      <c r="AA91" s="83">
        <f t="shared" si="31"/>
        <v>3.771429802915854E-5</v>
      </c>
      <c r="AB91" s="102">
        <f t="shared" si="31"/>
        <v>0</v>
      </c>
      <c r="AC91" s="103">
        <f t="shared" si="31"/>
        <v>8.9689718419129025E-5</v>
      </c>
      <c r="AD91" s="16"/>
      <c r="AE91" s="16"/>
    </row>
    <row r="92" spans="1:31" s="8" customFormat="1">
      <c r="A92" s="88" t="s">
        <v>39</v>
      </c>
      <c r="B92" s="83">
        <f>B28/B31</f>
        <v>0</v>
      </c>
      <c r="C92" s="84">
        <f t="shared" ref="C92:AC92" si="32">C28/C31</f>
        <v>0</v>
      </c>
      <c r="D92" s="83">
        <f t="shared" si="32"/>
        <v>0</v>
      </c>
      <c r="E92" s="84">
        <f t="shared" si="32"/>
        <v>0</v>
      </c>
      <c r="F92" s="83">
        <f t="shared" si="32"/>
        <v>0</v>
      </c>
      <c r="G92" s="84">
        <f t="shared" si="32"/>
        <v>0</v>
      </c>
      <c r="H92" s="83">
        <f t="shared" si="32"/>
        <v>0</v>
      </c>
      <c r="I92" s="84">
        <f t="shared" si="32"/>
        <v>0</v>
      </c>
      <c r="J92" s="83">
        <f t="shared" si="32"/>
        <v>0</v>
      </c>
      <c r="K92" s="84">
        <f t="shared" si="32"/>
        <v>0</v>
      </c>
      <c r="L92" s="83">
        <f t="shared" si="32"/>
        <v>0</v>
      </c>
      <c r="M92" s="84">
        <f t="shared" si="32"/>
        <v>0</v>
      </c>
      <c r="N92" s="83">
        <f t="shared" si="32"/>
        <v>0</v>
      </c>
      <c r="O92" s="84">
        <f t="shared" si="32"/>
        <v>0</v>
      </c>
      <c r="P92" s="83">
        <f t="shared" si="32"/>
        <v>0</v>
      </c>
      <c r="Q92" s="84">
        <f t="shared" si="32"/>
        <v>0</v>
      </c>
      <c r="R92" s="83">
        <f t="shared" si="32"/>
        <v>0</v>
      </c>
      <c r="S92" s="84">
        <f t="shared" si="32"/>
        <v>0</v>
      </c>
      <c r="T92" s="83">
        <f t="shared" si="32"/>
        <v>0</v>
      </c>
      <c r="U92" s="84">
        <f t="shared" si="32"/>
        <v>0</v>
      </c>
      <c r="V92" s="83">
        <f t="shared" si="32"/>
        <v>0</v>
      </c>
      <c r="W92" s="84">
        <f t="shared" si="32"/>
        <v>0</v>
      </c>
      <c r="X92" s="83">
        <f t="shared" si="32"/>
        <v>0</v>
      </c>
      <c r="Y92" s="84">
        <f t="shared" si="32"/>
        <v>0</v>
      </c>
      <c r="Z92" s="83">
        <f t="shared" si="32"/>
        <v>0</v>
      </c>
      <c r="AA92" s="83">
        <f t="shared" si="32"/>
        <v>0</v>
      </c>
      <c r="AB92" s="102">
        <f t="shared" si="32"/>
        <v>0</v>
      </c>
      <c r="AC92" s="103">
        <f t="shared" si="32"/>
        <v>0</v>
      </c>
      <c r="AD92" s="16"/>
      <c r="AE92" s="16"/>
    </row>
    <row r="93" spans="1:31" s="8" customFormat="1">
      <c r="A93" s="89" t="s">
        <v>40</v>
      </c>
      <c r="B93" s="83">
        <f>B29/B31</f>
        <v>0</v>
      </c>
      <c r="C93" s="84">
        <f t="shared" ref="C93:AC93" si="33">C29/C31</f>
        <v>0</v>
      </c>
      <c r="D93" s="83">
        <f t="shared" si="33"/>
        <v>0</v>
      </c>
      <c r="E93" s="84">
        <f t="shared" si="33"/>
        <v>0</v>
      </c>
      <c r="F93" s="83">
        <f t="shared" si="33"/>
        <v>0</v>
      </c>
      <c r="G93" s="84">
        <f t="shared" si="33"/>
        <v>0</v>
      </c>
      <c r="H93" s="83">
        <f t="shared" si="33"/>
        <v>0</v>
      </c>
      <c r="I93" s="84">
        <f t="shared" si="33"/>
        <v>0</v>
      </c>
      <c r="J93" s="83">
        <f t="shared" si="33"/>
        <v>0</v>
      </c>
      <c r="K93" s="84">
        <f t="shared" si="33"/>
        <v>0</v>
      </c>
      <c r="L93" s="83">
        <f t="shared" si="33"/>
        <v>0</v>
      </c>
      <c r="M93" s="84">
        <f t="shared" si="33"/>
        <v>0</v>
      </c>
      <c r="N93" s="83">
        <f t="shared" si="33"/>
        <v>0</v>
      </c>
      <c r="O93" s="84">
        <f t="shared" si="33"/>
        <v>0</v>
      </c>
      <c r="P93" s="83">
        <f t="shared" si="33"/>
        <v>0</v>
      </c>
      <c r="Q93" s="84">
        <f t="shared" si="33"/>
        <v>0</v>
      </c>
      <c r="R93" s="83">
        <f t="shared" si="33"/>
        <v>0</v>
      </c>
      <c r="S93" s="84">
        <f t="shared" si="33"/>
        <v>0</v>
      </c>
      <c r="T93" s="83">
        <f t="shared" si="33"/>
        <v>0</v>
      </c>
      <c r="U93" s="84">
        <f t="shared" si="33"/>
        <v>0</v>
      </c>
      <c r="V93" s="83">
        <f t="shared" si="33"/>
        <v>0</v>
      </c>
      <c r="W93" s="84">
        <f t="shared" si="33"/>
        <v>0</v>
      </c>
      <c r="X93" s="83">
        <f t="shared" si="33"/>
        <v>0</v>
      </c>
      <c r="Y93" s="84">
        <f t="shared" si="33"/>
        <v>0</v>
      </c>
      <c r="Z93" s="83">
        <f t="shared" si="33"/>
        <v>0</v>
      </c>
      <c r="AA93" s="83">
        <f t="shared" si="33"/>
        <v>0</v>
      </c>
      <c r="AB93" s="102">
        <f t="shared" si="33"/>
        <v>0</v>
      </c>
      <c r="AC93" s="103">
        <f t="shared" si="33"/>
        <v>0</v>
      </c>
      <c r="AD93" s="16"/>
      <c r="AE93" s="16"/>
    </row>
    <row r="94" spans="1:31" s="8" customFormat="1" ht="14.1" thickBot="1">
      <c r="A94" s="88" t="s">
        <v>41</v>
      </c>
      <c r="B94" s="85">
        <f>B30/B31</f>
        <v>0</v>
      </c>
      <c r="C94" s="86">
        <f t="shared" ref="C94:AC94" si="34">C30/C31</f>
        <v>0</v>
      </c>
      <c r="D94" s="85">
        <f t="shared" si="34"/>
        <v>0</v>
      </c>
      <c r="E94" s="86">
        <f t="shared" si="34"/>
        <v>0</v>
      </c>
      <c r="F94" s="85">
        <f t="shared" si="34"/>
        <v>0</v>
      </c>
      <c r="G94" s="86">
        <f t="shared" si="34"/>
        <v>0</v>
      </c>
      <c r="H94" s="85">
        <f t="shared" si="34"/>
        <v>0</v>
      </c>
      <c r="I94" s="86">
        <f t="shared" si="34"/>
        <v>0</v>
      </c>
      <c r="J94" s="85">
        <f t="shared" si="34"/>
        <v>0</v>
      </c>
      <c r="K94" s="86">
        <f t="shared" si="34"/>
        <v>0</v>
      </c>
      <c r="L94" s="85">
        <f t="shared" si="34"/>
        <v>0</v>
      </c>
      <c r="M94" s="86">
        <f t="shared" si="34"/>
        <v>0</v>
      </c>
      <c r="N94" s="85">
        <f t="shared" si="34"/>
        <v>0</v>
      </c>
      <c r="O94" s="86">
        <f t="shared" si="34"/>
        <v>0</v>
      </c>
      <c r="P94" s="85">
        <f t="shared" si="34"/>
        <v>0</v>
      </c>
      <c r="Q94" s="86">
        <f t="shared" si="34"/>
        <v>0</v>
      </c>
      <c r="R94" s="85">
        <f t="shared" si="34"/>
        <v>0</v>
      </c>
      <c r="S94" s="86">
        <f t="shared" si="34"/>
        <v>0</v>
      </c>
      <c r="T94" s="85">
        <f t="shared" si="34"/>
        <v>0</v>
      </c>
      <c r="U94" s="86">
        <f t="shared" si="34"/>
        <v>0</v>
      </c>
      <c r="V94" s="85">
        <f t="shared" si="34"/>
        <v>0</v>
      </c>
      <c r="W94" s="86">
        <f t="shared" si="34"/>
        <v>0</v>
      </c>
      <c r="X94" s="85">
        <f t="shared" si="34"/>
        <v>0</v>
      </c>
      <c r="Y94" s="86">
        <f t="shared" si="34"/>
        <v>0</v>
      </c>
      <c r="Z94" s="85">
        <f t="shared" si="34"/>
        <v>0</v>
      </c>
      <c r="AA94" s="85">
        <f t="shared" si="34"/>
        <v>0</v>
      </c>
      <c r="AB94" s="104">
        <f t="shared" si="34"/>
        <v>0</v>
      </c>
      <c r="AC94" s="105">
        <f t="shared" si="34"/>
        <v>0</v>
      </c>
      <c r="AD94" s="16"/>
      <c r="AE94" s="16"/>
    </row>
    <row r="95" spans="1:31" s="8" customFormat="1" ht="15" thickTop="1" thickBot="1">
      <c r="A95" s="9" t="s">
        <v>42</v>
      </c>
      <c r="B95" s="79">
        <f>SUM(B71:B94)</f>
        <v>1</v>
      </c>
      <c r="C95" s="80">
        <f t="shared" ref="C95:AC95" si="35">SUM(C71:C94)</f>
        <v>1</v>
      </c>
      <c r="D95" s="79">
        <f t="shared" si="35"/>
        <v>1.0000000000000002</v>
      </c>
      <c r="E95" s="80">
        <f t="shared" si="35"/>
        <v>0.99999999999999989</v>
      </c>
      <c r="F95" s="79">
        <f t="shared" si="35"/>
        <v>1</v>
      </c>
      <c r="G95" s="80">
        <f t="shared" si="35"/>
        <v>0.99999999999999989</v>
      </c>
      <c r="H95" s="79">
        <f t="shared" si="35"/>
        <v>1</v>
      </c>
      <c r="I95" s="80">
        <f t="shared" si="35"/>
        <v>1</v>
      </c>
      <c r="J95" s="79">
        <f t="shared" si="35"/>
        <v>1.0000000000000002</v>
      </c>
      <c r="K95" s="79">
        <f t="shared" si="35"/>
        <v>0.99999999999999989</v>
      </c>
      <c r="L95" s="79">
        <f t="shared" si="35"/>
        <v>1.0000000000000002</v>
      </c>
      <c r="M95" s="80">
        <f t="shared" si="35"/>
        <v>0.99999999999999989</v>
      </c>
      <c r="N95" s="79">
        <f t="shared" si="35"/>
        <v>1</v>
      </c>
      <c r="O95" s="80">
        <f t="shared" si="35"/>
        <v>1</v>
      </c>
      <c r="P95" s="79">
        <f t="shared" si="35"/>
        <v>1</v>
      </c>
      <c r="Q95" s="80">
        <f t="shared" si="35"/>
        <v>1</v>
      </c>
      <c r="R95" s="79">
        <f t="shared" si="35"/>
        <v>0.99999999999999989</v>
      </c>
      <c r="S95" s="80">
        <f t="shared" si="35"/>
        <v>1</v>
      </c>
      <c r="T95" s="79">
        <f t="shared" si="35"/>
        <v>1</v>
      </c>
      <c r="U95" s="80">
        <f t="shared" si="35"/>
        <v>0.99999999999999989</v>
      </c>
      <c r="V95" s="79">
        <f t="shared" si="35"/>
        <v>0.99999999999999989</v>
      </c>
      <c r="W95" s="80">
        <f t="shared" si="35"/>
        <v>1.0000000000000002</v>
      </c>
      <c r="X95" s="79">
        <f t="shared" si="35"/>
        <v>0.99999999999999989</v>
      </c>
      <c r="Y95" s="80">
        <f t="shared" si="35"/>
        <v>1</v>
      </c>
      <c r="Z95" s="79">
        <f t="shared" si="35"/>
        <v>1</v>
      </c>
      <c r="AA95" s="79">
        <f t="shared" si="35"/>
        <v>1</v>
      </c>
      <c r="AB95" s="79">
        <f t="shared" si="35"/>
        <v>1</v>
      </c>
      <c r="AC95" s="81">
        <f t="shared" si="35"/>
        <v>0.99999999999999989</v>
      </c>
      <c r="AD95" s="82"/>
    </row>
    <row r="96" spans="1:31" ht="14.1" thickTop="1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zoomScale="90" zoomScaleNormal="90" zoomScalePageLayoutView="90" workbookViewId="0">
      <selection activeCell="B7" sqref="B7:AA30"/>
    </sheetView>
  </sheetViews>
  <sheetFormatPr defaultColWidth="8.85546875" defaultRowHeight="12.95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90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95">
      <c r="A2" s="256" t="s">
        <v>52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 t="s">
        <v>53</v>
      </c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</row>
    <row r="3" spans="1:29" ht="15.95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</row>
    <row r="4" spans="1:29" ht="14.1" thickBot="1"/>
    <row r="5" spans="1:29" ht="15" thickTop="1" thickBot="1">
      <c r="A5" s="254" t="s">
        <v>1</v>
      </c>
      <c r="B5" s="243" t="s">
        <v>2</v>
      </c>
      <c r="C5" s="244"/>
      <c r="D5" s="243" t="s">
        <v>3</v>
      </c>
      <c r="E5" s="244"/>
      <c r="F5" s="243" t="s">
        <v>4</v>
      </c>
      <c r="G5" s="244"/>
      <c r="H5" s="243" t="s">
        <v>5</v>
      </c>
      <c r="I5" s="244"/>
      <c r="J5" s="243" t="s">
        <v>6</v>
      </c>
      <c r="K5" s="244"/>
      <c r="L5" s="243" t="s">
        <v>7</v>
      </c>
      <c r="M5" s="244"/>
      <c r="N5" s="243" t="s">
        <v>8</v>
      </c>
      <c r="O5" s="244"/>
      <c r="P5" s="259" t="s">
        <v>9</v>
      </c>
      <c r="Q5" s="244"/>
      <c r="R5" s="243" t="s">
        <v>10</v>
      </c>
      <c r="S5" s="244"/>
      <c r="T5" s="243" t="s">
        <v>11</v>
      </c>
      <c r="U5" s="244"/>
      <c r="V5" s="243" t="s">
        <v>12</v>
      </c>
      <c r="W5" s="244"/>
      <c r="X5" s="243" t="s">
        <v>13</v>
      </c>
      <c r="Y5" s="244"/>
      <c r="Z5" s="243" t="s">
        <v>14</v>
      </c>
      <c r="AA5" s="244"/>
      <c r="AB5" s="243" t="s">
        <v>15</v>
      </c>
      <c r="AC5" s="244"/>
    </row>
    <row r="6" spans="1:29" ht="15" thickTop="1" thickBot="1">
      <c r="A6" s="255"/>
      <c r="B6" s="94" t="s">
        <v>16</v>
      </c>
      <c r="C6" s="39" t="s">
        <v>17</v>
      </c>
      <c r="D6" s="34" t="s">
        <v>16</v>
      </c>
      <c r="E6" s="35" t="s">
        <v>17</v>
      </c>
      <c r="F6" s="94" t="s">
        <v>16</v>
      </c>
      <c r="G6" s="39" t="s">
        <v>17</v>
      </c>
      <c r="H6" s="34" t="s">
        <v>16</v>
      </c>
      <c r="I6" s="35" t="s">
        <v>17</v>
      </c>
      <c r="J6" s="94" t="s">
        <v>16</v>
      </c>
      <c r="K6" s="39" t="s">
        <v>17</v>
      </c>
      <c r="L6" s="34" t="s">
        <v>16</v>
      </c>
      <c r="M6" s="31" t="s">
        <v>17</v>
      </c>
      <c r="N6" s="94" t="s">
        <v>16</v>
      </c>
      <c r="O6" s="95" t="s">
        <v>17</v>
      </c>
      <c r="P6" s="46" t="s">
        <v>16</v>
      </c>
      <c r="Q6" s="32" t="s">
        <v>17</v>
      </c>
      <c r="R6" s="34" t="s">
        <v>16</v>
      </c>
      <c r="S6" s="96" t="s">
        <v>17</v>
      </c>
      <c r="T6" s="31" t="s">
        <v>16</v>
      </c>
      <c r="U6" s="32" t="s">
        <v>17</v>
      </c>
      <c r="V6" s="34" t="s">
        <v>16</v>
      </c>
      <c r="W6" s="96" t="s">
        <v>17</v>
      </c>
      <c r="X6" s="31" t="s">
        <v>16</v>
      </c>
      <c r="Y6" s="32" t="s">
        <v>17</v>
      </c>
      <c r="Z6" s="34" t="s">
        <v>16</v>
      </c>
      <c r="AA6" s="96" t="s">
        <v>17</v>
      </c>
      <c r="AB6" s="36" t="s">
        <v>16</v>
      </c>
      <c r="AC6" s="39" t="s">
        <v>17</v>
      </c>
    </row>
    <row r="7" spans="1:29" ht="14.1" thickTop="1">
      <c r="A7" s="91" t="s">
        <v>18</v>
      </c>
      <c r="B7" s="33">
        <f>SUM(Daily!B102,Daily!B319,Daily!B350,Daily!B536,Daily!B629,Daily!B753,Daily!B784)</f>
        <v>0</v>
      </c>
      <c r="C7" s="40">
        <f>SUM(Daily!C102,Daily!C319,Daily!C350,Daily!C536,Daily!C629,Daily!C753,Daily!C784)</f>
        <v>0</v>
      </c>
      <c r="D7" s="33">
        <f>SUM(Daily!D102,Daily!D319,Daily!D350,Daily!D536,Daily!D629,Daily!D753,Daily!D784)</f>
        <v>0</v>
      </c>
      <c r="E7" s="40">
        <f>SUM(Daily!E102,Daily!E319,Daily!E350,Daily!E536,Daily!E629,Daily!E753,Daily!E784)</f>
        <v>0</v>
      </c>
      <c r="F7" s="33">
        <f>SUM(Daily!F102,Daily!F319,Daily!F350,Daily!F536,Daily!F629,Daily!F753,Daily!F784)</f>
        <v>0</v>
      </c>
      <c r="G7" s="40">
        <f>SUM(Daily!G102,Daily!G319,Daily!G350,Daily!G536,Daily!G629,Daily!G753,Daily!G784)</f>
        <v>0</v>
      </c>
      <c r="H7" s="33">
        <f>SUM(Daily!H102,Daily!H319,Daily!H350,Daily!H536,Daily!H629,Daily!H753,Daily!H784)</f>
        <v>0</v>
      </c>
      <c r="I7" s="40">
        <f>SUM(Daily!I102,Daily!I319,Daily!I350,Daily!I536,Daily!I629,Daily!I753,Daily!I784)</f>
        <v>0</v>
      </c>
      <c r="J7" s="33">
        <f>SUM(Daily!J102,Daily!J319,Daily!J350,Daily!J536,Daily!J629,Daily!J753,Daily!J784)</f>
        <v>0</v>
      </c>
      <c r="K7" s="40">
        <f>SUM(Daily!K102,Daily!K319,Daily!K350,Daily!K536,Daily!K629,Daily!K753,Daily!K784)</f>
        <v>0</v>
      </c>
      <c r="L7" s="33">
        <f>SUM(Daily!L102,Daily!L319,Daily!L350,Daily!L536,Daily!L629,Daily!L753,Daily!L784)</f>
        <v>0</v>
      </c>
      <c r="M7" s="40">
        <f>SUM(Daily!M102,Daily!M319,Daily!M350,Daily!M536,Daily!M629,Daily!M753,Daily!M784)</f>
        <v>0</v>
      </c>
      <c r="N7" s="33">
        <f>SUM(Daily!N102,Daily!N319,Daily!N350,Daily!N536,Daily!N629,Daily!N753,Daily!N784)</f>
        <v>0</v>
      </c>
      <c r="O7" s="40">
        <f>SUM(Daily!O102,Daily!O319,Daily!O350,Daily!O536,Daily!O629,Daily!O753,Daily!O784)</f>
        <v>0</v>
      </c>
      <c r="P7" s="33">
        <f>SUM(Daily!P102,Daily!P319,Daily!P350,Daily!P536,Daily!P629,Daily!P753,Daily!P784)</f>
        <v>0</v>
      </c>
      <c r="Q7" s="40">
        <f>SUM(Daily!Q102,Daily!Q319,Daily!Q350,Daily!Q536,Daily!Q629,Daily!Q753,Daily!Q784)</f>
        <v>0</v>
      </c>
      <c r="R7" s="33">
        <f>SUM(Daily!R102,Daily!R319,Daily!R350,Daily!R536,Daily!R629,Daily!R753,Daily!R784)</f>
        <v>0</v>
      </c>
      <c r="S7" s="40">
        <f>SUM(Daily!S102,Daily!S319,Daily!S350,Daily!S536,Daily!S629,Daily!S753,Daily!S784)</f>
        <v>0</v>
      </c>
      <c r="T7" s="33">
        <f>SUM(Daily!T102,Daily!T319,Daily!T350,Daily!T536,Daily!T629,Daily!T753,Daily!T784)</f>
        <v>0</v>
      </c>
      <c r="U7" s="40">
        <f>SUM(Daily!U102,Daily!U319,Daily!U350,Daily!U536,Daily!U629,Daily!U753,Daily!U784)</f>
        <v>0</v>
      </c>
      <c r="V7" s="33">
        <f>SUM(Daily!V102,Daily!V319,Daily!V350,Daily!V536,Daily!V629,Daily!V753,Daily!V784)</f>
        <v>0</v>
      </c>
      <c r="W7" s="40">
        <f>SUM(Daily!W102,Daily!W319,Daily!W350,Daily!W536,Daily!W629,Daily!W753,Daily!W784)</f>
        <v>0</v>
      </c>
      <c r="X7" s="33">
        <f>SUM(Daily!X102,Daily!X319,Daily!X350,Daily!X536,Daily!X629,Daily!X753,Daily!X784)</f>
        <v>0</v>
      </c>
      <c r="Y7" s="40">
        <f>SUM(Daily!Y102,Daily!Y319,Daily!Y350,Daily!Y536,Daily!Y629,Daily!Y753,Daily!Y784)</f>
        <v>0</v>
      </c>
      <c r="Z7" s="33">
        <f>SUM(Daily!Z102,Daily!Z319,Daily!Z350,Daily!Z536,Daily!Z629,Daily!Z753,Daily!Z784)</f>
        <v>0</v>
      </c>
      <c r="AA7" s="40">
        <f>SUM(Daily!AA102,Daily!AA319,Daily!AA350,Daily!AA536,Daily!AA629,Daily!AA753,Daily!AA784)</f>
        <v>0</v>
      </c>
      <c r="AB7" s="108">
        <f>B7+D7+F7+H7+J7+L7+N7+P7+R7+T7+V7+X7+Z7</f>
        <v>0</v>
      </c>
      <c r="AC7" s="109">
        <f>C7+E7+G7+I7+K7+M7+O7+Q7+S7+U7+W7+Y7+AA7</f>
        <v>0</v>
      </c>
    </row>
    <row r="8" spans="1:29">
      <c r="A8" s="92" t="s">
        <v>19</v>
      </c>
      <c r="B8" s="3">
        <f>SUM(Daily!B103,Daily!B320,Daily!B351,Daily!B537,Daily!B630,Daily!B754,Daily!B785)</f>
        <v>1276</v>
      </c>
      <c r="C8" s="30">
        <f>SUM(Daily!C103,Daily!C320,Daily!C351,Daily!C537,Daily!C630,Daily!C754,Daily!C785)</f>
        <v>1</v>
      </c>
      <c r="D8" s="3">
        <f>SUM(Daily!D103,Daily!D320,Daily!D351,Daily!D537,Daily!D630,Daily!D754,Daily!D785)</f>
        <v>434</v>
      </c>
      <c r="E8" s="30">
        <f>SUM(Daily!E103,Daily!E320,Daily!E351,Daily!E537,Daily!E630,Daily!E754,Daily!E785)</f>
        <v>1</v>
      </c>
      <c r="F8" s="3">
        <f>SUM(Daily!F103,Daily!F320,Daily!F351,Daily!F537,Daily!F630,Daily!F754,Daily!F785)</f>
        <v>113</v>
      </c>
      <c r="G8" s="30">
        <f>SUM(Daily!G103,Daily!G320,Daily!G351,Daily!G537,Daily!G630,Daily!G754,Daily!G785)</f>
        <v>5</v>
      </c>
      <c r="H8" s="3">
        <f>SUM(Daily!H103,Daily!H320,Daily!H351,Daily!H537,Daily!H630,Daily!H754,Daily!H785)</f>
        <v>747</v>
      </c>
      <c r="I8" s="30">
        <f>SUM(Daily!I103,Daily!I320,Daily!I351,Daily!I537,Daily!I630,Daily!I754,Daily!I785)</f>
        <v>22</v>
      </c>
      <c r="J8" s="3">
        <f>SUM(Daily!J103,Daily!J320,Daily!J351,Daily!J537,Daily!J630,Daily!J754,Daily!J785)</f>
        <v>21</v>
      </c>
      <c r="K8" s="30">
        <f>SUM(Daily!K103,Daily!K320,Daily!K351,Daily!K537,Daily!K630,Daily!K754,Daily!K785)</f>
        <v>7</v>
      </c>
      <c r="L8" s="3">
        <f>SUM(Daily!L103,Daily!L320,Daily!L351,Daily!L537,Daily!L630,Daily!L754,Daily!L785)</f>
        <v>7</v>
      </c>
      <c r="M8" s="30">
        <f>SUM(Daily!M103,Daily!M320,Daily!M351,Daily!M537,Daily!M630,Daily!M754,Daily!M785)</f>
        <v>14</v>
      </c>
      <c r="N8" s="3">
        <f>SUM(Daily!N103,Daily!N320,Daily!N351,Daily!N537,Daily!N630,Daily!N754,Daily!N785)</f>
        <v>64</v>
      </c>
      <c r="O8" s="30">
        <f>SUM(Daily!O103,Daily!O320,Daily!O351,Daily!O537,Daily!O630,Daily!O754,Daily!O785)</f>
        <v>0</v>
      </c>
      <c r="P8" s="3">
        <f>SUM(Daily!P103,Daily!P320,Daily!P351,Daily!P537,Daily!P630,Daily!P754,Daily!P785)</f>
        <v>17</v>
      </c>
      <c r="Q8" s="30">
        <f>SUM(Daily!Q103,Daily!Q320,Daily!Q351,Daily!Q537,Daily!Q630,Daily!Q754,Daily!Q785)</f>
        <v>0</v>
      </c>
      <c r="R8" s="3">
        <f>SUM(Daily!R103,Daily!R320,Daily!R351,Daily!R537,Daily!R630,Daily!R754,Daily!R785)</f>
        <v>2</v>
      </c>
      <c r="S8" s="30">
        <f>SUM(Daily!S103,Daily!S320,Daily!S351,Daily!S537,Daily!S630,Daily!S754,Daily!S785)</f>
        <v>1</v>
      </c>
      <c r="T8" s="3">
        <f>SUM(Daily!T103,Daily!T320,Daily!T351,Daily!T537,Daily!T630,Daily!T754,Daily!T785)</f>
        <v>0</v>
      </c>
      <c r="U8" s="30">
        <f>SUM(Daily!U103,Daily!U320,Daily!U351,Daily!U537,Daily!U630,Daily!U754,Daily!U785)</f>
        <v>0</v>
      </c>
      <c r="V8" s="3">
        <f>SUM(Daily!V103,Daily!V320,Daily!V351,Daily!V537,Daily!V630,Daily!V754,Daily!V785)</f>
        <v>0</v>
      </c>
      <c r="W8" s="30">
        <f>SUM(Daily!W103,Daily!W320,Daily!W351,Daily!W537,Daily!W630,Daily!W754,Daily!W785)</f>
        <v>0</v>
      </c>
      <c r="X8" s="3">
        <f>SUM(Daily!X103,Daily!X320,Daily!X351,Daily!X537,Daily!X630,Daily!X754,Daily!X785)</f>
        <v>0</v>
      </c>
      <c r="Y8" s="30">
        <f>SUM(Daily!Y103,Daily!Y320,Daily!Y351,Daily!Y537,Daily!Y630,Daily!Y754,Daily!Y785)</f>
        <v>0</v>
      </c>
      <c r="Z8" s="3">
        <f>SUM(Daily!Z103,Daily!Z320,Daily!Z351,Daily!Z537,Daily!Z630,Daily!Z754,Daily!Z785)</f>
        <v>0</v>
      </c>
      <c r="AA8" s="30">
        <f>SUM(Daily!AA103,Daily!AA320,Daily!AA351,Daily!AA537,Daily!AA630,Daily!AA754,Daily!AA785)</f>
        <v>0</v>
      </c>
      <c r="AB8" s="110">
        <f t="shared" ref="AB8:AC30" si="0">B8+D8+F8+H8+J8+L8+N8+P8+R8+T8+V8+X8+Z8</f>
        <v>2681</v>
      </c>
      <c r="AC8" s="17">
        <f t="shared" si="0"/>
        <v>51</v>
      </c>
    </row>
    <row r="9" spans="1:29">
      <c r="A9" s="93" t="s">
        <v>20</v>
      </c>
      <c r="B9" s="3">
        <f>SUM(Daily!B104,Daily!B321,Daily!B352,Daily!B538,Daily!B631,Daily!B755,Daily!B786)</f>
        <v>7608</v>
      </c>
      <c r="C9" s="30">
        <f>SUM(Daily!C104,Daily!C321,Daily!C352,Daily!C538,Daily!C631,Daily!C755,Daily!C786)</f>
        <v>4</v>
      </c>
      <c r="D9" s="3">
        <f>SUM(Daily!D104,Daily!D321,Daily!D352,Daily!D538,Daily!D631,Daily!D755,Daily!D786)</f>
        <v>2343</v>
      </c>
      <c r="E9" s="30">
        <f>SUM(Daily!E104,Daily!E321,Daily!E352,Daily!E538,Daily!E631,Daily!E755,Daily!E786)</f>
        <v>14</v>
      </c>
      <c r="F9" s="3">
        <f>SUM(Daily!F104,Daily!F321,Daily!F352,Daily!F538,Daily!F631,Daily!F755,Daily!F786)</f>
        <v>684</v>
      </c>
      <c r="G9" s="30">
        <f>SUM(Daily!G104,Daily!G321,Daily!G352,Daily!G538,Daily!G631,Daily!G755,Daily!G786)</f>
        <v>16</v>
      </c>
      <c r="H9" s="3">
        <f>SUM(Daily!H104,Daily!H321,Daily!H352,Daily!H538,Daily!H631,Daily!H755,Daily!H786)</f>
        <v>3799</v>
      </c>
      <c r="I9" s="30">
        <f>SUM(Daily!I104,Daily!I321,Daily!I352,Daily!I538,Daily!I631,Daily!I755,Daily!I786)</f>
        <v>343</v>
      </c>
      <c r="J9" s="3">
        <f>SUM(Daily!J104,Daily!J321,Daily!J352,Daily!J538,Daily!J631,Daily!J755,Daily!J786)</f>
        <v>201</v>
      </c>
      <c r="K9" s="30">
        <f>SUM(Daily!K104,Daily!K321,Daily!K352,Daily!K538,Daily!K631,Daily!K755,Daily!K786)</f>
        <v>109</v>
      </c>
      <c r="L9" s="3">
        <f>SUM(Daily!L104,Daily!L321,Daily!L352,Daily!L538,Daily!L631,Daily!L755,Daily!L786)</f>
        <v>203</v>
      </c>
      <c r="M9" s="30">
        <f>SUM(Daily!M104,Daily!M321,Daily!M352,Daily!M538,Daily!M631,Daily!M755,Daily!M786)</f>
        <v>902</v>
      </c>
      <c r="N9" s="3">
        <f>SUM(Daily!N104,Daily!N321,Daily!N352,Daily!N538,Daily!N631,Daily!N755,Daily!N786)</f>
        <v>1385</v>
      </c>
      <c r="O9" s="30">
        <f>SUM(Daily!O104,Daily!O321,Daily!O352,Daily!O538,Daily!O631,Daily!O755,Daily!O786)</f>
        <v>1361</v>
      </c>
      <c r="P9" s="3">
        <f>SUM(Daily!P104,Daily!P321,Daily!P352,Daily!P538,Daily!P631,Daily!P755,Daily!P786)</f>
        <v>796</v>
      </c>
      <c r="Q9" s="30">
        <f>SUM(Daily!Q104,Daily!Q321,Daily!Q352,Daily!Q538,Daily!Q631,Daily!Q755,Daily!Q786)</f>
        <v>755</v>
      </c>
      <c r="R9" s="3">
        <f>SUM(Daily!R104,Daily!R321,Daily!R352,Daily!R538,Daily!R631,Daily!R755,Daily!R786)</f>
        <v>1298</v>
      </c>
      <c r="S9" s="30">
        <f>SUM(Daily!S104,Daily!S321,Daily!S352,Daily!S538,Daily!S631,Daily!S755,Daily!S786)</f>
        <v>1449</v>
      </c>
      <c r="T9" s="3">
        <f>SUM(Daily!T104,Daily!T321,Daily!T352,Daily!T538,Daily!T631,Daily!T755,Daily!T786)</f>
        <v>230</v>
      </c>
      <c r="U9" s="30">
        <f>SUM(Daily!U104,Daily!U321,Daily!U352,Daily!U538,Daily!U631,Daily!U755,Daily!U786)</f>
        <v>472</v>
      </c>
      <c r="V9" s="3">
        <f>SUM(Daily!V104,Daily!V321,Daily!V352,Daily!V538,Daily!V631,Daily!V755,Daily!V786)</f>
        <v>726</v>
      </c>
      <c r="W9" s="30">
        <f>SUM(Daily!W104,Daily!W321,Daily!W352,Daily!W538,Daily!W631,Daily!W755,Daily!W786)</f>
        <v>1306</v>
      </c>
      <c r="X9" s="3">
        <f>SUM(Daily!X104,Daily!X321,Daily!X352,Daily!X538,Daily!X631,Daily!X755,Daily!X786)</f>
        <v>1054</v>
      </c>
      <c r="Y9" s="30">
        <f>SUM(Daily!Y104,Daily!Y321,Daily!Y352,Daily!Y538,Daily!Y631,Daily!Y755,Daily!Y786)</f>
        <v>1099</v>
      </c>
      <c r="Z9" s="3">
        <f>SUM(Daily!Z104,Daily!Z321,Daily!Z352,Daily!Z538,Daily!Z631,Daily!Z755,Daily!Z786)</f>
        <v>3946</v>
      </c>
      <c r="AA9" s="30">
        <f>SUM(Daily!AA104,Daily!AA321,Daily!AA352,Daily!AA538,Daily!AA631,Daily!AA755,Daily!AA786)</f>
        <v>1808</v>
      </c>
      <c r="AB9" s="110">
        <f t="shared" si="0"/>
        <v>24273</v>
      </c>
      <c r="AC9" s="17">
        <f t="shared" si="0"/>
        <v>9638</v>
      </c>
    </row>
    <row r="10" spans="1:29">
      <c r="A10" s="92" t="s">
        <v>21</v>
      </c>
      <c r="B10" s="3">
        <f>SUM(Daily!B105,Daily!B322,Daily!B353,Daily!B539,Daily!B632,Daily!B756,Daily!B787)</f>
        <v>9956</v>
      </c>
      <c r="C10" s="30">
        <f>SUM(Daily!C105,Daily!C322,Daily!C353,Daily!C539,Daily!C632,Daily!C756,Daily!C787)</f>
        <v>1848</v>
      </c>
      <c r="D10" s="3">
        <f>SUM(Daily!D105,Daily!D322,Daily!D353,Daily!D539,Daily!D632,Daily!D756,Daily!D787)</f>
        <v>3671</v>
      </c>
      <c r="E10" s="30">
        <f>SUM(Daily!E105,Daily!E322,Daily!E353,Daily!E539,Daily!E632,Daily!E756,Daily!E787)</f>
        <v>1543</v>
      </c>
      <c r="F10" s="3">
        <f>SUM(Daily!F105,Daily!F322,Daily!F353,Daily!F539,Daily!F632,Daily!F756,Daily!F787)</f>
        <v>1172</v>
      </c>
      <c r="G10" s="30">
        <f>SUM(Daily!G105,Daily!G322,Daily!G353,Daily!G539,Daily!G632,Daily!G756,Daily!G787)</f>
        <v>880</v>
      </c>
      <c r="H10" s="3">
        <f>SUM(Daily!H105,Daily!H322,Daily!H353,Daily!H539,Daily!H632,Daily!H756,Daily!H787)</f>
        <v>4844</v>
      </c>
      <c r="I10" s="30">
        <f>SUM(Daily!I105,Daily!I322,Daily!I353,Daily!I539,Daily!I632,Daily!I756,Daily!I787)</f>
        <v>4077</v>
      </c>
      <c r="J10" s="3">
        <f>SUM(Daily!J105,Daily!J322,Daily!J353,Daily!J539,Daily!J632,Daily!J756,Daily!J787)</f>
        <v>367</v>
      </c>
      <c r="K10" s="30">
        <f>SUM(Daily!K105,Daily!K322,Daily!K353,Daily!K539,Daily!K632,Daily!K756,Daily!K787)</f>
        <v>730</v>
      </c>
      <c r="L10" s="3">
        <f>SUM(Daily!L105,Daily!L322,Daily!L353,Daily!L539,Daily!L632,Daily!L756,Daily!L787)</f>
        <v>633</v>
      </c>
      <c r="M10" s="30">
        <f>SUM(Daily!M105,Daily!M322,Daily!M353,Daily!M539,Daily!M632,Daily!M756,Daily!M787)</f>
        <v>2657</v>
      </c>
      <c r="N10" s="3">
        <f>SUM(Daily!N105,Daily!N322,Daily!N353,Daily!N539,Daily!N632,Daily!N756,Daily!N787)</f>
        <v>3063</v>
      </c>
      <c r="O10" s="30">
        <f>SUM(Daily!O105,Daily!O322,Daily!O353,Daily!O539,Daily!O632,Daily!O756,Daily!O787)</f>
        <v>4222</v>
      </c>
      <c r="P10" s="3">
        <f>SUM(Daily!P105,Daily!P322,Daily!P353,Daily!P539,Daily!P632,Daily!P756,Daily!P787)</f>
        <v>2147</v>
      </c>
      <c r="Q10" s="30">
        <f>SUM(Daily!Q105,Daily!Q322,Daily!Q353,Daily!Q539,Daily!Q632,Daily!Q756,Daily!Q787)</f>
        <v>2084</v>
      </c>
      <c r="R10" s="3">
        <f>SUM(Daily!R105,Daily!R322,Daily!R353,Daily!R539,Daily!R632,Daily!R756,Daily!R787)</f>
        <v>3268</v>
      </c>
      <c r="S10" s="30">
        <f>SUM(Daily!S105,Daily!S322,Daily!S353,Daily!S539,Daily!S632,Daily!S756,Daily!S787)</f>
        <v>3744</v>
      </c>
      <c r="T10" s="3">
        <f>SUM(Daily!T105,Daily!T322,Daily!T353,Daily!T539,Daily!T632,Daily!T756,Daily!T787)</f>
        <v>693</v>
      </c>
      <c r="U10" s="30">
        <f>SUM(Daily!U105,Daily!U322,Daily!U353,Daily!U539,Daily!U632,Daily!U756,Daily!U787)</f>
        <v>1158</v>
      </c>
      <c r="V10" s="3">
        <f>SUM(Daily!V105,Daily!V322,Daily!V353,Daily!V539,Daily!V632,Daily!V756,Daily!V787)</f>
        <v>1872</v>
      </c>
      <c r="W10" s="30">
        <f>SUM(Daily!W105,Daily!W322,Daily!W353,Daily!W539,Daily!W632,Daily!W756,Daily!W787)</f>
        <v>3591</v>
      </c>
      <c r="X10" s="3">
        <f>SUM(Daily!X105,Daily!X322,Daily!X353,Daily!X539,Daily!X632,Daily!X756,Daily!X787)</f>
        <v>2948</v>
      </c>
      <c r="Y10" s="30">
        <f>SUM(Daily!Y105,Daily!Y322,Daily!Y353,Daily!Y539,Daily!Y632,Daily!Y756,Daily!Y787)</f>
        <v>2349</v>
      </c>
      <c r="Z10" s="3">
        <f>SUM(Daily!Z105,Daily!Z322,Daily!Z353,Daily!Z539,Daily!Z632,Daily!Z756,Daily!Z787)</f>
        <v>7981</v>
      </c>
      <c r="AA10" s="30">
        <f>SUM(Daily!AA105,Daily!AA322,Daily!AA353,Daily!AA539,Daily!AA632,Daily!AA756,Daily!AA787)</f>
        <v>5973</v>
      </c>
      <c r="AB10" s="110">
        <f t="shared" si="0"/>
        <v>42615</v>
      </c>
      <c r="AC10" s="17">
        <f t="shared" si="0"/>
        <v>34856</v>
      </c>
    </row>
    <row r="11" spans="1:29">
      <c r="A11" s="93" t="s">
        <v>22</v>
      </c>
      <c r="B11" s="3">
        <f>SUM(Daily!B106,Daily!B323,Daily!B354,Daily!B540,Daily!B633,Daily!B757,Daily!B788)</f>
        <v>11223</v>
      </c>
      <c r="C11" s="30">
        <f>SUM(Daily!C106,Daily!C323,Daily!C354,Daily!C540,Daily!C633,Daily!C757,Daily!C788)</f>
        <v>3753</v>
      </c>
      <c r="D11" s="3">
        <f>SUM(Daily!D106,Daily!D323,Daily!D354,Daily!D540,Daily!D633,Daily!D757,Daily!D788)</f>
        <v>3904</v>
      </c>
      <c r="E11" s="30">
        <f>SUM(Daily!E106,Daily!E323,Daily!E354,Daily!E540,Daily!E633,Daily!E757,Daily!E788)</f>
        <v>2256</v>
      </c>
      <c r="F11" s="3">
        <f>SUM(Daily!F106,Daily!F323,Daily!F354,Daily!F540,Daily!F633,Daily!F757,Daily!F788)</f>
        <v>1253</v>
      </c>
      <c r="G11" s="30">
        <f>SUM(Daily!G106,Daily!G323,Daily!G354,Daily!G540,Daily!G633,Daily!G757,Daily!G788)</f>
        <v>986</v>
      </c>
      <c r="H11" s="3">
        <f>SUM(Daily!H106,Daily!H323,Daily!H354,Daily!H540,Daily!H633,Daily!H757,Daily!H788)</f>
        <v>5234</v>
      </c>
      <c r="I11" s="30">
        <f>SUM(Daily!I106,Daily!I323,Daily!I354,Daily!I540,Daily!I633,Daily!I757,Daily!I788)</f>
        <v>6044</v>
      </c>
      <c r="J11" s="3">
        <f>SUM(Daily!J106,Daily!J323,Daily!J354,Daily!J540,Daily!J633,Daily!J757,Daily!J788)</f>
        <v>531</v>
      </c>
      <c r="K11" s="30">
        <f>SUM(Daily!K106,Daily!K323,Daily!K354,Daily!K540,Daily!K633,Daily!K757,Daily!K788)</f>
        <v>942</v>
      </c>
      <c r="L11" s="3">
        <f>SUM(Daily!L106,Daily!L323,Daily!L354,Daily!L540,Daily!L633,Daily!L757,Daily!L788)</f>
        <v>710</v>
      </c>
      <c r="M11" s="30">
        <f>SUM(Daily!M106,Daily!M323,Daily!M354,Daily!M540,Daily!M633,Daily!M757,Daily!M788)</f>
        <v>3559</v>
      </c>
      <c r="N11" s="3">
        <f>SUM(Daily!N106,Daily!N323,Daily!N354,Daily!N540,Daily!N633,Daily!N757,Daily!N788)</f>
        <v>4003</v>
      </c>
      <c r="O11" s="30">
        <f>SUM(Daily!O106,Daily!O323,Daily!O354,Daily!O540,Daily!O633,Daily!O757,Daily!O788)</f>
        <v>5798</v>
      </c>
      <c r="P11" s="3">
        <f>SUM(Daily!P106,Daily!P323,Daily!P354,Daily!P540,Daily!P633,Daily!P757,Daily!P788)</f>
        <v>2544</v>
      </c>
      <c r="Q11" s="30">
        <f>SUM(Daily!Q106,Daily!Q323,Daily!Q354,Daily!Q540,Daily!Q633,Daily!Q757,Daily!Q788)</f>
        <v>2774</v>
      </c>
      <c r="R11" s="3">
        <f>SUM(Daily!R106,Daily!R323,Daily!R354,Daily!R540,Daily!R633,Daily!R757,Daily!R788)</f>
        <v>4262</v>
      </c>
      <c r="S11" s="30">
        <f>SUM(Daily!S106,Daily!S323,Daily!S354,Daily!S540,Daily!S633,Daily!S757,Daily!S788)</f>
        <v>3784</v>
      </c>
      <c r="T11" s="3">
        <f>SUM(Daily!T106,Daily!T323,Daily!T354,Daily!T540,Daily!T633,Daily!T757,Daily!T788)</f>
        <v>822</v>
      </c>
      <c r="U11" s="30">
        <f>SUM(Daily!U106,Daily!U323,Daily!U354,Daily!U540,Daily!U633,Daily!U757,Daily!U788)</f>
        <v>1138</v>
      </c>
      <c r="V11" s="3">
        <f>SUM(Daily!V106,Daily!V323,Daily!V354,Daily!V540,Daily!V633,Daily!V757,Daily!V788)</f>
        <v>2504</v>
      </c>
      <c r="W11" s="30">
        <f>SUM(Daily!W106,Daily!W323,Daily!W354,Daily!W540,Daily!W633,Daily!W757,Daily!W788)</f>
        <v>4688</v>
      </c>
      <c r="X11" s="3">
        <f>SUM(Daily!X106,Daily!X323,Daily!X354,Daily!X540,Daily!X633,Daily!X757,Daily!X788)</f>
        <v>3410</v>
      </c>
      <c r="Y11" s="30">
        <f>SUM(Daily!Y106,Daily!Y323,Daily!Y354,Daily!Y540,Daily!Y633,Daily!Y757,Daily!Y788)</f>
        <v>2493</v>
      </c>
      <c r="Z11" s="3">
        <f>SUM(Daily!Z106,Daily!Z323,Daily!Z354,Daily!Z540,Daily!Z633,Daily!Z757,Daily!Z788)</f>
        <v>9720</v>
      </c>
      <c r="AA11" s="30">
        <f>SUM(Daily!AA106,Daily!AA323,Daily!AA354,Daily!AA540,Daily!AA633,Daily!AA757,Daily!AA788)</f>
        <v>7894</v>
      </c>
      <c r="AB11" s="110">
        <f t="shared" si="0"/>
        <v>50120</v>
      </c>
      <c r="AC11" s="17">
        <f t="shared" si="0"/>
        <v>46109</v>
      </c>
    </row>
    <row r="12" spans="1:29">
      <c r="A12" s="92" t="s">
        <v>23</v>
      </c>
      <c r="B12" s="3">
        <f>SUM(Daily!B107,Daily!B324,Daily!B355,Daily!B541,Daily!B634,Daily!B758,Daily!B789)</f>
        <v>14606</v>
      </c>
      <c r="C12" s="30">
        <f>SUM(Daily!C107,Daily!C324,Daily!C355,Daily!C541,Daily!C634,Daily!C758,Daily!C789)</f>
        <v>4665</v>
      </c>
      <c r="D12" s="3">
        <f>SUM(Daily!D107,Daily!D324,Daily!D355,Daily!D541,Daily!D634,Daily!D758,Daily!D789)</f>
        <v>4721</v>
      </c>
      <c r="E12" s="30">
        <f>SUM(Daily!E107,Daily!E324,Daily!E355,Daily!E541,Daily!E634,Daily!E758,Daily!E789)</f>
        <v>2826</v>
      </c>
      <c r="F12" s="3">
        <f>SUM(Daily!F107,Daily!F324,Daily!F355,Daily!F541,Daily!F634,Daily!F758,Daily!F789)</f>
        <v>1655</v>
      </c>
      <c r="G12" s="30">
        <f>SUM(Daily!G107,Daily!G324,Daily!G355,Daily!G541,Daily!G634,Daily!G758,Daily!G789)</f>
        <v>1068</v>
      </c>
      <c r="H12" s="3">
        <f>SUM(Daily!H107,Daily!H324,Daily!H355,Daily!H541,Daily!H634,Daily!H758,Daily!H789)</f>
        <v>6781</v>
      </c>
      <c r="I12" s="30">
        <f>SUM(Daily!I107,Daily!I324,Daily!I355,Daily!I541,Daily!I634,Daily!I758,Daily!I789)</f>
        <v>6993</v>
      </c>
      <c r="J12" s="3">
        <f>SUM(Daily!J107,Daily!J324,Daily!J355,Daily!J541,Daily!J634,Daily!J758,Daily!J789)</f>
        <v>627</v>
      </c>
      <c r="K12" s="30">
        <f>SUM(Daily!K107,Daily!K324,Daily!K355,Daily!K541,Daily!K634,Daily!K758,Daily!K789)</f>
        <v>1350</v>
      </c>
      <c r="L12" s="3">
        <f>SUM(Daily!L107,Daily!L324,Daily!L355,Daily!L541,Daily!L634,Daily!L758,Daily!L789)</f>
        <v>579</v>
      </c>
      <c r="M12" s="30">
        <f>SUM(Daily!M107,Daily!M324,Daily!M355,Daily!M541,Daily!M634,Daily!M758,Daily!M789)</f>
        <v>4322</v>
      </c>
      <c r="N12" s="3">
        <f>SUM(Daily!N107,Daily!N324,Daily!N355,Daily!N541,Daily!N634,Daily!N758,Daily!N789)</f>
        <v>4520</v>
      </c>
      <c r="O12" s="30">
        <f>SUM(Daily!O107,Daily!O324,Daily!O355,Daily!O541,Daily!O634,Daily!O758,Daily!O789)</f>
        <v>7529</v>
      </c>
      <c r="P12" s="3">
        <f>SUM(Daily!P107,Daily!P324,Daily!P355,Daily!P541,Daily!P634,Daily!P758,Daily!P789)</f>
        <v>2907</v>
      </c>
      <c r="Q12" s="30">
        <f>SUM(Daily!Q107,Daily!Q324,Daily!Q355,Daily!Q541,Daily!Q634,Daily!Q758,Daily!Q789)</f>
        <v>2936</v>
      </c>
      <c r="R12" s="3">
        <f>SUM(Daily!R107,Daily!R324,Daily!R355,Daily!R541,Daily!R634,Daily!R758,Daily!R789)</f>
        <v>5243</v>
      </c>
      <c r="S12" s="30">
        <f>SUM(Daily!S107,Daily!S324,Daily!S355,Daily!S541,Daily!S634,Daily!S758,Daily!S789)</f>
        <v>4074</v>
      </c>
      <c r="T12" s="3">
        <f>SUM(Daily!T107,Daily!T324,Daily!T355,Daily!T541,Daily!T634,Daily!T758,Daily!T789)</f>
        <v>660</v>
      </c>
      <c r="U12" s="30">
        <f>SUM(Daily!U107,Daily!U324,Daily!U355,Daily!U541,Daily!U634,Daily!U758,Daily!U789)</f>
        <v>1329</v>
      </c>
      <c r="V12" s="3">
        <f>SUM(Daily!V107,Daily!V324,Daily!V355,Daily!V541,Daily!V634,Daily!V758,Daily!V789)</f>
        <v>2443</v>
      </c>
      <c r="W12" s="30">
        <f>SUM(Daily!W107,Daily!W324,Daily!W355,Daily!W541,Daily!W634,Daily!W758,Daily!W789)</f>
        <v>5579</v>
      </c>
      <c r="X12" s="3">
        <f>SUM(Daily!X107,Daily!X324,Daily!X355,Daily!X541,Daily!X634,Daily!X758,Daily!X789)</f>
        <v>3207</v>
      </c>
      <c r="Y12" s="30">
        <f>SUM(Daily!Y107,Daily!Y324,Daily!Y355,Daily!Y541,Daily!Y634,Daily!Y758,Daily!Y789)</f>
        <v>2474</v>
      </c>
      <c r="Z12" s="3">
        <f>SUM(Daily!Z107,Daily!Z324,Daily!Z355,Daily!Z541,Daily!Z634,Daily!Z758,Daily!Z789)</f>
        <v>11947</v>
      </c>
      <c r="AA12" s="30">
        <f>SUM(Daily!AA107,Daily!AA324,Daily!AA355,Daily!AA541,Daily!AA634,Daily!AA758,Daily!AA789)</f>
        <v>9308</v>
      </c>
      <c r="AB12" s="110">
        <f t="shared" si="0"/>
        <v>59896</v>
      </c>
      <c r="AC12" s="17">
        <f t="shared" si="0"/>
        <v>54453</v>
      </c>
    </row>
    <row r="13" spans="1:29">
      <c r="A13" s="93" t="s">
        <v>24</v>
      </c>
      <c r="B13" s="3">
        <f>SUM(Daily!B108,Daily!B325,Daily!B356,Daily!B542,Daily!B635,Daily!B759,Daily!B790)</f>
        <v>14782</v>
      </c>
      <c r="C13" s="30">
        <f>SUM(Daily!C108,Daily!C325,Daily!C356,Daily!C542,Daily!C635,Daily!C759,Daily!C790)</f>
        <v>5977</v>
      </c>
      <c r="D13" s="3">
        <f>SUM(Daily!D108,Daily!D325,Daily!D356,Daily!D542,Daily!D635,Daily!D759,Daily!D790)</f>
        <v>4937</v>
      </c>
      <c r="E13" s="30">
        <f>SUM(Daily!E108,Daily!E325,Daily!E356,Daily!E542,Daily!E635,Daily!E759,Daily!E790)</f>
        <v>2758</v>
      </c>
      <c r="F13" s="3">
        <f>SUM(Daily!F108,Daily!F325,Daily!F356,Daily!F542,Daily!F635,Daily!F759,Daily!F790)</f>
        <v>1787</v>
      </c>
      <c r="G13" s="30">
        <f>SUM(Daily!G108,Daily!G325,Daily!G356,Daily!G542,Daily!G635,Daily!G759,Daily!G790)</f>
        <v>1336</v>
      </c>
      <c r="H13" s="3">
        <f>SUM(Daily!H108,Daily!H325,Daily!H356,Daily!H542,Daily!H635,Daily!H759,Daily!H790)</f>
        <v>7956</v>
      </c>
      <c r="I13" s="30">
        <f>SUM(Daily!I108,Daily!I325,Daily!I356,Daily!I542,Daily!I635,Daily!I759,Daily!I790)</f>
        <v>8147</v>
      </c>
      <c r="J13" s="3">
        <f>SUM(Daily!J108,Daily!J325,Daily!J356,Daily!J542,Daily!J635,Daily!J759,Daily!J790)</f>
        <v>769</v>
      </c>
      <c r="K13" s="30">
        <f>SUM(Daily!K108,Daily!K325,Daily!K356,Daily!K542,Daily!K635,Daily!K759,Daily!K790)</f>
        <v>2170</v>
      </c>
      <c r="L13" s="3">
        <f>SUM(Daily!L108,Daily!L325,Daily!L356,Daily!L542,Daily!L635,Daily!L759,Daily!L790)</f>
        <v>746</v>
      </c>
      <c r="M13" s="30">
        <f>SUM(Daily!M108,Daily!M325,Daily!M356,Daily!M542,Daily!M635,Daily!M759,Daily!M790)</f>
        <v>5225</v>
      </c>
      <c r="N13" s="3">
        <f>SUM(Daily!N108,Daily!N325,Daily!N356,Daily!N542,Daily!N635,Daily!N759,Daily!N790)</f>
        <v>5191</v>
      </c>
      <c r="O13" s="30">
        <f>SUM(Daily!O108,Daily!O325,Daily!O356,Daily!O542,Daily!O635,Daily!O759,Daily!O790)</f>
        <v>9545</v>
      </c>
      <c r="P13" s="3">
        <f>SUM(Daily!P108,Daily!P325,Daily!P356,Daily!P542,Daily!P635,Daily!P759,Daily!P790)</f>
        <v>3507</v>
      </c>
      <c r="Q13" s="30">
        <f>SUM(Daily!Q108,Daily!Q325,Daily!Q356,Daily!Q542,Daily!Q635,Daily!Q759,Daily!Q790)</f>
        <v>3406</v>
      </c>
      <c r="R13" s="3">
        <f>SUM(Daily!R108,Daily!R325,Daily!R356,Daily!R542,Daily!R635,Daily!R759,Daily!R790)</f>
        <v>6408</v>
      </c>
      <c r="S13" s="30">
        <f>SUM(Daily!S108,Daily!S325,Daily!S356,Daily!S542,Daily!S635,Daily!S759,Daily!S790)</f>
        <v>4908</v>
      </c>
      <c r="T13" s="3">
        <f>SUM(Daily!T108,Daily!T325,Daily!T356,Daily!T542,Daily!T635,Daily!T759,Daily!T790)</f>
        <v>626</v>
      </c>
      <c r="U13" s="30">
        <f>SUM(Daily!U108,Daily!U325,Daily!U356,Daily!U542,Daily!U635,Daily!U759,Daily!U790)</f>
        <v>1160</v>
      </c>
      <c r="V13" s="3">
        <f>SUM(Daily!V108,Daily!V325,Daily!V356,Daily!V542,Daily!V635,Daily!V759,Daily!V790)</f>
        <v>2337</v>
      </c>
      <c r="W13" s="30">
        <f>SUM(Daily!W108,Daily!W325,Daily!W356,Daily!W542,Daily!W635,Daily!W759,Daily!W790)</f>
        <v>8110</v>
      </c>
      <c r="X13" s="3">
        <f>SUM(Daily!X108,Daily!X325,Daily!X356,Daily!X542,Daily!X635,Daily!X759,Daily!X790)</f>
        <v>3280</v>
      </c>
      <c r="Y13" s="30">
        <f>SUM(Daily!Y108,Daily!Y325,Daily!Y356,Daily!Y542,Daily!Y635,Daily!Y759,Daily!Y790)</f>
        <v>2796</v>
      </c>
      <c r="Z13" s="3">
        <f>SUM(Daily!Z108,Daily!Z325,Daily!Z356,Daily!Z542,Daily!Z635,Daily!Z759,Daily!Z790)</f>
        <v>13448</v>
      </c>
      <c r="AA13" s="30">
        <f>SUM(Daily!AA108,Daily!AA325,Daily!AA356,Daily!AA542,Daily!AA635,Daily!AA759,Daily!AA790)</f>
        <v>9841</v>
      </c>
      <c r="AB13" s="110">
        <f t="shared" si="0"/>
        <v>65774</v>
      </c>
      <c r="AC13" s="17">
        <f t="shared" si="0"/>
        <v>65379</v>
      </c>
    </row>
    <row r="14" spans="1:29">
      <c r="A14" s="92" t="s">
        <v>25</v>
      </c>
      <c r="B14" s="3">
        <f>SUM(Daily!B109,Daily!B326,Daily!B357,Daily!B543,Daily!B636,Daily!B760,Daily!B791)</f>
        <v>15646</v>
      </c>
      <c r="C14" s="30">
        <f>SUM(Daily!C109,Daily!C326,Daily!C357,Daily!C543,Daily!C636,Daily!C760,Daily!C791)</f>
        <v>6363</v>
      </c>
      <c r="D14" s="3">
        <f>SUM(Daily!D109,Daily!D326,Daily!D357,Daily!D543,Daily!D636,Daily!D760,Daily!D791)</f>
        <v>5422</v>
      </c>
      <c r="E14" s="30">
        <f>SUM(Daily!E109,Daily!E326,Daily!E357,Daily!E543,Daily!E636,Daily!E760,Daily!E791)</f>
        <v>2623</v>
      </c>
      <c r="F14" s="3">
        <f>SUM(Daily!F109,Daily!F326,Daily!F357,Daily!F543,Daily!F636,Daily!F760,Daily!F791)</f>
        <v>1834</v>
      </c>
      <c r="G14" s="30">
        <f>SUM(Daily!G109,Daily!G326,Daily!G357,Daily!G543,Daily!G636,Daily!G760,Daily!G791)</f>
        <v>1206</v>
      </c>
      <c r="H14" s="3">
        <f>SUM(Daily!H109,Daily!H326,Daily!H357,Daily!H543,Daily!H636,Daily!H760,Daily!H791)</f>
        <v>9078</v>
      </c>
      <c r="I14" s="30">
        <f>SUM(Daily!I109,Daily!I326,Daily!I357,Daily!I543,Daily!I636,Daily!I760,Daily!I791)</f>
        <v>8834</v>
      </c>
      <c r="J14" s="3">
        <f>SUM(Daily!J109,Daily!J326,Daily!J357,Daily!J543,Daily!J636,Daily!J760,Daily!J791)</f>
        <v>706</v>
      </c>
      <c r="K14" s="30">
        <f>SUM(Daily!K109,Daily!K326,Daily!K357,Daily!K543,Daily!K636,Daily!K760,Daily!K791)</f>
        <v>1969</v>
      </c>
      <c r="L14" s="3">
        <f>SUM(Daily!L109,Daily!L326,Daily!L357,Daily!L543,Daily!L636,Daily!L760,Daily!L791)</f>
        <v>786</v>
      </c>
      <c r="M14" s="30">
        <f>SUM(Daily!M109,Daily!M326,Daily!M357,Daily!M543,Daily!M636,Daily!M760,Daily!M791)</f>
        <v>5096</v>
      </c>
      <c r="N14" s="3">
        <f>SUM(Daily!N109,Daily!N326,Daily!N357,Daily!N543,Daily!N636,Daily!N760,Daily!N791)</f>
        <v>5403</v>
      </c>
      <c r="O14" s="30">
        <f>SUM(Daily!O109,Daily!O326,Daily!O357,Daily!O543,Daily!O636,Daily!O760,Daily!O791)</f>
        <v>8209</v>
      </c>
      <c r="P14" s="3">
        <f>SUM(Daily!P109,Daily!P326,Daily!P357,Daily!P543,Daily!P636,Daily!P760,Daily!P791)</f>
        <v>4024</v>
      </c>
      <c r="Q14" s="30">
        <f>SUM(Daily!Q109,Daily!Q326,Daily!Q357,Daily!Q543,Daily!Q636,Daily!Q760,Daily!Q791)</f>
        <v>3244</v>
      </c>
      <c r="R14" s="3">
        <f>SUM(Daily!R109,Daily!R326,Daily!R357,Daily!R543,Daily!R636,Daily!R760,Daily!R791)</f>
        <v>6665</v>
      </c>
      <c r="S14" s="30">
        <f>SUM(Daily!S109,Daily!S326,Daily!S357,Daily!S543,Daily!S636,Daily!S760,Daily!S791)</f>
        <v>4871</v>
      </c>
      <c r="T14" s="3">
        <f>SUM(Daily!T109,Daily!T326,Daily!T357,Daily!T543,Daily!T636,Daily!T760,Daily!T791)</f>
        <v>723</v>
      </c>
      <c r="U14" s="30">
        <f>SUM(Daily!U109,Daily!U326,Daily!U357,Daily!U543,Daily!U636,Daily!U760,Daily!U791)</f>
        <v>1003</v>
      </c>
      <c r="V14" s="3">
        <f>SUM(Daily!V109,Daily!V326,Daily!V357,Daily!V543,Daily!V636,Daily!V760,Daily!V791)</f>
        <v>2636</v>
      </c>
      <c r="W14" s="30">
        <f>SUM(Daily!W109,Daily!W326,Daily!W357,Daily!W543,Daily!W636,Daily!W760,Daily!W791)</f>
        <v>8303</v>
      </c>
      <c r="X14" s="3">
        <f>SUM(Daily!X109,Daily!X326,Daily!X357,Daily!X543,Daily!X636,Daily!X760,Daily!X791)</f>
        <v>3388</v>
      </c>
      <c r="Y14" s="30">
        <f>SUM(Daily!Y109,Daily!Y326,Daily!Y357,Daily!Y543,Daily!Y636,Daily!Y760,Daily!Y791)</f>
        <v>2752</v>
      </c>
      <c r="Z14" s="3">
        <f>SUM(Daily!Z109,Daily!Z326,Daily!Z357,Daily!Z543,Daily!Z636,Daily!Z760,Daily!Z791)</f>
        <v>13949</v>
      </c>
      <c r="AA14" s="30">
        <f>SUM(Daily!AA109,Daily!AA326,Daily!AA357,Daily!AA543,Daily!AA636,Daily!AA760,Daily!AA791)</f>
        <v>11143</v>
      </c>
      <c r="AB14" s="110">
        <f t="shared" si="0"/>
        <v>70260</v>
      </c>
      <c r="AC14" s="17">
        <f t="shared" si="0"/>
        <v>65616</v>
      </c>
    </row>
    <row r="15" spans="1:29">
      <c r="A15" s="93" t="s">
        <v>26</v>
      </c>
      <c r="B15" s="3">
        <f>SUM(Daily!B110,Daily!B327,Daily!B358,Daily!B544,Daily!B637,Daily!B761,Daily!B792)</f>
        <v>17492</v>
      </c>
      <c r="C15" s="30">
        <f>SUM(Daily!C110,Daily!C327,Daily!C358,Daily!C544,Daily!C637,Daily!C761,Daily!C792)</f>
        <v>8274</v>
      </c>
      <c r="D15" s="3">
        <f>SUM(Daily!D110,Daily!D327,Daily!D358,Daily!D544,Daily!D637,Daily!D761,Daily!D792)</f>
        <v>6046</v>
      </c>
      <c r="E15" s="30">
        <f>SUM(Daily!E110,Daily!E327,Daily!E358,Daily!E544,Daily!E637,Daily!E761,Daily!E792)</f>
        <v>2683</v>
      </c>
      <c r="F15" s="3">
        <f>SUM(Daily!F110,Daily!F327,Daily!F358,Daily!F544,Daily!F637,Daily!F761,Daily!F792)</f>
        <v>2274</v>
      </c>
      <c r="G15" s="30">
        <f>SUM(Daily!G110,Daily!G327,Daily!G358,Daily!G544,Daily!G637,Daily!G761,Daily!G792)</f>
        <v>1138</v>
      </c>
      <c r="H15" s="3">
        <f>SUM(Daily!H110,Daily!H327,Daily!H358,Daily!H544,Daily!H637,Daily!H761,Daily!H792)</f>
        <v>11004</v>
      </c>
      <c r="I15" s="30">
        <f>SUM(Daily!I110,Daily!I327,Daily!I358,Daily!I544,Daily!I637,Daily!I761,Daily!I792)</f>
        <v>9660</v>
      </c>
      <c r="J15" s="3">
        <f>SUM(Daily!J110,Daily!J327,Daily!J358,Daily!J544,Daily!J637,Daily!J761,Daily!J792)</f>
        <v>801</v>
      </c>
      <c r="K15" s="30">
        <f>SUM(Daily!K110,Daily!K327,Daily!K358,Daily!K544,Daily!K637,Daily!K761,Daily!K792)</f>
        <v>1848</v>
      </c>
      <c r="L15" s="3">
        <f>SUM(Daily!L110,Daily!L327,Daily!L358,Daily!L544,Daily!L637,Daily!L761,Daily!L792)</f>
        <v>995</v>
      </c>
      <c r="M15" s="30">
        <f>SUM(Daily!M110,Daily!M327,Daily!M358,Daily!M544,Daily!M637,Daily!M761,Daily!M792)</f>
        <v>6047</v>
      </c>
      <c r="N15" s="3">
        <f>SUM(Daily!N110,Daily!N327,Daily!N358,Daily!N544,Daily!N637,Daily!N761,Daily!N792)</f>
        <v>5902</v>
      </c>
      <c r="O15" s="30">
        <f>SUM(Daily!O110,Daily!O327,Daily!O358,Daily!O544,Daily!O637,Daily!O761,Daily!O792)</f>
        <v>10398</v>
      </c>
      <c r="P15" s="3">
        <f>SUM(Daily!P110,Daily!P327,Daily!P358,Daily!P544,Daily!P637,Daily!P761,Daily!P792)</f>
        <v>4206</v>
      </c>
      <c r="Q15" s="30">
        <f>SUM(Daily!Q110,Daily!Q327,Daily!Q358,Daily!Q544,Daily!Q637,Daily!Q761,Daily!Q792)</f>
        <v>3563</v>
      </c>
      <c r="R15" s="3">
        <f>SUM(Daily!R110,Daily!R327,Daily!R358,Daily!R544,Daily!R637,Daily!R761,Daily!R792)</f>
        <v>7536</v>
      </c>
      <c r="S15" s="30">
        <f>SUM(Daily!S110,Daily!S327,Daily!S358,Daily!S544,Daily!S637,Daily!S761,Daily!S792)</f>
        <v>5625</v>
      </c>
      <c r="T15" s="3">
        <f>SUM(Daily!T110,Daily!T327,Daily!T358,Daily!T544,Daily!T637,Daily!T761,Daily!T792)</f>
        <v>766</v>
      </c>
      <c r="U15" s="30">
        <f>SUM(Daily!U110,Daily!U327,Daily!U358,Daily!U544,Daily!U637,Daily!U761,Daily!U792)</f>
        <v>1139</v>
      </c>
      <c r="V15" s="3">
        <f>SUM(Daily!V110,Daily!V327,Daily!V358,Daily!V544,Daily!V637,Daily!V761,Daily!V792)</f>
        <v>3205</v>
      </c>
      <c r="W15" s="30">
        <f>SUM(Daily!W110,Daily!W327,Daily!W358,Daily!W544,Daily!W637,Daily!W761,Daily!W792)</f>
        <v>9275</v>
      </c>
      <c r="X15" s="3">
        <f>SUM(Daily!X110,Daily!X327,Daily!X358,Daily!X544,Daily!X637,Daily!X761,Daily!X792)</f>
        <v>3492</v>
      </c>
      <c r="Y15" s="30">
        <f>SUM(Daily!Y110,Daily!Y327,Daily!Y358,Daily!Y544,Daily!Y637,Daily!Y761,Daily!Y792)</f>
        <v>2556</v>
      </c>
      <c r="Z15" s="3">
        <f>SUM(Daily!Z110,Daily!Z327,Daily!Z358,Daily!Z544,Daily!Z637,Daily!Z761,Daily!Z792)</f>
        <v>14876</v>
      </c>
      <c r="AA15" s="30">
        <f>SUM(Daily!AA110,Daily!AA327,Daily!AA358,Daily!AA544,Daily!AA637,Daily!AA761,Daily!AA792)</f>
        <v>12235</v>
      </c>
      <c r="AB15" s="110">
        <f t="shared" si="0"/>
        <v>78595</v>
      </c>
      <c r="AC15" s="17">
        <f t="shared" si="0"/>
        <v>74441</v>
      </c>
    </row>
    <row r="16" spans="1:29">
      <c r="A16" s="92" t="s">
        <v>27</v>
      </c>
      <c r="B16" s="3">
        <f>SUM(Daily!B111,Daily!B328,Daily!B359,Daily!B545,Daily!B638,Daily!B762,Daily!B793)</f>
        <v>17292</v>
      </c>
      <c r="C16" s="30">
        <f>SUM(Daily!C111,Daily!C328,Daily!C359,Daily!C545,Daily!C638,Daily!C762,Daily!C793)</f>
        <v>9388</v>
      </c>
      <c r="D16" s="3">
        <f>SUM(Daily!D111,Daily!D328,Daily!D359,Daily!D545,Daily!D638,Daily!D762,Daily!D793)</f>
        <v>5960</v>
      </c>
      <c r="E16" s="30">
        <f>SUM(Daily!E111,Daily!E328,Daily!E359,Daily!E545,Daily!E638,Daily!E762,Daily!E793)</f>
        <v>3350</v>
      </c>
      <c r="F16" s="3">
        <f>SUM(Daily!F111,Daily!F328,Daily!F359,Daily!F545,Daily!F638,Daily!F762,Daily!F793)</f>
        <v>2209</v>
      </c>
      <c r="G16" s="30">
        <f>SUM(Daily!G111,Daily!G328,Daily!G359,Daily!G545,Daily!G638,Daily!G762,Daily!G793)</f>
        <v>1191</v>
      </c>
      <c r="H16" s="3">
        <f>SUM(Daily!H111,Daily!H328,Daily!H359,Daily!H545,Daily!H638,Daily!H762,Daily!H793)</f>
        <v>10904</v>
      </c>
      <c r="I16" s="30">
        <f>SUM(Daily!I111,Daily!I328,Daily!I359,Daily!I545,Daily!I638,Daily!I762,Daily!I793)</f>
        <v>11071</v>
      </c>
      <c r="J16" s="3">
        <f>SUM(Daily!J111,Daily!J328,Daily!J359,Daily!J545,Daily!J638,Daily!J762,Daily!J793)</f>
        <v>911</v>
      </c>
      <c r="K16" s="30">
        <f>SUM(Daily!K111,Daily!K328,Daily!K359,Daily!K545,Daily!K638,Daily!K762,Daily!K793)</f>
        <v>1714</v>
      </c>
      <c r="L16" s="3">
        <f>SUM(Daily!L111,Daily!L328,Daily!L359,Daily!L545,Daily!L638,Daily!L762,Daily!L793)</f>
        <v>1230</v>
      </c>
      <c r="M16" s="30">
        <f>SUM(Daily!M111,Daily!M328,Daily!M359,Daily!M545,Daily!M638,Daily!M762,Daily!M793)</f>
        <v>7374</v>
      </c>
      <c r="N16" s="3">
        <f>SUM(Daily!N111,Daily!N328,Daily!N359,Daily!N545,Daily!N638,Daily!N762,Daily!N793)</f>
        <v>6176</v>
      </c>
      <c r="O16" s="30">
        <f>SUM(Daily!O111,Daily!O328,Daily!O359,Daily!O545,Daily!O638,Daily!O762,Daily!O793)</f>
        <v>10150</v>
      </c>
      <c r="P16" s="3">
        <f>SUM(Daily!P111,Daily!P328,Daily!P359,Daily!P545,Daily!P638,Daily!P762,Daily!P793)</f>
        <v>4283</v>
      </c>
      <c r="Q16" s="30">
        <f>SUM(Daily!Q111,Daily!Q328,Daily!Q359,Daily!Q545,Daily!Q638,Daily!Q762,Daily!Q793)</f>
        <v>4021</v>
      </c>
      <c r="R16" s="3">
        <f>SUM(Daily!R111,Daily!R328,Daily!R359,Daily!R545,Daily!R638,Daily!R762,Daily!R793)</f>
        <v>7285</v>
      </c>
      <c r="S16" s="30">
        <f>SUM(Daily!S111,Daily!S328,Daily!S359,Daily!S545,Daily!S638,Daily!S762,Daily!S793)</f>
        <v>6199</v>
      </c>
      <c r="T16" s="3">
        <f>SUM(Daily!T111,Daily!T328,Daily!T359,Daily!T545,Daily!T638,Daily!T762,Daily!T793)</f>
        <v>899</v>
      </c>
      <c r="U16" s="30">
        <f>SUM(Daily!U111,Daily!U328,Daily!U359,Daily!U545,Daily!U638,Daily!U762,Daily!U793)</f>
        <v>1332</v>
      </c>
      <c r="V16" s="3">
        <f>SUM(Daily!V111,Daily!V328,Daily!V359,Daily!V545,Daily!V638,Daily!V762,Daily!V793)</f>
        <v>3544</v>
      </c>
      <c r="W16" s="30">
        <f>SUM(Daily!W111,Daily!W328,Daily!W359,Daily!W545,Daily!W638,Daily!W762,Daily!W793)</f>
        <v>8456</v>
      </c>
      <c r="X16" s="3">
        <f>SUM(Daily!X111,Daily!X328,Daily!X359,Daily!X545,Daily!X638,Daily!X762,Daily!X793)</f>
        <v>3832</v>
      </c>
      <c r="Y16" s="30">
        <f>SUM(Daily!Y111,Daily!Y328,Daily!Y359,Daily!Y545,Daily!Y638,Daily!Y762,Daily!Y793)</f>
        <v>2634</v>
      </c>
      <c r="Z16" s="3">
        <f>SUM(Daily!Z111,Daily!Z328,Daily!Z359,Daily!Z545,Daily!Z638,Daily!Z762,Daily!Z793)</f>
        <v>14640</v>
      </c>
      <c r="AA16" s="30">
        <f>SUM(Daily!AA111,Daily!AA328,Daily!AA359,Daily!AA545,Daily!AA638,Daily!AA762,Daily!AA793)</f>
        <v>13141</v>
      </c>
      <c r="AB16" s="110">
        <f t="shared" si="0"/>
        <v>79165</v>
      </c>
      <c r="AC16" s="17">
        <f t="shared" si="0"/>
        <v>80021</v>
      </c>
    </row>
    <row r="17" spans="1:29">
      <c r="A17" s="93" t="s">
        <v>28</v>
      </c>
      <c r="B17" s="3">
        <f>SUM(Daily!B112,Daily!B329,Daily!B360,Daily!B546,Daily!B639,Daily!B763,Daily!B794)</f>
        <v>14499</v>
      </c>
      <c r="C17" s="30">
        <f>SUM(Daily!C112,Daily!C329,Daily!C360,Daily!C546,Daily!C639,Daily!C763,Daily!C794)</f>
        <v>9381</v>
      </c>
      <c r="D17" s="3">
        <f>SUM(Daily!D112,Daily!D329,Daily!D360,Daily!D546,Daily!D639,Daily!D763,Daily!D794)</f>
        <v>5062</v>
      </c>
      <c r="E17" s="30">
        <f>SUM(Daily!E112,Daily!E329,Daily!E360,Daily!E546,Daily!E639,Daily!E763,Daily!E794)</f>
        <v>3453</v>
      </c>
      <c r="F17" s="3">
        <f>SUM(Daily!F112,Daily!F329,Daily!F360,Daily!F546,Daily!F639,Daily!F763,Daily!F794)</f>
        <v>1878</v>
      </c>
      <c r="G17" s="30">
        <f>SUM(Daily!G112,Daily!G329,Daily!G360,Daily!G546,Daily!G639,Daily!G763,Daily!G794)</f>
        <v>1185</v>
      </c>
      <c r="H17" s="3">
        <f>SUM(Daily!H112,Daily!H329,Daily!H360,Daily!H546,Daily!H639,Daily!H763,Daily!H794)</f>
        <v>10694</v>
      </c>
      <c r="I17" s="30">
        <f>SUM(Daily!I112,Daily!I329,Daily!I360,Daily!I546,Daily!I639,Daily!I763,Daily!I794)</f>
        <v>11433</v>
      </c>
      <c r="J17" s="3">
        <f>SUM(Daily!J112,Daily!J329,Daily!J360,Daily!J546,Daily!J639,Daily!J763,Daily!J794)</f>
        <v>790</v>
      </c>
      <c r="K17" s="30">
        <f>SUM(Daily!K112,Daily!K329,Daily!K360,Daily!K546,Daily!K639,Daily!K763,Daily!K794)</f>
        <v>1378</v>
      </c>
      <c r="L17" s="3">
        <f>SUM(Daily!L112,Daily!L329,Daily!L360,Daily!L546,Daily!L639,Daily!L763,Daily!L794)</f>
        <v>1453</v>
      </c>
      <c r="M17" s="30">
        <f>SUM(Daily!M112,Daily!M329,Daily!M360,Daily!M546,Daily!M639,Daily!M763,Daily!M794)</f>
        <v>5762</v>
      </c>
      <c r="N17" s="3">
        <f>SUM(Daily!N112,Daily!N329,Daily!N360,Daily!N546,Daily!N639,Daily!N763,Daily!N794)</f>
        <v>6406</v>
      </c>
      <c r="O17" s="30">
        <f>SUM(Daily!O112,Daily!O329,Daily!O360,Daily!O546,Daily!O639,Daily!O763,Daily!O794)</f>
        <v>9024</v>
      </c>
      <c r="P17" s="3">
        <f>SUM(Daily!P112,Daily!P329,Daily!P360,Daily!P546,Daily!P639,Daily!P763,Daily!P794)</f>
        <v>4756</v>
      </c>
      <c r="Q17" s="30">
        <f>SUM(Daily!Q112,Daily!Q329,Daily!Q360,Daily!Q546,Daily!Q639,Daily!Q763,Daily!Q794)</f>
        <v>4614</v>
      </c>
      <c r="R17" s="3">
        <f>SUM(Daily!R112,Daily!R329,Daily!R360,Daily!R546,Daily!R639,Daily!R763,Daily!R794)</f>
        <v>7036</v>
      </c>
      <c r="S17" s="30">
        <f>SUM(Daily!S112,Daily!S329,Daily!S360,Daily!S546,Daily!S639,Daily!S763,Daily!S794)</f>
        <v>6393</v>
      </c>
      <c r="T17" s="3">
        <f>SUM(Daily!T112,Daily!T329,Daily!T360,Daily!T546,Daily!T639,Daily!T763,Daily!T794)</f>
        <v>796</v>
      </c>
      <c r="U17" s="30">
        <f>SUM(Daily!U112,Daily!U329,Daily!U360,Daily!U546,Daily!U639,Daily!U763,Daily!U794)</f>
        <v>1389</v>
      </c>
      <c r="V17" s="3">
        <f>SUM(Daily!V112,Daily!V329,Daily!V360,Daily!V546,Daily!V639,Daily!V763,Daily!V794)</f>
        <v>4222</v>
      </c>
      <c r="W17" s="30">
        <f>SUM(Daily!W112,Daily!W329,Daily!W360,Daily!W546,Daily!W639,Daily!W763,Daily!W794)</f>
        <v>7680</v>
      </c>
      <c r="X17" s="3">
        <f>SUM(Daily!X112,Daily!X329,Daily!X360,Daily!X546,Daily!X639,Daily!X763,Daily!X794)</f>
        <v>3942</v>
      </c>
      <c r="Y17" s="30">
        <f>SUM(Daily!Y112,Daily!Y329,Daily!Y360,Daily!Y546,Daily!Y639,Daily!Y763,Daily!Y794)</f>
        <v>2724</v>
      </c>
      <c r="Z17" s="3">
        <f>SUM(Daily!Z112,Daily!Z329,Daily!Z360,Daily!Z546,Daily!Z639,Daily!Z763,Daily!Z794)</f>
        <v>14777</v>
      </c>
      <c r="AA17" s="30">
        <f>SUM(Daily!AA112,Daily!AA329,Daily!AA360,Daily!AA546,Daily!AA639,Daily!AA763,Daily!AA794)</f>
        <v>14326</v>
      </c>
      <c r="AB17" s="110">
        <f t="shared" si="0"/>
        <v>76311</v>
      </c>
      <c r="AC17" s="17">
        <f t="shared" si="0"/>
        <v>78742</v>
      </c>
    </row>
    <row r="18" spans="1:29">
      <c r="A18" s="92" t="s">
        <v>29</v>
      </c>
      <c r="B18" s="3">
        <f>SUM(Daily!B113,Daily!B330,Daily!B361,Daily!B547,Daily!B640,Daily!B764,Daily!B795)</f>
        <v>13315</v>
      </c>
      <c r="C18" s="30">
        <f>SUM(Daily!C113,Daily!C330,Daily!C361,Daily!C547,Daily!C640,Daily!C764,Daily!C795)</f>
        <v>9584</v>
      </c>
      <c r="D18" s="3">
        <f>SUM(Daily!D113,Daily!D330,Daily!D361,Daily!D547,Daily!D640,Daily!D764,Daily!D795)</f>
        <v>4515</v>
      </c>
      <c r="E18" s="30">
        <f>SUM(Daily!E113,Daily!E330,Daily!E361,Daily!E547,Daily!E640,Daily!E764,Daily!E795)</f>
        <v>3748</v>
      </c>
      <c r="F18" s="3">
        <f>SUM(Daily!F113,Daily!F330,Daily!F361,Daily!F547,Daily!F640,Daily!F764,Daily!F795)</f>
        <v>1846</v>
      </c>
      <c r="G18" s="30">
        <f>SUM(Daily!G113,Daily!G330,Daily!G361,Daily!G547,Daily!G640,Daily!G764,Daily!G795)</f>
        <v>1240</v>
      </c>
      <c r="H18" s="3">
        <f>SUM(Daily!H113,Daily!H330,Daily!H361,Daily!H547,Daily!H640,Daily!H764,Daily!H795)</f>
        <v>10656</v>
      </c>
      <c r="I18" s="30">
        <f>SUM(Daily!I113,Daily!I330,Daily!I361,Daily!I547,Daily!I640,Daily!I764,Daily!I795)</f>
        <v>11579</v>
      </c>
      <c r="J18" s="3">
        <f>SUM(Daily!J113,Daily!J330,Daily!J361,Daily!J547,Daily!J640,Daily!J764,Daily!J795)</f>
        <v>898</v>
      </c>
      <c r="K18" s="30">
        <f>SUM(Daily!K113,Daily!K330,Daily!K361,Daily!K547,Daily!K640,Daily!K764,Daily!K795)</f>
        <v>1307</v>
      </c>
      <c r="L18" s="3">
        <f>SUM(Daily!L113,Daily!L330,Daily!L361,Daily!L547,Daily!L640,Daily!L764,Daily!L795)</f>
        <v>1888</v>
      </c>
      <c r="M18" s="30">
        <f>SUM(Daily!M113,Daily!M330,Daily!M361,Daily!M547,Daily!M640,Daily!M764,Daily!M795)</f>
        <v>4692</v>
      </c>
      <c r="N18" s="3">
        <f>SUM(Daily!N113,Daily!N330,Daily!N361,Daily!N547,Daily!N640,Daily!N764,Daily!N795)</f>
        <v>6665</v>
      </c>
      <c r="O18" s="30">
        <f>SUM(Daily!O113,Daily!O330,Daily!O361,Daily!O547,Daily!O640,Daily!O764,Daily!O795)</f>
        <v>8199</v>
      </c>
      <c r="P18" s="3">
        <f>SUM(Daily!P113,Daily!P330,Daily!P361,Daily!P547,Daily!P640,Daily!P764,Daily!P795)</f>
        <v>4491</v>
      </c>
      <c r="Q18" s="30">
        <f>SUM(Daily!Q113,Daily!Q330,Daily!Q361,Daily!Q547,Daily!Q640,Daily!Q764,Daily!Q795)</f>
        <v>4328</v>
      </c>
      <c r="R18" s="3">
        <f>SUM(Daily!R113,Daily!R330,Daily!R361,Daily!R547,Daily!R640,Daily!R764,Daily!R795)</f>
        <v>6347</v>
      </c>
      <c r="S18" s="30">
        <f>SUM(Daily!S113,Daily!S330,Daily!S361,Daily!S547,Daily!S640,Daily!S764,Daily!S795)</f>
        <v>6280</v>
      </c>
      <c r="T18" s="3">
        <f>SUM(Daily!T113,Daily!T330,Daily!T361,Daily!T547,Daily!T640,Daily!T764,Daily!T795)</f>
        <v>995</v>
      </c>
      <c r="U18" s="30">
        <f>SUM(Daily!U113,Daily!U330,Daily!U361,Daily!U547,Daily!U640,Daily!U764,Daily!U795)</f>
        <v>1174</v>
      </c>
      <c r="V18" s="3">
        <f>SUM(Daily!V113,Daily!V330,Daily!V361,Daily!V547,Daily!V640,Daily!V764,Daily!V795)</f>
        <v>5127</v>
      </c>
      <c r="W18" s="30">
        <f>SUM(Daily!W113,Daily!W330,Daily!W361,Daily!W547,Daily!W640,Daily!W764,Daily!W795)</f>
        <v>6677</v>
      </c>
      <c r="X18" s="3">
        <f>SUM(Daily!X113,Daily!X330,Daily!X361,Daily!X547,Daily!X640,Daily!X764,Daily!X795)</f>
        <v>3868</v>
      </c>
      <c r="Y18" s="30">
        <f>SUM(Daily!Y113,Daily!Y330,Daily!Y361,Daily!Y547,Daily!Y640,Daily!Y764,Daily!Y795)</f>
        <v>2351</v>
      </c>
      <c r="Z18" s="3">
        <f>SUM(Daily!Z113,Daily!Z330,Daily!Z361,Daily!Z547,Daily!Z640,Daily!Z764,Daily!Z795)</f>
        <v>14483</v>
      </c>
      <c r="AA18" s="30">
        <f>SUM(Daily!AA113,Daily!AA330,Daily!AA361,Daily!AA547,Daily!AA640,Daily!AA764,Daily!AA795)</f>
        <v>13335</v>
      </c>
      <c r="AB18" s="110">
        <f t="shared" si="0"/>
        <v>75094</v>
      </c>
      <c r="AC18" s="17">
        <f t="shared" si="0"/>
        <v>74494</v>
      </c>
    </row>
    <row r="19" spans="1:29">
      <c r="A19" s="93" t="s">
        <v>30</v>
      </c>
      <c r="B19" s="3">
        <f>SUM(Daily!B114,Daily!B331,Daily!B362,Daily!B548,Daily!B641,Daily!B765,Daily!B796)</f>
        <v>13020</v>
      </c>
      <c r="C19" s="30">
        <f>SUM(Daily!C114,Daily!C331,Daily!C362,Daily!C548,Daily!C641,Daily!C765,Daily!C796)</f>
        <v>10297</v>
      </c>
      <c r="D19" s="3">
        <f>SUM(Daily!D114,Daily!D331,Daily!D362,Daily!D548,Daily!D641,Daily!D765,Daily!D796)</f>
        <v>4423</v>
      </c>
      <c r="E19" s="30">
        <f>SUM(Daily!E114,Daily!E331,Daily!E362,Daily!E548,Daily!E641,Daily!E765,Daily!E796)</f>
        <v>3859</v>
      </c>
      <c r="F19" s="3">
        <f>SUM(Daily!F114,Daily!F331,Daily!F362,Daily!F548,Daily!F641,Daily!F765,Daily!F796)</f>
        <v>2193</v>
      </c>
      <c r="G19" s="30">
        <f>SUM(Daily!G114,Daily!G331,Daily!G362,Daily!G548,Daily!G641,Daily!G765,Daily!G796)</f>
        <v>1211</v>
      </c>
      <c r="H19" s="3">
        <f>SUM(Daily!H114,Daily!H331,Daily!H362,Daily!H548,Daily!H641,Daily!H765,Daily!H796)</f>
        <v>10616</v>
      </c>
      <c r="I19" s="30">
        <f>SUM(Daily!I114,Daily!I331,Daily!I362,Daily!I548,Daily!I641,Daily!I765,Daily!I796)</f>
        <v>12212</v>
      </c>
      <c r="J19" s="3">
        <f>SUM(Daily!J114,Daily!J331,Daily!J362,Daily!J548,Daily!J641,Daily!J765,Daily!J796)</f>
        <v>961</v>
      </c>
      <c r="K19" s="30">
        <f>SUM(Daily!K114,Daily!K331,Daily!K362,Daily!K548,Daily!K641,Daily!K765,Daily!K796)</f>
        <v>1161</v>
      </c>
      <c r="L19" s="3">
        <f>SUM(Daily!L114,Daily!L331,Daily!L362,Daily!L548,Daily!L641,Daily!L765,Daily!L796)</f>
        <v>2451</v>
      </c>
      <c r="M19" s="30">
        <f>SUM(Daily!M114,Daily!M331,Daily!M362,Daily!M548,Daily!M641,Daily!M765,Daily!M796)</f>
        <v>3991</v>
      </c>
      <c r="N19" s="3">
        <f>SUM(Daily!N114,Daily!N331,Daily!N362,Daily!N548,Daily!N641,Daily!N765,Daily!N796)</f>
        <v>7486</v>
      </c>
      <c r="O19" s="30">
        <f>SUM(Daily!O114,Daily!O331,Daily!O362,Daily!O548,Daily!O641,Daily!O765,Daily!O796)</f>
        <v>8308</v>
      </c>
      <c r="P19" s="3">
        <f>SUM(Daily!P114,Daily!P331,Daily!P362,Daily!P548,Daily!P641,Daily!P765,Daily!P796)</f>
        <v>4486</v>
      </c>
      <c r="Q19" s="30">
        <f>SUM(Daily!Q114,Daily!Q331,Daily!Q362,Daily!Q548,Daily!Q641,Daily!Q765,Daily!Q796)</f>
        <v>4393</v>
      </c>
      <c r="R19" s="3">
        <f>SUM(Daily!R114,Daily!R331,Daily!R362,Daily!R548,Daily!R641,Daily!R765,Daily!R796)</f>
        <v>6137</v>
      </c>
      <c r="S19" s="30">
        <f>SUM(Daily!S114,Daily!S331,Daily!S362,Daily!S548,Daily!S641,Daily!S765,Daily!S796)</f>
        <v>6590</v>
      </c>
      <c r="T19" s="3">
        <f>SUM(Daily!T114,Daily!T331,Daily!T362,Daily!T548,Daily!T641,Daily!T765,Daily!T796)</f>
        <v>1143</v>
      </c>
      <c r="U19" s="30">
        <f>SUM(Daily!U114,Daily!U331,Daily!U362,Daily!U548,Daily!U641,Daily!U765,Daily!U796)</f>
        <v>953</v>
      </c>
      <c r="V19" s="3">
        <f>SUM(Daily!V114,Daily!V331,Daily!V362,Daily!V548,Daily!V641,Daily!V765,Daily!V796)</f>
        <v>6626</v>
      </c>
      <c r="W19" s="30">
        <f>SUM(Daily!W114,Daily!W331,Daily!W362,Daily!W548,Daily!W641,Daily!W765,Daily!W796)</f>
        <v>6156</v>
      </c>
      <c r="X19" s="3">
        <f>SUM(Daily!X114,Daily!X331,Daily!X362,Daily!X548,Daily!X641,Daily!X765,Daily!X796)</f>
        <v>4541</v>
      </c>
      <c r="Y19" s="30">
        <f>SUM(Daily!Y114,Daily!Y331,Daily!Y362,Daily!Y548,Daily!Y641,Daily!Y765,Daily!Y796)</f>
        <v>2174</v>
      </c>
      <c r="Z19" s="3">
        <f>SUM(Daily!Z114,Daily!Z331,Daily!Z362,Daily!Z548,Daily!Z641,Daily!Z765,Daily!Z796)</f>
        <v>15205</v>
      </c>
      <c r="AA19" s="30">
        <f>SUM(Daily!AA114,Daily!AA331,Daily!AA362,Daily!AA548,Daily!AA641,Daily!AA765,Daily!AA796)</f>
        <v>13300</v>
      </c>
      <c r="AB19" s="110">
        <f t="shared" si="0"/>
        <v>79288</v>
      </c>
      <c r="AC19" s="17">
        <f t="shared" si="0"/>
        <v>74605</v>
      </c>
    </row>
    <row r="20" spans="1:29">
      <c r="A20" s="92" t="s">
        <v>31</v>
      </c>
      <c r="B20" s="3">
        <f>SUM(Daily!B115,Daily!B332,Daily!B363,Daily!B549,Daily!B642,Daily!B766,Daily!B797)</f>
        <v>14358</v>
      </c>
      <c r="C20" s="30">
        <f>SUM(Daily!C115,Daily!C332,Daily!C363,Daily!C549,Daily!C642,Daily!C766,Daily!C797)</f>
        <v>10705</v>
      </c>
      <c r="D20" s="3">
        <f>SUM(Daily!D115,Daily!D332,Daily!D363,Daily!D549,Daily!D642,Daily!D766,Daily!D797)</f>
        <v>4577</v>
      </c>
      <c r="E20" s="30">
        <f>SUM(Daily!E115,Daily!E332,Daily!E363,Daily!E549,Daily!E642,Daily!E766,Daily!E797)</f>
        <v>4347</v>
      </c>
      <c r="F20" s="3">
        <f>SUM(Daily!F115,Daily!F332,Daily!F363,Daily!F549,Daily!F642,Daily!F766,Daily!F797)</f>
        <v>2037</v>
      </c>
      <c r="G20" s="30">
        <f>SUM(Daily!G115,Daily!G332,Daily!G363,Daily!G549,Daily!G642,Daily!G766,Daily!G797)</f>
        <v>1442</v>
      </c>
      <c r="H20" s="3">
        <f>SUM(Daily!H115,Daily!H332,Daily!H363,Daily!H549,Daily!H642,Daily!H766,Daily!H797)</f>
        <v>11025</v>
      </c>
      <c r="I20" s="30">
        <f>SUM(Daily!I115,Daily!I332,Daily!I363,Daily!I549,Daily!I642,Daily!I766,Daily!I797)</f>
        <v>12445</v>
      </c>
      <c r="J20" s="3">
        <f>SUM(Daily!J115,Daily!J332,Daily!J363,Daily!J549,Daily!J642,Daily!J766,Daily!J797)</f>
        <v>1130</v>
      </c>
      <c r="K20" s="30">
        <f>SUM(Daily!K115,Daily!K332,Daily!K363,Daily!K549,Daily!K642,Daily!K766,Daily!K797)</f>
        <v>1086</v>
      </c>
      <c r="L20" s="3">
        <f>SUM(Daily!L115,Daily!L332,Daily!L363,Daily!L549,Daily!L642,Daily!L766,Daily!L797)</f>
        <v>3027</v>
      </c>
      <c r="M20" s="30">
        <f>SUM(Daily!M115,Daily!M332,Daily!M363,Daily!M549,Daily!M642,Daily!M766,Daily!M797)</f>
        <v>3949</v>
      </c>
      <c r="N20" s="3">
        <f>SUM(Daily!N115,Daily!N332,Daily!N363,Daily!N549,Daily!N642,Daily!N766,Daily!N797)</f>
        <v>7643</v>
      </c>
      <c r="O20" s="30">
        <f>SUM(Daily!O115,Daily!O332,Daily!O363,Daily!O549,Daily!O642,Daily!O766,Daily!O797)</f>
        <v>8400</v>
      </c>
      <c r="P20" s="3">
        <f>SUM(Daily!P115,Daily!P332,Daily!P363,Daily!P549,Daily!P642,Daily!P766,Daily!P797)</f>
        <v>4404</v>
      </c>
      <c r="Q20" s="30">
        <f>SUM(Daily!Q115,Daily!Q332,Daily!Q363,Daily!Q549,Daily!Q642,Daily!Q766,Daily!Q797)</f>
        <v>5058</v>
      </c>
      <c r="R20" s="3">
        <f>SUM(Daily!R115,Daily!R332,Daily!R363,Daily!R549,Daily!R642,Daily!R766,Daily!R797)</f>
        <v>6315</v>
      </c>
      <c r="S20" s="30">
        <f>SUM(Daily!S115,Daily!S332,Daily!S363,Daily!S549,Daily!S642,Daily!S766,Daily!S797)</f>
        <v>8071</v>
      </c>
      <c r="T20" s="3">
        <f>SUM(Daily!T115,Daily!T332,Daily!T363,Daily!T549,Daily!T642,Daily!T766,Daily!T797)</f>
        <v>1346</v>
      </c>
      <c r="U20" s="30">
        <f>SUM(Daily!U115,Daily!U332,Daily!U363,Daily!U549,Daily!U642,Daily!U766,Daily!U797)</f>
        <v>1076</v>
      </c>
      <c r="V20" s="3">
        <f>SUM(Daily!V115,Daily!V332,Daily!V363,Daily!V549,Daily!V642,Daily!V766,Daily!V797)</f>
        <v>7137</v>
      </c>
      <c r="W20" s="30">
        <f>SUM(Daily!W115,Daily!W332,Daily!W363,Daily!W549,Daily!W642,Daily!W766,Daily!W797)</f>
        <v>6201</v>
      </c>
      <c r="X20" s="3">
        <f>SUM(Daily!X115,Daily!X332,Daily!X363,Daily!X549,Daily!X642,Daily!X766,Daily!X797)</f>
        <v>5142</v>
      </c>
      <c r="Y20" s="30">
        <f>SUM(Daily!Y115,Daily!Y332,Daily!Y363,Daily!Y549,Daily!Y642,Daily!Y766,Daily!Y797)</f>
        <v>2518</v>
      </c>
      <c r="Z20" s="3">
        <f>SUM(Daily!Z115,Daily!Z332,Daily!Z363,Daily!Z549,Daily!Z642,Daily!Z766,Daily!Z797)</f>
        <v>17289</v>
      </c>
      <c r="AA20" s="30">
        <f>SUM(Daily!AA115,Daily!AA332,Daily!AA363,Daily!AA549,Daily!AA642,Daily!AA766,Daily!AA797)</f>
        <v>13897</v>
      </c>
      <c r="AB20" s="110">
        <f t="shared" si="0"/>
        <v>85430</v>
      </c>
      <c r="AC20" s="17">
        <f t="shared" si="0"/>
        <v>79195</v>
      </c>
    </row>
    <row r="21" spans="1:29">
      <c r="A21" s="93" t="s">
        <v>32</v>
      </c>
      <c r="B21" s="3">
        <f>SUM(Daily!B116,Daily!B333,Daily!B364,Daily!B550,Daily!B643,Daily!B767,Daily!B798)</f>
        <v>15227</v>
      </c>
      <c r="C21" s="30">
        <f>SUM(Daily!C116,Daily!C333,Daily!C364,Daily!C550,Daily!C643,Daily!C767,Daily!C798)</f>
        <v>11561</v>
      </c>
      <c r="D21" s="3">
        <f>SUM(Daily!D116,Daily!D333,Daily!D364,Daily!D550,Daily!D643,Daily!D767,Daily!D798)</f>
        <v>4835</v>
      </c>
      <c r="E21" s="30">
        <f>SUM(Daily!E116,Daily!E333,Daily!E364,Daily!E550,Daily!E643,Daily!E767,Daily!E798)</f>
        <v>5320</v>
      </c>
      <c r="F21" s="3">
        <f>SUM(Daily!F116,Daily!F333,Daily!F364,Daily!F550,Daily!F643,Daily!F767,Daily!F798)</f>
        <v>2191</v>
      </c>
      <c r="G21" s="30">
        <f>SUM(Daily!G116,Daily!G333,Daily!G364,Daily!G550,Daily!G643,Daily!G767,Daily!G798)</f>
        <v>1759</v>
      </c>
      <c r="H21" s="3">
        <f>SUM(Daily!H116,Daily!H333,Daily!H364,Daily!H550,Daily!H643,Daily!H767,Daily!H798)</f>
        <v>10853</v>
      </c>
      <c r="I21" s="30">
        <f>SUM(Daily!I116,Daily!I333,Daily!I364,Daily!I550,Daily!I643,Daily!I767,Daily!I798)</f>
        <v>15466</v>
      </c>
      <c r="J21" s="3">
        <f>SUM(Daily!J116,Daily!J333,Daily!J364,Daily!J550,Daily!J643,Daily!J767,Daily!J798)</f>
        <v>1162</v>
      </c>
      <c r="K21" s="30">
        <f>SUM(Daily!K116,Daily!K333,Daily!K364,Daily!K550,Daily!K643,Daily!K767,Daily!K798)</f>
        <v>1090</v>
      </c>
      <c r="L21" s="3">
        <f>SUM(Daily!L116,Daily!L333,Daily!L364,Daily!L550,Daily!L643,Daily!L767,Daily!L798)</f>
        <v>3242</v>
      </c>
      <c r="M21" s="30">
        <f>SUM(Daily!M116,Daily!M333,Daily!M364,Daily!M550,Daily!M643,Daily!M767,Daily!M798)</f>
        <v>3826</v>
      </c>
      <c r="N21" s="3">
        <f>SUM(Daily!N116,Daily!N333,Daily!N364,Daily!N550,Daily!N643,Daily!N767,Daily!N798)</f>
        <v>7670</v>
      </c>
      <c r="O21" s="30">
        <f>SUM(Daily!O116,Daily!O333,Daily!O364,Daily!O550,Daily!O643,Daily!O767,Daily!O798)</f>
        <v>8236</v>
      </c>
      <c r="P21" s="3">
        <f>SUM(Daily!P116,Daily!P333,Daily!P364,Daily!P550,Daily!P643,Daily!P767,Daily!P798)</f>
        <v>4255</v>
      </c>
      <c r="Q21" s="30">
        <f>SUM(Daily!Q116,Daily!Q333,Daily!Q364,Daily!Q550,Daily!Q643,Daily!Q767,Daily!Q798)</f>
        <v>5144</v>
      </c>
      <c r="R21" s="3">
        <f>SUM(Daily!R116,Daily!R333,Daily!R364,Daily!R550,Daily!R643,Daily!R767,Daily!R798)</f>
        <v>5743</v>
      </c>
      <c r="S21" s="30">
        <f>SUM(Daily!S116,Daily!S333,Daily!S364,Daily!S550,Daily!S643,Daily!S767,Daily!S798)</f>
        <v>7667</v>
      </c>
      <c r="T21" s="3">
        <f>SUM(Daily!T116,Daily!T333,Daily!T364,Daily!T550,Daily!T643,Daily!T767,Daily!T798)</f>
        <v>1136</v>
      </c>
      <c r="U21" s="30">
        <f>SUM(Daily!U116,Daily!U333,Daily!U364,Daily!U550,Daily!U643,Daily!U767,Daily!U798)</f>
        <v>1197</v>
      </c>
      <c r="V21" s="3">
        <f>SUM(Daily!V116,Daily!V333,Daily!V364,Daily!V550,Daily!V643,Daily!V767,Daily!V798)</f>
        <v>6758</v>
      </c>
      <c r="W21" s="30">
        <f>SUM(Daily!W116,Daily!W333,Daily!W364,Daily!W550,Daily!W643,Daily!W767,Daily!W798)</f>
        <v>6333</v>
      </c>
      <c r="X21" s="3">
        <f>SUM(Daily!X116,Daily!X333,Daily!X364,Daily!X550,Daily!X643,Daily!X767,Daily!X798)</f>
        <v>4833</v>
      </c>
      <c r="Y21" s="30">
        <f>SUM(Daily!Y116,Daily!Y333,Daily!Y364,Daily!Y550,Daily!Y643,Daily!Y767,Daily!Y798)</f>
        <v>2675</v>
      </c>
      <c r="Z21" s="3">
        <f>SUM(Daily!Z116,Daily!Z333,Daily!Z364,Daily!Z550,Daily!Z643,Daily!Z767,Daily!Z798)</f>
        <v>16553</v>
      </c>
      <c r="AA21" s="30">
        <f>SUM(Daily!AA116,Daily!AA333,Daily!AA364,Daily!AA550,Daily!AA643,Daily!AA767,Daily!AA798)</f>
        <v>14141</v>
      </c>
      <c r="AB21" s="110">
        <f t="shared" si="0"/>
        <v>84458</v>
      </c>
      <c r="AC21" s="17">
        <f t="shared" si="0"/>
        <v>84415</v>
      </c>
    </row>
    <row r="22" spans="1:29">
      <c r="A22" s="92" t="s">
        <v>33</v>
      </c>
      <c r="B22" s="3">
        <f>SUM(Daily!B117,Daily!B334,Daily!B365,Daily!B551,Daily!B644,Daily!B768,Daily!B799)</f>
        <v>16212</v>
      </c>
      <c r="C22" s="30">
        <f>SUM(Daily!C117,Daily!C334,Daily!C365,Daily!C551,Daily!C644,Daily!C768,Daily!C799)</f>
        <v>10999</v>
      </c>
      <c r="D22" s="3">
        <f>SUM(Daily!D117,Daily!D334,Daily!D365,Daily!D551,Daily!D644,Daily!D768,Daily!D799)</f>
        <v>4417</v>
      </c>
      <c r="E22" s="30">
        <f>SUM(Daily!E117,Daily!E334,Daily!E365,Daily!E551,Daily!E644,Daily!E768,Daily!E799)</f>
        <v>4634</v>
      </c>
      <c r="F22" s="3">
        <f>SUM(Daily!F117,Daily!F334,Daily!F365,Daily!F551,Daily!F644,Daily!F768,Daily!F799)</f>
        <v>1711</v>
      </c>
      <c r="G22" s="30">
        <f>SUM(Daily!G117,Daily!G334,Daily!G365,Daily!G551,Daily!G644,Daily!G768,Daily!G799)</f>
        <v>1572</v>
      </c>
      <c r="H22" s="3">
        <f>SUM(Daily!H117,Daily!H334,Daily!H365,Daily!H551,Daily!H644,Daily!H768,Daily!H799)</f>
        <v>10440</v>
      </c>
      <c r="I22" s="30">
        <f>SUM(Daily!I117,Daily!I334,Daily!I365,Daily!I551,Daily!I644,Daily!I768,Daily!I799)</f>
        <v>13226</v>
      </c>
      <c r="J22" s="3">
        <f>SUM(Daily!J117,Daily!J334,Daily!J365,Daily!J551,Daily!J644,Daily!J768,Daily!J799)</f>
        <v>1158</v>
      </c>
      <c r="K22" s="30">
        <f>SUM(Daily!K117,Daily!K334,Daily!K365,Daily!K551,Daily!K644,Daily!K768,Daily!K799)</f>
        <v>848</v>
      </c>
      <c r="L22" s="3">
        <f>SUM(Daily!L117,Daily!L334,Daily!L365,Daily!L551,Daily!L644,Daily!L768,Daily!L799)</f>
        <v>2990</v>
      </c>
      <c r="M22" s="30">
        <f>SUM(Daily!M117,Daily!M334,Daily!M365,Daily!M551,Daily!M644,Daily!M768,Daily!M799)</f>
        <v>3586</v>
      </c>
      <c r="N22" s="3">
        <f>SUM(Daily!N117,Daily!N334,Daily!N365,Daily!N551,Daily!N644,Daily!N768,Daily!N799)</f>
        <v>7737</v>
      </c>
      <c r="O22" s="30">
        <f>SUM(Daily!O117,Daily!O334,Daily!O365,Daily!O551,Daily!O644,Daily!O768,Daily!O799)</f>
        <v>9025</v>
      </c>
      <c r="P22" s="3">
        <f>SUM(Daily!P117,Daily!P334,Daily!P365,Daily!P551,Daily!P644,Daily!P768,Daily!P799)</f>
        <v>3848</v>
      </c>
      <c r="Q22" s="30">
        <f>SUM(Daily!Q117,Daily!Q334,Daily!Q365,Daily!Q551,Daily!Q644,Daily!Q768,Daily!Q799)</f>
        <v>6045</v>
      </c>
      <c r="R22" s="3">
        <f>SUM(Daily!R117,Daily!R334,Daily!R365,Daily!R551,Daily!R644,Daily!R768,Daily!R799)</f>
        <v>4895</v>
      </c>
      <c r="S22" s="30">
        <f>SUM(Daily!S117,Daily!S334,Daily!S365,Daily!S551,Daily!S644,Daily!S768,Daily!S799)</f>
        <v>8723</v>
      </c>
      <c r="T22" s="3">
        <f>SUM(Daily!T117,Daily!T334,Daily!T365,Daily!T551,Daily!T644,Daily!T768,Daily!T799)</f>
        <v>1057</v>
      </c>
      <c r="U22" s="30">
        <f>SUM(Daily!U117,Daily!U334,Daily!U365,Daily!U551,Daily!U644,Daily!U768,Daily!U799)</f>
        <v>1383</v>
      </c>
      <c r="V22" s="3">
        <f>SUM(Daily!V117,Daily!V334,Daily!V365,Daily!V551,Daily!V644,Daily!V768,Daily!V799)</f>
        <v>7110</v>
      </c>
      <c r="W22" s="30">
        <f>SUM(Daily!W117,Daily!W334,Daily!W365,Daily!W551,Daily!W644,Daily!W768,Daily!W799)</f>
        <v>5740</v>
      </c>
      <c r="X22" s="3">
        <f>SUM(Daily!X117,Daily!X334,Daily!X365,Daily!X551,Daily!X644,Daily!X768,Daily!X799)</f>
        <v>4519</v>
      </c>
      <c r="Y22" s="30">
        <f>SUM(Daily!Y117,Daily!Y334,Daily!Y365,Daily!Y551,Daily!Y644,Daily!Y768,Daily!Y799)</f>
        <v>3084</v>
      </c>
      <c r="Z22" s="3">
        <f>SUM(Daily!Z117,Daily!Z334,Daily!Z365,Daily!Z551,Daily!Z644,Daily!Z768,Daily!Z799)</f>
        <v>13943</v>
      </c>
      <c r="AA22" s="30">
        <f>SUM(Daily!AA117,Daily!AA334,Daily!AA365,Daily!AA551,Daily!AA644,Daily!AA768,Daily!AA799)</f>
        <v>13373</v>
      </c>
      <c r="AB22" s="110">
        <f t="shared" si="0"/>
        <v>80037</v>
      </c>
      <c r="AC22" s="17">
        <f t="shared" si="0"/>
        <v>82238</v>
      </c>
    </row>
    <row r="23" spans="1:29">
      <c r="A23" s="93" t="s">
        <v>34</v>
      </c>
      <c r="B23" s="3">
        <f>SUM(Daily!B118,Daily!B335,Daily!B366,Daily!B552,Daily!B645,Daily!B769,Daily!B800)</f>
        <v>15773</v>
      </c>
      <c r="C23" s="30">
        <f>SUM(Daily!C118,Daily!C335,Daily!C366,Daily!C552,Daily!C645,Daily!C769,Daily!C800)</f>
        <v>9113</v>
      </c>
      <c r="D23" s="3">
        <f>SUM(Daily!D118,Daily!D335,Daily!D366,Daily!D552,Daily!D645,Daily!D769,Daily!D800)</f>
        <v>3694</v>
      </c>
      <c r="E23" s="30">
        <f>SUM(Daily!E118,Daily!E335,Daily!E366,Daily!E552,Daily!E645,Daily!E769,Daily!E800)</f>
        <v>3646</v>
      </c>
      <c r="F23" s="3">
        <f>SUM(Daily!F118,Daily!F335,Daily!F366,Daily!F552,Daily!F645,Daily!F769,Daily!F800)</f>
        <v>1344</v>
      </c>
      <c r="G23" s="30">
        <f>SUM(Daily!G118,Daily!G335,Daily!G366,Daily!G552,Daily!G645,Daily!G769,Daily!G800)</f>
        <v>1252</v>
      </c>
      <c r="H23" s="3">
        <f>SUM(Daily!H118,Daily!H335,Daily!H366,Daily!H552,Daily!H645,Daily!H769,Daily!H800)</f>
        <v>9228</v>
      </c>
      <c r="I23" s="30">
        <f>SUM(Daily!I118,Daily!I335,Daily!I366,Daily!I552,Daily!I645,Daily!I769,Daily!I800)</f>
        <v>12291</v>
      </c>
      <c r="J23" s="3">
        <f>SUM(Daily!J118,Daily!J335,Daily!J366,Daily!J552,Daily!J645,Daily!J769,Daily!J800)</f>
        <v>1029</v>
      </c>
      <c r="K23" s="30">
        <f>SUM(Daily!K118,Daily!K335,Daily!K366,Daily!K552,Daily!K645,Daily!K769,Daily!K800)</f>
        <v>819</v>
      </c>
      <c r="L23" s="3">
        <f>SUM(Daily!L118,Daily!L335,Daily!L366,Daily!L552,Daily!L645,Daily!L769,Daily!L800)</f>
        <v>2484</v>
      </c>
      <c r="M23" s="30">
        <f>SUM(Daily!M118,Daily!M335,Daily!M366,Daily!M552,Daily!M645,Daily!M769,Daily!M800)</f>
        <v>3000</v>
      </c>
      <c r="N23" s="3">
        <f>SUM(Daily!N118,Daily!N335,Daily!N366,Daily!N552,Daily!N645,Daily!N769,Daily!N800)</f>
        <v>6768</v>
      </c>
      <c r="O23" s="30">
        <f>SUM(Daily!O118,Daily!O335,Daily!O366,Daily!O552,Daily!O645,Daily!O769,Daily!O800)</f>
        <v>8891</v>
      </c>
      <c r="P23" s="3">
        <f>SUM(Daily!P118,Daily!P335,Daily!P366,Daily!P552,Daily!P645,Daily!P769,Daily!P800)</f>
        <v>3212</v>
      </c>
      <c r="Q23" s="30">
        <f>SUM(Daily!Q118,Daily!Q335,Daily!Q366,Daily!Q552,Daily!Q645,Daily!Q769,Daily!Q800)</f>
        <v>6342</v>
      </c>
      <c r="R23" s="3">
        <f>SUM(Daily!R118,Daily!R335,Daily!R366,Daily!R552,Daily!R645,Daily!R769,Daily!R800)</f>
        <v>4156</v>
      </c>
      <c r="S23" s="30">
        <f>SUM(Daily!S118,Daily!S335,Daily!S366,Daily!S552,Daily!S645,Daily!S769,Daily!S800)</f>
        <v>8914</v>
      </c>
      <c r="T23" s="3">
        <f>SUM(Daily!T118,Daily!T335,Daily!T366,Daily!T552,Daily!T645,Daily!T769,Daily!T800)</f>
        <v>866</v>
      </c>
      <c r="U23" s="30">
        <f>SUM(Daily!U118,Daily!U335,Daily!U366,Daily!U552,Daily!U645,Daily!U769,Daily!U800)</f>
        <v>1732</v>
      </c>
      <c r="V23" s="3">
        <f>SUM(Daily!V118,Daily!V335,Daily!V366,Daily!V552,Daily!V645,Daily!V769,Daily!V800)</f>
        <v>7791</v>
      </c>
      <c r="W23" s="30">
        <f>SUM(Daily!W118,Daily!W335,Daily!W366,Daily!W552,Daily!W645,Daily!W769,Daily!W800)</f>
        <v>6305</v>
      </c>
      <c r="X23" s="3">
        <f>SUM(Daily!X118,Daily!X335,Daily!X366,Daily!X552,Daily!X645,Daily!X769,Daily!X800)</f>
        <v>4152</v>
      </c>
      <c r="Y23" s="30">
        <f>SUM(Daily!Y118,Daily!Y335,Daily!Y366,Daily!Y552,Daily!Y645,Daily!Y769,Daily!Y800)</f>
        <v>3717</v>
      </c>
      <c r="Z23" s="3">
        <f>SUM(Daily!Z118,Daily!Z335,Daily!Z366,Daily!Z552,Daily!Z645,Daily!Z769,Daily!Z800)</f>
        <v>12890</v>
      </c>
      <c r="AA23" s="30">
        <f>SUM(Daily!AA118,Daily!AA335,Daily!AA366,Daily!AA552,Daily!AA645,Daily!AA769,Daily!AA800)</f>
        <v>14170</v>
      </c>
      <c r="AB23" s="110">
        <f t="shared" si="0"/>
        <v>73387</v>
      </c>
      <c r="AC23" s="17">
        <f t="shared" si="0"/>
        <v>80192</v>
      </c>
    </row>
    <row r="24" spans="1:29">
      <c r="A24" s="92" t="s">
        <v>35</v>
      </c>
      <c r="B24" s="3">
        <f>SUM(Daily!B119,Daily!B336,Daily!B367,Daily!B553,Daily!B646,Daily!B770,Daily!B801)</f>
        <v>13923</v>
      </c>
      <c r="C24" s="30">
        <f>SUM(Daily!C119,Daily!C336,Daily!C367,Daily!C553,Daily!C646,Daily!C770,Daily!C801)</f>
        <v>8473</v>
      </c>
      <c r="D24" s="3">
        <f>SUM(Daily!D119,Daily!D336,Daily!D367,Daily!D553,Daily!D646,Daily!D770,Daily!D801)</f>
        <v>2877</v>
      </c>
      <c r="E24" s="30">
        <f>SUM(Daily!E119,Daily!E336,Daily!E367,Daily!E553,Daily!E646,Daily!E770,Daily!E801)</f>
        <v>4037</v>
      </c>
      <c r="F24" s="3">
        <f>SUM(Daily!F119,Daily!F336,Daily!F367,Daily!F553,Daily!F646,Daily!F770,Daily!F801)</f>
        <v>1038</v>
      </c>
      <c r="G24" s="30">
        <f>SUM(Daily!G119,Daily!G336,Daily!G367,Daily!G553,Daily!G646,Daily!G770,Daily!G801)</f>
        <v>1262</v>
      </c>
      <c r="H24" s="3">
        <f>SUM(Daily!H119,Daily!H336,Daily!H367,Daily!H553,Daily!H646,Daily!H770,Daily!H801)</f>
        <v>8180</v>
      </c>
      <c r="I24" s="30">
        <f>SUM(Daily!I119,Daily!I336,Daily!I367,Daily!I553,Daily!I646,Daily!I770,Daily!I801)</f>
        <v>11259</v>
      </c>
      <c r="J24" s="3">
        <f>SUM(Daily!J119,Daily!J336,Daily!J367,Daily!J553,Daily!J646,Daily!J770,Daily!J801)</f>
        <v>958</v>
      </c>
      <c r="K24" s="30">
        <f>SUM(Daily!K119,Daily!K336,Daily!K367,Daily!K553,Daily!K646,Daily!K770,Daily!K801)</f>
        <v>664</v>
      </c>
      <c r="L24" s="3">
        <f>SUM(Daily!L119,Daily!L336,Daily!L367,Daily!L553,Daily!L646,Daily!L770,Daily!L801)</f>
        <v>1854</v>
      </c>
      <c r="M24" s="30">
        <f>SUM(Daily!M119,Daily!M336,Daily!M367,Daily!M553,Daily!M646,Daily!M770,Daily!M801)</f>
        <v>2714</v>
      </c>
      <c r="N24" s="3">
        <f>SUM(Daily!N119,Daily!N336,Daily!N367,Daily!N553,Daily!N646,Daily!N770,Daily!N801)</f>
        <v>6035</v>
      </c>
      <c r="O24" s="30">
        <f>SUM(Daily!O119,Daily!O336,Daily!O367,Daily!O553,Daily!O646,Daily!O770,Daily!O801)</f>
        <v>7808</v>
      </c>
      <c r="P24" s="3">
        <f>SUM(Daily!P119,Daily!P336,Daily!P367,Daily!P553,Daily!P646,Daily!P770,Daily!P801)</f>
        <v>2647</v>
      </c>
      <c r="Q24" s="30">
        <f>SUM(Daily!Q119,Daily!Q336,Daily!Q367,Daily!Q553,Daily!Q646,Daily!Q770,Daily!Q801)</f>
        <v>5862</v>
      </c>
      <c r="R24" s="3">
        <f>SUM(Daily!R119,Daily!R336,Daily!R367,Daily!R553,Daily!R646,Daily!R770,Daily!R801)</f>
        <v>3537</v>
      </c>
      <c r="S24" s="30">
        <f>SUM(Daily!S119,Daily!S336,Daily!S367,Daily!S553,Daily!S646,Daily!S770,Daily!S801)</f>
        <v>7326</v>
      </c>
      <c r="T24" s="3">
        <f>SUM(Daily!T119,Daily!T336,Daily!T367,Daily!T553,Daily!T646,Daily!T770,Daily!T801)</f>
        <v>685</v>
      </c>
      <c r="U24" s="30">
        <f>SUM(Daily!U119,Daily!U336,Daily!U367,Daily!U553,Daily!U646,Daily!U770,Daily!U801)</f>
        <v>1676</v>
      </c>
      <c r="V24" s="3">
        <f>SUM(Daily!V119,Daily!V336,Daily!V367,Daily!V553,Daily!V646,Daily!V770,Daily!V801)</f>
        <v>7979</v>
      </c>
      <c r="W24" s="30">
        <f>SUM(Daily!W119,Daily!W336,Daily!W367,Daily!W553,Daily!W646,Daily!W770,Daily!W801)</f>
        <v>5307</v>
      </c>
      <c r="X24" s="3">
        <f>SUM(Daily!X119,Daily!X336,Daily!X367,Daily!X553,Daily!X646,Daily!X770,Daily!X801)</f>
        <v>3505</v>
      </c>
      <c r="Y24" s="30">
        <f>SUM(Daily!Y119,Daily!Y336,Daily!Y367,Daily!Y553,Daily!Y646,Daily!Y770,Daily!Y801)</f>
        <v>3605</v>
      </c>
      <c r="Z24" s="3">
        <f>SUM(Daily!Z119,Daily!Z336,Daily!Z367,Daily!Z553,Daily!Z646,Daily!Z770,Daily!Z801)</f>
        <v>10986</v>
      </c>
      <c r="AA24" s="30">
        <f>SUM(Daily!AA119,Daily!AA336,Daily!AA367,Daily!AA553,Daily!AA646,Daily!AA770,Daily!AA801)</f>
        <v>12351</v>
      </c>
      <c r="AB24" s="110">
        <f t="shared" si="0"/>
        <v>64204</v>
      </c>
      <c r="AC24" s="17">
        <f t="shared" si="0"/>
        <v>72344</v>
      </c>
    </row>
    <row r="25" spans="1:29">
      <c r="A25" s="93" t="s">
        <v>36</v>
      </c>
      <c r="B25" s="3">
        <f>SUM(Daily!B120,Daily!B337,Daily!B368,Daily!B554,Daily!B647,Daily!B771,Daily!B802)</f>
        <v>2176</v>
      </c>
      <c r="C25" s="30">
        <f>SUM(Daily!C120,Daily!C337,Daily!C368,Daily!C554,Daily!C647,Daily!C771,Daily!C802)</f>
        <v>6347</v>
      </c>
      <c r="D25" s="3">
        <f>SUM(Daily!D120,Daily!D337,Daily!D368,Daily!D554,Daily!D647,Daily!D771,Daily!D802)</f>
        <v>649</v>
      </c>
      <c r="E25" s="30">
        <f>SUM(Daily!E120,Daily!E337,Daily!E368,Daily!E554,Daily!E647,Daily!E771,Daily!E802)</f>
        <v>3162</v>
      </c>
      <c r="F25" s="3">
        <f>SUM(Daily!F120,Daily!F337,Daily!F368,Daily!F554,Daily!F647,Daily!F771,Daily!F802)</f>
        <v>264</v>
      </c>
      <c r="G25" s="30">
        <f>SUM(Daily!G120,Daily!G337,Daily!G368,Daily!G554,Daily!G647,Daily!G771,Daily!G802)</f>
        <v>1200</v>
      </c>
      <c r="H25" s="3">
        <f>SUM(Daily!H120,Daily!H337,Daily!H368,Daily!H554,Daily!H647,Daily!H771,Daily!H802)</f>
        <v>3245</v>
      </c>
      <c r="I25" s="30">
        <f>SUM(Daily!I120,Daily!I337,Daily!I368,Daily!I554,Daily!I647,Daily!I771,Daily!I802)</f>
        <v>8595</v>
      </c>
      <c r="J25" s="3">
        <f>SUM(Daily!J120,Daily!J337,Daily!J368,Daily!J554,Daily!J647,Daily!J771,Daily!J802)</f>
        <v>675</v>
      </c>
      <c r="K25" s="30">
        <f>SUM(Daily!K120,Daily!K337,Daily!K368,Daily!K554,Daily!K647,Daily!K771,Daily!K802)</f>
        <v>588</v>
      </c>
      <c r="L25" s="3">
        <f>SUM(Daily!L120,Daily!L337,Daily!L368,Daily!L554,Daily!L647,Daily!L771,Daily!L802)</f>
        <v>1131</v>
      </c>
      <c r="M25" s="30">
        <f>SUM(Daily!M120,Daily!M337,Daily!M368,Daily!M554,Daily!M647,Daily!M771,Daily!M802)</f>
        <v>1460</v>
      </c>
      <c r="N25" s="3">
        <f>SUM(Daily!N120,Daily!N337,Daily!N368,Daily!N554,Daily!N647,Daily!N771,Daily!N802)</f>
        <v>4352</v>
      </c>
      <c r="O25" s="30">
        <f>SUM(Daily!O120,Daily!O337,Daily!O368,Daily!O554,Daily!O647,Daily!O771,Daily!O802)</f>
        <v>5844</v>
      </c>
      <c r="P25" s="3">
        <f>SUM(Daily!P120,Daily!P337,Daily!P368,Daily!P554,Daily!P647,Daily!P771,Daily!P802)</f>
        <v>1912</v>
      </c>
      <c r="Q25" s="30">
        <f>SUM(Daily!Q120,Daily!Q337,Daily!Q368,Daily!Q554,Daily!Q647,Daily!Q771,Daily!Q802)</f>
        <v>4816</v>
      </c>
      <c r="R25" s="3">
        <f>SUM(Daily!R120,Daily!R337,Daily!R368,Daily!R554,Daily!R647,Daily!R771,Daily!R802)</f>
        <v>2400</v>
      </c>
      <c r="S25" s="30">
        <f>SUM(Daily!S120,Daily!S337,Daily!S368,Daily!S554,Daily!S647,Daily!S771,Daily!S802)</f>
        <v>5958</v>
      </c>
      <c r="T25" s="3">
        <f>SUM(Daily!T120,Daily!T337,Daily!T368,Daily!T554,Daily!T647,Daily!T771,Daily!T802)</f>
        <v>625</v>
      </c>
      <c r="U25" s="30">
        <f>SUM(Daily!U120,Daily!U337,Daily!U368,Daily!U554,Daily!U647,Daily!U771,Daily!U802)</f>
        <v>1194</v>
      </c>
      <c r="V25" s="3">
        <f>SUM(Daily!V120,Daily!V337,Daily!V368,Daily!V554,Daily!V647,Daily!V771,Daily!V802)</f>
        <v>8486</v>
      </c>
      <c r="W25" s="30">
        <f>SUM(Daily!W120,Daily!W337,Daily!W368,Daily!W554,Daily!W647,Daily!W771,Daily!W802)</f>
        <v>3889</v>
      </c>
      <c r="X25" s="3">
        <f>SUM(Daily!X120,Daily!X337,Daily!X368,Daily!X554,Daily!X647,Daily!X771,Daily!X802)</f>
        <v>2738</v>
      </c>
      <c r="Y25" s="30">
        <f>SUM(Daily!Y120,Daily!Y337,Daily!Y368,Daily!Y554,Daily!Y647,Daily!Y771,Daily!Y802)</f>
        <v>3208</v>
      </c>
      <c r="Z25" s="3">
        <f>SUM(Daily!Z120,Daily!Z337,Daily!Z368,Daily!Z554,Daily!Z647,Daily!Z771,Daily!Z802)</f>
        <v>7122</v>
      </c>
      <c r="AA25" s="30">
        <f>SUM(Daily!AA120,Daily!AA337,Daily!AA368,Daily!AA554,Daily!AA647,Daily!AA771,Daily!AA802)</f>
        <v>11020</v>
      </c>
      <c r="AB25" s="110">
        <f>B25+D25+F25+H25+J25+L25+N25+P25+R25+T25+V25+X25+Z25</f>
        <v>35775</v>
      </c>
      <c r="AC25" s="17">
        <f t="shared" si="0"/>
        <v>57281</v>
      </c>
    </row>
    <row r="26" spans="1:29">
      <c r="A26" s="92" t="s">
        <v>37</v>
      </c>
      <c r="B26" s="3">
        <f>SUM(Daily!B121,Daily!B338,Daily!B369,Daily!B555,Daily!B648,Daily!B772,Daily!B803)</f>
        <v>0</v>
      </c>
      <c r="C26" s="30">
        <f>SUM(Daily!C121,Daily!C338,Daily!C369,Daily!C555,Daily!C648,Daily!C772,Daily!C803)</f>
        <v>4240</v>
      </c>
      <c r="D26" s="3">
        <f>SUM(Daily!D121,Daily!D338,Daily!D369,Daily!D555,Daily!D648,Daily!D772,Daily!D803)</f>
        <v>11</v>
      </c>
      <c r="E26" s="30">
        <f>SUM(Daily!E121,Daily!E338,Daily!E369,Daily!E555,Daily!E648,Daily!E772,Daily!E803)</f>
        <v>1951</v>
      </c>
      <c r="F26" s="3">
        <f>SUM(Daily!F121,Daily!F338,Daily!F369,Daily!F555,Daily!F648,Daily!F772,Daily!F803)</f>
        <v>14</v>
      </c>
      <c r="G26" s="30">
        <f>SUM(Daily!G121,Daily!G338,Daily!G369,Daily!G555,Daily!G648,Daily!G772,Daily!G803)</f>
        <v>593</v>
      </c>
      <c r="H26" s="3">
        <f>SUM(Daily!H121,Daily!H338,Daily!H369,Daily!H555,Daily!H648,Daily!H772,Daily!H803)</f>
        <v>91</v>
      </c>
      <c r="I26" s="30">
        <f>SUM(Daily!I121,Daily!I338,Daily!I369,Daily!I555,Daily!I648,Daily!I772,Daily!I803)</f>
        <v>4002</v>
      </c>
      <c r="J26" s="3">
        <f>SUM(Daily!J121,Daily!J338,Daily!J369,Daily!J555,Daily!J648,Daily!J772,Daily!J803)</f>
        <v>143</v>
      </c>
      <c r="K26" s="30">
        <f>SUM(Daily!K121,Daily!K338,Daily!K369,Daily!K555,Daily!K648,Daily!K772,Daily!K803)</f>
        <v>233</v>
      </c>
      <c r="L26" s="3">
        <f>SUM(Daily!L121,Daily!L338,Daily!L369,Daily!L555,Daily!L648,Daily!L772,Daily!L803)</f>
        <v>229</v>
      </c>
      <c r="M26" s="30">
        <f>SUM(Daily!M121,Daily!M338,Daily!M369,Daily!M555,Daily!M648,Daily!M772,Daily!M803)</f>
        <v>237</v>
      </c>
      <c r="N26" s="3">
        <f>SUM(Daily!N121,Daily!N338,Daily!N369,Daily!N555,Daily!N648,Daily!N772,Daily!N803)</f>
        <v>419</v>
      </c>
      <c r="O26" s="30">
        <f>SUM(Daily!O121,Daily!O338,Daily!O369,Daily!O555,Daily!O648,Daily!O772,Daily!O803)</f>
        <v>815</v>
      </c>
      <c r="P26" s="3">
        <f>SUM(Daily!P121,Daily!P338,Daily!P369,Daily!P555,Daily!P648,Daily!P772,Daily!P803)</f>
        <v>325</v>
      </c>
      <c r="Q26" s="30">
        <f>SUM(Daily!Q121,Daily!Q338,Daily!Q369,Daily!Q555,Daily!Q648,Daily!Q772,Daily!Q803)</f>
        <v>532</v>
      </c>
      <c r="R26" s="3">
        <f>SUM(Daily!R121,Daily!R338,Daily!R369,Daily!R555,Daily!R648,Daily!R772,Daily!R803)</f>
        <v>317</v>
      </c>
      <c r="S26" s="30">
        <f>SUM(Daily!S121,Daily!S338,Daily!S369,Daily!S555,Daily!S648,Daily!S772,Daily!S803)</f>
        <v>327</v>
      </c>
      <c r="T26" s="3">
        <f>SUM(Daily!T121,Daily!T338,Daily!T369,Daily!T555,Daily!T648,Daily!T772,Daily!T803)</f>
        <v>75</v>
      </c>
      <c r="U26" s="30">
        <f>SUM(Daily!U121,Daily!U338,Daily!U369,Daily!U555,Daily!U648,Daily!U772,Daily!U803)</f>
        <v>43</v>
      </c>
      <c r="V26" s="3">
        <f>SUM(Daily!V121,Daily!V338,Daily!V369,Daily!V555,Daily!V648,Daily!V772,Daily!V803)</f>
        <v>216</v>
      </c>
      <c r="W26" s="30">
        <f>SUM(Daily!W121,Daily!W338,Daily!W369,Daily!W555,Daily!W648,Daily!W772,Daily!W803)</f>
        <v>137</v>
      </c>
      <c r="X26" s="3">
        <f>SUM(Daily!X121,Daily!X338,Daily!X369,Daily!X555,Daily!X648,Daily!X772,Daily!X803)</f>
        <v>325</v>
      </c>
      <c r="Y26" s="30">
        <f>SUM(Daily!Y121,Daily!Y338,Daily!Y369,Daily!Y555,Daily!Y648,Daily!Y772,Daily!Y803)</f>
        <v>111</v>
      </c>
      <c r="Z26" s="3">
        <f>SUM(Daily!Z121,Daily!Z338,Daily!Z369,Daily!Z555,Daily!Z648,Daily!Z772,Daily!Z803)</f>
        <v>159</v>
      </c>
      <c r="AA26" s="30">
        <f>SUM(Daily!AA121,Daily!AA338,Daily!AA369,Daily!AA555,Daily!AA648,Daily!AA772,Daily!AA803)</f>
        <v>986</v>
      </c>
      <c r="AB26" s="110">
        <f>B26+D26+F26+H26+J26+L26+N26+P26+R26+T26+V26+X26+Z26</f>
        <v>2324</v>
      </c>
      <c r="AC26" s="17">
        <f t="shared" si="0"/>
        <v>14207</v>
      </c>
    </row>
    <row r="27" spans="1:29">
      <c r="A27" s="93" t="s">
        <v>38</v>
      </c>
      <c r="B27" s="3">
        <f>SUM(Daily!B122,Daily!B339,Daily!B370,Daily!B556,Daily!B649,Daily!B773,Daily!B804)</f>
        <v>0</v>
      </c>
      <c r="C27" s="30">
        <f>SUM(Daily!C122,Daily!C339,Daily!C370,Daily!C556,Daily!C649,Daily!C773,Daily!C804)</f>
        <v>16</v>
      </c>
      <c r="D27" s="3">
        <f>SUM(Daily!D122,Daily!D339,Daily!D370,Daily!D556,Daily!D649,Daily!D773,Daily!D804)</f>
        <v>0</v>
      </c>
      <c r="E27" s="30">
        <f>SUM(Daily!E122,Daily!E339,Daily!E370,Daily!E556,Daily!E649,Daily!E773,Daily!E804)</f>
        <v>5</v>
      </c>
      <c r="F27" s="3">
        <f>SUM(Daily!F122,Daily!F339,Daily!F370,Daily!F556,Daily!F649,Daily!F773,Daily!F804)</f>
        <v>0</v>
      </c>
      <c r="G27" s="30">
        <f>SUM(Daily!G122,Daily!G339,Daily!G370,Daily!G556,Daily!G649,Daily!G773,Daily!G804)</f>
        <v>0</v>
      </c>
      <c r="H27" s="3">
        <f>SUM(Daily!H122,Daily!H339,Daily!H370,Daily!H556,Daily!H649,Daily!H773,Daily!H804)</f>
        <v>0</v>
      </c>
      <c r="I27" s="30">
        <f>SUM(Daily!I122,Daily!I339,Daily!I370,Daily!I556,Daily!I649,Daily!I773,Daily!I804)</f>
        <v>0</v>
      </c>
      <c r="J27" s="3">
        <f>SUM(Daily!J122,Daily!J339,Daily!J370,Daily!J556,Daily!J649,Daily!J773,Daily!J804)</f>
        <v>0</v>
      </c>
      <c r="K27" s="30">
        <f>SUM(Daily!K122,Daily!K339,Daily!K370,Daily!K556,Daily!K649,Daily!K773,Daily!K804)</f>
        <v>0</v>
      </c>
      <c r="L27" s="3">
        <f>SUM(Daily!L122,Daily!L339,Daily!L370,Daily!L556,Daily!L649,Daily!L773,Daily!L804)</f>
        <v>0</v>
      </c>
      <c r="M27" s="30">
        <f>SUM(Daily!M122,Daily!M339,Daily!M370,Daily!M556,Daily!M649,Daily!M773,Daily!M804)</f>
        <v>0</v>
      </c>
      <c r="N27" s="3">
        <f>SUM(Daily!N122,Daily!N339,Daily!N370,Daily!N556,Daily!N649,Daily!N773,Daily!N804)</f>
        <v>0</v>
      </c>
      <c r="O27" s="30">
        <f>SUM(Daily!O122,Daily!O339,Daily!O370,Daily!O556,Daily!O649,Daily!O773,Daily!O804)</f>
        <v>0</v>
      </c>
      <c r="P27" s="3">
        <f>SUM(Daily!P122,Daily!P339,Daily!P370,Daily!P556,Daily!P649,Daily!P773,Daily!P804)</f>
        <v>0</v>
      </c>
      <c r="Q27" s="30">
        <f>SUM(Daily!Q122,Daily!Q339,Daily!Q370,Daily!Q556,Daily!Q649,Daily!Q773,Daily!Q804)</f>
        <v>0</v>
      </c>
      <c r="R27" s="3">
        <f>SUM(Daily!R122,Daily!R339,Daily!R370,Daily!R556,Daily!R649,Daily!R773,Daily!R804)</f>
        <v>0</v>
      </c>
      <c r="S27" s="30">
        <f>SUM(Daily!S122,Daily!S339,Daily!S370,Daily!S556,Daily!S649,Daily!S773,Daily!S804)</f>
        <v>0</v>
      </c>
      <c r="T27" s="3">
        <f>SUM(Daily!T122,Daily!T339,Daily!T370,Daily!T556,Daily!T649,Daily!T773,Daily!T804)</f>
        <v>0</v>
      </c>
      <c r="U27" s="30">
        <f>SUM(Daily!U122,Daily!U339,Daily!U370,Daily!U556,Daily!U649,Daily!U773,Daily!U804)</f>
        <v>0</v>
      </c>
      <c r="V27" s="3">
        <f>SUM(Daily!V122,Daily!V339,Daily!V370,Daily!V556,Daily!V649,Daily!V773,Daily!V804)</f>
        <v>0</v>
      </c>
      <c r="W27" s="30">
        <f>SUM(Daily!W122,Daily!W339,Daily!W370,Daily!W556,Daily!W649,Daily!W773,Daily!W804)</f>
        <v>0</v>
      </c>
      <c r="X27" s="3">
        <f>SUM(Daily!X122,Daily!X339,Daily!X370,Daily!X556,Daily!X649,Daily!X773,Daily!X804)</f>
        <v>0</v>
      </c>
      <c r="Y27" s="30">
        <f>SUM(Daily!Y122,Daily!Y339,Daily!Y370,Daily!Y556,Daily!Y649,Daily!Y773,Daily!Y804)</f>
        <v>0</v>
      </c>
      <c r="Z27" s="3">
        <f>SUM(Daily!Z122,Daily!Z339,Daily!Z370,Daily!Z556,Daily!Z649,Daily!Z773,Daily!Z804)</f>
        <v>0</v>
      </c>
      <c r="AA27" s="30">
        <f>SUM(Daily!AA122,Daily!AA339,Daily!AA370,Daily!AA556,Daily!AA649,Daily!AA773,Daily!AA804)</f>
        <v>0</v>
      </c>
      <c r="AB27" s="110">
        <f t="shared" si="0"/>
        <v>0</v>
      </c>
      <c r="AC27" s="17">
        <f t="shared" si="0"/>
        <v>21</v>
      </c>
    </row>
    <row r="28" spans="1:29">
      <c r="A28" s="92" t="s">
        <v>39</v>
      </c>
      <c r="B28" s="3">
        <f>SUM(Daily!B123,Daily!B340,Daily!B371,Daily!B557,Daily!B650,Daily!B774,Daily!B805)</f>
        <v>0</v>
      </c>
      <c r="C28" s="30">
        <f>SUM(Daily!C123,Daily!C340,Daily!C371,Daily!C557,Daily!C650,Daily!C774,Daily!C805)</f>
        <v>0</v>
      </c>
      <c r="D28" s="3">
        <f>SUM(Daily!D123,Daily!D340,Daily!D371,Daily!D557,Daily!D650,Daily!D774,Daily!D805)</f>
        <v>0</v>
      </c>
      <c r="E28" s="30">
        <f>SUM(Daily!E123,Daily!E340,Daily!E371,Daily!E557,Daily!E650,Daily!E774,Daily!E805)</f>
        <v>0</v>
      </c>
      <c r="F28" s="3">
        <f>SUM(Daily!F123,Daily!F340,Daily!F371,Daily!F557,Daily!F650,Daily!F774,Daily!F805)</f>
        <v>0</v>
      </c>
      <c r="G28" s="30">
        <f>SUM(Daily!G123,Daily!G340,Daily!G371,Daily!G557,Daily!G650,Daily!G774,Daily!G805)</f>
        <v>0</v>
      </c>
      <c r="H28" s="3">
        <f>SUM(Daily!H123,Daily!H340,Daily!H371,Daily!H557,Daily!H650,Daily!H774,Daily!H805)</f>
        <v>0</v>
      </c>
      <c r="I28" s="30">
        <f>SUM(Daily!I123,Daily!I340,Daily!I371,Daily!I557,Daily!I650,Daily!I774,Daily!I805)</f>
        <v>0</v>
      </c>
      <c r="J28" s="3">
        <f>SUM(Daily!J123,Daily!J340,Daily!J371,Daily!J557,Daily!J650,Daily!J774,Daily!J805)</f>
        <v>0</v>
      </c>
      <c r="K28" s="30">
        <f>SUM(Daily!K123,Daily!K340,Daily!K371,Daily!K557,Daily!K650,Daily!K774,Daily!K805)</f>
        <v>0</v>
      </c>
      <c r="L28" s="3">
        <f>SUM(Daily!L123,Daily!L340,Daily!L371,Daily!L557,Daily!L650,Daily!L774,Daily!L805)</f>
        <v>0</v>
      </c>
      <c r="M28" s="30">
        <f>SUM(Daily!M123,Daily!M340,Daily!M371,Daily!M557,Daily!M650,Daily!M774,Daily!M805)</f>
        <v>0</v>
      </c>
      <c r="N28" s="3">
        <f>SUM(Daily!N123,Daily!N340,Daily!N371,Daily!N557,Daily!N650,Daily!N774,Daily!N805)</f>
        <v>0</v>
      </c>
      <c r="O28" s="30">
        <f>SUM(Daily!O123,Daily!O340,Daily!O371,Daily!O557,Daily!O650,Daily!O774,Daily!O805)</f>
        <v>0</v>
      </c>
      <c r="P28" s="3">
        <f>SUM(Daily!P123,Daily!P340,Daily!P371,Daily!P557,Daily!P650,Daily!P774,Daily!P805)</f>
        <v>0</v>
      </c>
      <c r="Q28" s="30">
        <f>SUM(Daily!Q123,Daily!Q340,Daily!Q371,Daily!Q557,Daily!Q650,Daily!Q774,Daily!Q805)</f>
        <v>0</v>
      </c>
      <c r="R28" s="3">
        <f>SUM(Daily!R123,Daily!R340,Daily!R371,Daily!R557,Daily!R650,Daily!R774,Daily!R805)</f>
        <v>0</v>
      </c>
      <c r="S28" s="30">
        <f>SUM(Daily!S123,Daily!S340,Daily!S371,Daily!S557,Daily!S650,Daily!S774,Daily!S805)</f>
        <v>0</v>
      </c>
      <c r="T28" s="3">
        <f>SUM(Daily!T123,Daily!T340,Daily!T371,Daily!T557,Daily!T650,Daily!T774,Daily!T805)</f>
        <v>0</v>
      </c>
      <c r="U28" s="30">
        <f>SUM(Daily!U123,Daily!U340,Daily!U371,Daily!U557,Daily!U650,Daily!U774,Daily!U805)</f>
        <v>0</v>
      </c>
      <c r="V28" s="3">
        <f>SUM(Daily!V123,Daily!V340,Daily!V371,Daily!V557,Daily!V650,Daily!V774,Daily!V805)</f>
        <v>0</v>
      </c>
      <c r="W28" s="30">
        <f>SUM(Daily!W123,Daily!W340,Daily!W371,Daily!W557,Daily!W650,Daily!W774,Daily!W805)</f>
        <v>0</v>
      </c>
      <c r="X28" s="3">
        <f>SUM(Daily!X123,Daily!X340,Daily!X371,Daily!X557,Daily!X650,Daily!X774,Daily!X805)</f>
        <v>0</v>
      </c>
      <c r="Y28" s="30">
        <f>SUM(Daily!Y123,Daily!Y340,Daily!Y371,Daily!Y557,Daily!Y650,Daily!Y774,Daily!Y805)</f>
        <v>0</v>
      </c>
      <c r="Z28" s="3">
        <f>SUM(Daily!Z123,Daily!Z340,Daily!Z371,Daily!Z557,Daily!Z650,Daily!Z774,Daily!Z805)</f>
        <v>0</v>
      </c>
      <c r="AA28" s="30">
        <f>SUM(Daily!AA123,Daily!AA340,Daily!AA371,Daily!AA557,Daily!AA650,Daily!AA774,Daily!AA805)</f>
        <v>0</v>
      </c>
      <c r="AB28" s="110">
        <f t="shared" si="0"/>
        <v>0</v>
      </c>
      <c r="AC28" s="17">
        <f t="shared" si="0"/>
        <v>0</v>
      </c>
    </row>
    <row r="29" spans="1:29">
      <c r="A29" s="93" t="s">
        <v>40</v>
      </c>
      <c r="B29" s="3">
        <f>SUM(Daily!B124,Daily!B341,Daily!B372,Daily!B558,Daily!B651,Daily!B775,Daily!B806)</f>
        <v>0</v>
      </c>
      <c r="C29" s="30">
        <f>SUM(Daily!C124,Daily!C341,Daily!C372,Daily!C558,Daily!C651,Daily!C775,Daily!C806)</f>
        <v>0</v>
      </c>
      <c r="D29" s="3">
        <f>SUM(Daily!D124,Daily!D341,Daily!D372,Daily!D558,Daily!D651,Daily!D775,Daily!D806)</f>
        <v>0</v>
      </c>
      <c r="E29" s="30">
        <f>SUM(Daily!E124,Daily!E341,Daily!E372,Daily!E558,Daily!E651,Daily!E775,Daily!E806)</f>
        <v>0</v>
      </c>
      <c r="F29" s="3">
        <f>SUM(Daily!F124,Daily!F341,Daily!F372,Daily!F558,Daily!F651,Daily!F775,Daily!F806)</f>
        <v>0</v>
      </c>
      <c r="G29" s="30">
        <f>SUM(Daily!G124,Daily!G341,Daily!G372,Daily!G558,Daily!G651,Daily!G775,Daily!G806)</f>
        <v>0</v>
      </c>
      <c r="H29" s="3">
        <f>SUM(Daily!H124,Daily!H341,Daily!H372,Daily!H558,Daily!H651,Daily!H775,Daily!H806)</f>
        <v>0</v>
      </c>
      <c r="I29" s="30">
        <f>SUM(Daily!I124,Daily!I341,Daily!I372,Daily!I558,Daily!I651,Daily!I775,Daily!I806)</f>
        <v>0</v>
      </c>
      <c r="J29" s="3">
        <f>SUM(Daily!J124,Daily!J341,Daily!J372,Daily!J558,Daily!J651,Daily!J775,Daily!J806)</f>
        <v>0</v>
      </c>
      <c r="K29" s="30">
        <f>SUM(Daily!K124,Daily!K341,Daily!K372,Daily!K558,Daily!K651,Daily!K775,Daily!K806)</f>
        <v>0</v>
      </c>
      <c r="L29" s="3">
        <f>SUM(Daily!L124,Daily!L341,Daily!L372,Daily!L558,Daily!L651,Daily!L775,Daily!L806)</f>
        <v>0</v>
      </c>
      <c r="M29" s="30">
        <f>SUM(Daily!M124,Daily!M341,Daily!M372,Daily!M558,Daily!M651,Daily!M775,Daily!M806)</f>
        <v>0</v>
      </c>
      <c r="N29" s="3">
        <f>SUM(Daily!N124,Daily!N341,Daily!N372,Daily!N558,Daily!N651,Daily!N775,Daily!N806)</f>
        <v>0</v>
      </c>
      <c r="O29" s="30">
        <f>SUM(Daily!O124,Daily!O341,Daily!O372,Daily!O558,Daily!O651,Daily!O775,Daily!O806)</f>
        <v>0</v>
      </c>
      <c r="P29" s="3">
        <f>SUM(Daily!P124,Daily!P341,Daily!P372,Daily!P558,Daily!P651,Daily!P775,Daily!P806)</f>
        <v>0</v>
      </c>
      <c r="Q29" s="30">
        <f>SUM(Daily!Q124,Daily!Q341,Daily!Q372,Daily!Q558,Daily!Q651,Daily!Q775,Daily!Q806)</f>
        <v>0</v>
      </c>
      <c r="R29" s="3">
        <f>SUM(Daily!R124,Daily!R341,Daily!R372,Daily!R558,Daily!R651,Daily!R775,Daily!R806)</f>
        <v>0</v>
      </c>
      <c r="S29" s="30">
        <f>SUM(Daily!S124,Daily!S341,Daily!S372,Daily!S558,Daily!S651,Daily!S775,Daily!S806)</f>
        <v>0</v>
      </c>
      <c r="T29" s="3">
        <f>SUM(Daily!T124,Daily!T341,Daily!T372,Daily!T558,Daily!T651,Daily!T775,Daily!T806)</f>
        <v>0</v>
      </c>
      <c r="U29" s="30">
        <f>SUM(Daily!U124,Daily!U341,Daily!U372,Daily!U558,Daily!U651,Daily!U775,Daily!U806)</f>
        <v>0</v>
      </c>
      <c r="V29" s="3">
        <f>SUM(Daily!V124,Daily!V341,Daily!V372,Daily!V558,Daily!V651,Daily!V775,Daily!V806)</f>
        <v>0</v>
      </c>
      <c r="W29" s="30">
        <f>SUM(Daily!W124,Daily!W341,Daily!W372,Daily!W558,Daily!W651,Daily!W775,Daily!W806)</f>
        <v>0</v>
      </c>
      <c r="X29" s="3">
        <f>SUM(Daily!X124,Daily!X341,Daily!X372,Daily!X558,Daily!X651,Daily!X775,Daily!X806)</f>
        <v>0</v>
      </c>
      <c r="Y29" s="30">
        <f>SUM(Daily!Y124,Daily!Y341,Daily!Y372,Daily!Y558,Daily!Y651,Daily!Y775,Daily!Y806)</f>
        <v>0</v>
      </c>
      <c r="Z29" s="3">
        <f>SUM(Daily!Z124,Daily!Z341,Daily!Z372,Daily!Z558,Daily!Z651,Daily!Z775,Daily!Z806)</f>
        <v>0</v>
      </c>
      <c r="AA29" s="30">
        <f>SUM(Daily!AA124,Daily!AA341,Daily!AA372,Daily!AA558,Daily!AA651,Daily!AA775,Daily!AA806)</f>
        <v>0</v>
      </c>
      <c r="AB29" s="110">
        <f t="shared" si="0"/>
        <v>0</v>
      </c>
      <c r="AC29" s="17">
        <f t="shared" si="0"/>
        <v>0</v>
      </c>
    </row>
    <row r="30" spans="1:29" ht="14.1" thickBot="1">
      <c r="A30" s="88" t="s">
        <v>41</v>
      </c>
      <c r="B30" s="15">
        <f>SUM(Daily!B125,Daily!B342,Daily!B373,Daily!B559,Daily!B652,Daily!B776,Daily!B807)</f>
        <v>0</v>
      </c>
      <c r="C30" s="41">
        <f>SUM(Daily!C125,Daily!C342,Daily!C373,Daily!C559,Daily!C652,Daily!C776,Daily!C807)</f>
        <v>0</v>
      </c>
      <c r="D30" s="15">
        <f>SUM(Daily!D125,Daily!D342,Daily!D373,Daily!D559,Daily!D652,Daily!D776,Daily!D807)</f>
        <v>0</v>
      </c>
      <c r="E30" s="41">
        <f>SUM(Daily!E125,Daily!E342,Daily!E373,Daily!E559,Daily!E652,Daily!E776,Daily!E807)</f>
        <v>0</v>
      </c>
      <c r="F30" s="15">
        <f>SUM(Daily!F125,Daily!F342,Daily!F373,Daily!F559,Daily!F652,Daily!F776,Daily!F807)</f>
        <v>0</v>
      </c>
      <c r="G30" s="41">
        <f>SUM(Daily!G125,Daily!G342,Daily!G373,Daily!G559,Daily!G652,Daily!G776,Daily!G807)</f>
        <v>0</v>
      </c>
      <c r="H30" s="15">
        <f>SUM(Daily!H125,Daily!H342,Daily!H373,Daily!H559,Daily!H652,Daily!H776,Daily!H807)</f>
        <v>0</v>
      </c>
      <c r="I30" s="41">
        <f>SUM(Daily!I125,Daily!I342,Daily!I373,Daily!I559,Daily!I652,Daily!I776,Daily!I807)</f>
        <v>0</v>
      </c>
      <c r="J30" s="15">
        <f>SUM(Daily!J125,Daily!J342,Daily!J373,Daily!J559,Daily!J652,Daily!J776,Daily!J807)</f>
        <v>0</v>
      </c>
      <c r="K30" s="41">
        <f>SUM(Daily!K125,Daily!K342,Daily!K373,Daily!K559,Daily!K652,Daily!K776,Daily!K807)</f>
        <v>0</v>
      </c>
      <c r="L30" s="15">
        <f>SUM(Daily!L125,Daily!L342,Daily!L373,Daily!L559,Daily!L652,Daily!L776,Daily!L807)</f>
        <v>0</v>
      </c>
      <c r="M30" s="41">
        <f>SUM(Daily!M125,Daily!M342,Daily!M373,Daily!M559,Daily!M652,Daily!M776,Daily!M807)</f>
        <v>0</v>
      </c>
      <c r="N30" s="15">
        <f>SUM(Daily!N125,Daily!N342,Daily!N373,Daily!N559,Daily!N652,Daily!N776,Daily!N807)</f>
        <v>0</v>
      </c>
      <c r="O30" s="41">
        <f>SUM(Daily!O125,Daily!O342,Daily!O373,Daily!O559,Daily!O652,Daily!O776,Daily!O807)</f>
        <v>0</v>
      </c>
      <c r="P30" s="15">
        <f>SUM(Daily!P125,Daily!P342,Daily!P373,Daily!P559,Daily!P652,Daily!P776,Daily!P807)</f>
        <v>0</v>
      </c>
      <c r="Q30" s="41">
        <f>SUM(Daily!Q125,Daily!Q342,Daily!Q373,Daily!Q559,Daily!Q652,Daily!Q776,Daily!Q807)</f>
        <v>0</v>
      </c>
      <c r="R30" s="15">
        <f>SUM(Daily!R125,Daily!R342,Daily!R373,Daily!R559,Daily!R652,Daily!R776,Daily!R807)</f>
        <v>0</v>
      </c>
      <c r="S30" s="41">
        <f>SUM(Daily!S125,Daily!S342,Daily!S373,Daily!S559,Daily!S652,Daily!S776,Daily!S807)</f>
        <v>0</v>
      </c>
      <c r="T30" s="15">
        <f>SUM(Daily!T125,Daily!T342,Daily!T373,Daily!T559,Daily!T652,Daily!T776,Daily!T807)</f>
        <v>0</v>
      </c>
      <c r="U30" s="41">
        <f>SUM(Daily!U125,Daily!U342,Daily!U373,Daily!U559,Daily!U652,Daily!U776,Daily!U807)</f>
        <v>0</v>
      </c>
      <c r="V30" s="15">
        <f>SUM(Daily!V125,Daily!V342,Daily!V373,Daily!V559,Daily!V652,Daily!V776,Daily!V807)</f>
        <v>0</v>
      </c>
      <c r="W30" s="41">
        <f>SUM(Daily!W125,Daily!W342,Daily!W373,Daily!W559,Daily!W652,Daily!W776,Daily!W807)</f>
        <v>0</v>
      </c>
      <c r="X30" s="15">
        <f>SUM(Daily!X125,Daily!X342,Daily!X373,Daily!X559,Daily!X652,Daily!X776,Daily!X807)</f>
        <v>0</v>
      </c>
      <c r="Y30" s="41">
        <f>SUM(Daily!Y125,Daily!Y342,Daily!Y373,Daily!Y559,Daily!Y652,Daily!Y776,Daily!Y807)</f>
        <v>0</v>
      </c>
      <c r="Z30" s="15">
        <f>SUM(Daily!Z125,Daily!Z342,Daily!Z373,Daily!Z559,Daily!Z652,Daily!Z776,Daily!Z807)</f>
        <v>0</v>
      </c>
      <c r="AA30" s="41">
        <f>SUM(Daily!AA125,Daily!AA342,Daily!AA373,Daily!AA559,Daily!AA652,Daily!AA776,Daily!AA807)</f>
        <v>0</v>
      </c>
      <c r="AB30" s="111">
        <f t="shared" si="0"/>
        <v>0</v>
      </c>
      <c r="AC30" s="112">
        <f t="shared" si="0"/>
        <v>0</v>
      </c>
    </row>
    <row r="31" spans="1:29" ht="15" thickTop="1" thickBot="1">
      <c r="A31" s="42" t="s">
        <v>42</v>
      </c>
      <c r="B31" s="52">
        <f>SUM(B7:B30)</f>
        <v>228384</v>
      </c>
      <c r="C31" s="48">
        <f t="shared" ref="C31:AC31" si="1">SUM(C7:C30)</f>
        <v>130989</v>
      </c>
      <c r="D31" s="47">
        <f t="shared" si="1"/>
        <v>72498</v>
      </c>
      <c r="E31" s="53">
        <f t="shared" si="1"/>
        <v>56216</v>
      </c>
      <c r="F31" s="52">
        <f t="shared" si="1"/>
        <v>27497</v>
      </c>
      <c r="G31" s="48">
        <f t="shared" si="1"/>
        <v>20542</v>
      </c>
      <c r="H31" s="47">
        <f t="shared" si="1"/>
        <v>145375</v>
      </c>
      <c r="I31" s="53">
        <f t="shared" si="1"/>
        <v>167699</v>
      </c>
      <c r="J31" s="52">
        <f t="shared" si="1"/>
        <v>13838</v>
      </c>
      <c r="K31" s="48">
        <f t="shared" si="1"/>
        <v>20013</v>
      </c>
      <c r="L31" s="47">
        <f t="shared" si="1"/>
        <v>26638</v>
      </c>
      <c r="M31" s="53">
        <f t="shared" si="1"/>
        <v>68413</v>
      </c>
      <c r="N31" s="52">
        <f t="shared" si="1"/>
        <v>96888</v>
      </c>
      <c r="O31" s="48">
        <f t="shared" si="1"/>
        <v>131762</v>
      </c>
      <c r="P31" s="47">
        <f t="shared" si="1"/>
        <v>58767</v>
      </c>
      <c r="Q31" s="53">
        <f t="shared" si="1"/>
        <v>69917</v>
      </c>
      <c r="R31" s="52">
        <f t="shared" si="1"/>
        <v>88850</v>
      </c>
      <c r="S31" s="48">
        <f t="shared" si="1"/>
        <v>100904</v>
      </c>
      <c r="T31" s="47">
        <f t="shared" si="1"/>
        <v>14143</v>
      </c>
      <c r="U31" s="53">
        <f t="shared" si="1"/>
        <v>20548</v>
      </c>
      <c r="V31" s="52">
        <f t="shared" si="1"/>
        <v>80719</v>
      </c>
      <c r="W31" s="48">
        <f t="shared" si="1"/>
        <v>103733</v>
      </c>
      <c r="X31" s="47">
        <f t="shared" si="1"/>
        <v>62176</v>
      </c>
      <c r="Y31" s="53">
        <f t="shared" si="1"/>
        <v>45320</v>
      </c>
      <c r="Z31" s="52">
        <f t="shared" si="1"/>
        <v>213914</v>
      </c>
      <c r="AA31" s="48">
        <f t="shared" si="1"/>
        <v>192242</v>
      </c>
      <c r="AB31" s="47">
        <f t="shared" si="1"/>
        <v>1129687</v>
      </c>
      <c r="AC31" s="48">
        <f t="shared" si="1"/>
        <v>1128298</v>
      </c>
    </row>
    <row r="32" spans="1:29" ht="17.100000000000001" thickTop="1">
      <c r="AB32" s="180" t="str">
        <f>IF(AB31='Daily Total'!D48,"Correct","Wrong")</f>
        <v>Correct</v>
      </c>
      <c r="AC32" s="180" t="str">
        <f>IF(AC31='Daily Total'!E48,"Correct","Wrong")</f>
        <v>Correct</v>
      </c>
    </row>
    <row r="35" spans="1:29">
      <c r="A35" s="45" t="s">
        <v>54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5"/>
      <c r="AC35" s="45"/>
    </row>
    <row r="36" spans="1:29" ht="14.1" thickBot="1">
      <c r="A36" s="8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5"/>
      <c r="AC36" s="45"/>
    </row>
    <row r="37" spans="1:29" ht="15" thickTop="1" thickBot="1">
      <c r="A37" s="254" t="s">
        <v>1</v>
      </c>
      <c r="B37" s="245" t="s">
        <v>2</v>
      </c>
      <c r="C37" s="246"/>
      <c r="D37" s="245" t="s">
        <v>3</v>
      </c>
      <c r="E37" s="246"/>
      <c r="F37" s="245" t="s">
        <v>4</v>
      </c>
      <c r="G37" s="246"/>
      <c r="H37" s="245" t="s">
        <v>5</v>
      </c>
      <c r="I37" s="246"/>
      <c r="J37" s="245" t="s">
        <v>6</v>
      </c>
      <c r="K37" s="246"/>
      <c r="L37" s="245" t="s">
        <v>7</v>
      </c>
      <c r="M37" s="246"/>
      <c r="N37" s="245" t="s">
        <v>8</v>
      </c>
      <c r="O37" s="246"/>
      <c r="P37" s="245" t="s">
        <v>9</v>
      </c>
      <c r="Q37" s="246"/>
      <c r="R37" s="245" t="s">
        <v>10</v>
      </c>
      <c r="S37" s="246"/>
      <c r="T37" s="245" t="s">
        <v>11</v>
      </c>
      <c r="U37" s="246"/>
      <c r="V37" s="245" t="s">
        <v>12</v>
      </c>
      <c r="W37" s="246"/>
      <c r="X37" s="245" t="s">
        <v>13</v>
      </c>
      <c r="Y37" s="246"/>
      <c r="Z37" s="245" t="s">
        <v>14</v>
      </c>
      <c r="AA37" s="246"/>
      <c r="AB37" s="245" t="s">
        <v>45</v>
      </c>
      <c r="AC37" s="246"/>
    </row>
    <row r="38" spans="1:29" ht="15" thickTop="1" thickBot="1">
      <c r="A38" s="255"/>
      <c r="B38" s="24" t="s">
        <v>16</v>
      </c>
      <c r="C38" s="25" t="s">
        <v>17</v>
      </c>
      <c r="D38" s="26" t="s">
        <v>16</v>
      </c>
      <c r="E38" s="27" t="s">
        <v>17</v>
      </c>
      <c r="F38" s="28" t="s">
        <v>16</v>
      </c>
      <c r="G38" s="25" t="s">
        <v>17</v>
      </c>
      <c r="H38" s="26" t="s">
        <v>16</v>
      </c>
      <c r="I38" s="27" t="s">
        <v>17</v>
      </c>
      <c r="J38" s="28" t="s">
        <v>16</v>
      </c>
      <c r="K38" s="25" t="s">
        <v>17</v>
      </c>
      <c r="L38" s="26" t="s">
        <v>16</v>
      </c>
      <c r="M38" s="28" t="s">
        <v>17</v>
      </c>
      <c r="N38" s="24" t="s">
        <v>16</v>
      </c>
      <c r="O38" s="29" t="s">
        <v>17</v>
      </c>
      <c r="P38" s="28" t="s">
        <v>16</v>
      </c>
      <c r="Q38" s="25" t="s">
        <v>17</v>
      </c>
      <c r="R38" s="26" t="s">
        <v>16</v>
      </c>
      <c r="S38" s="27" t="s">
        <v>17</v>
      </c>
      <c r="T38" s="28" t="s">
        <v>16</v>
      </c>
      <c r="U38" s="25" t="s">
        <v>17</v>
      </c>
      <c r="V38" s="26" t="s">
        <v>16</v>
      </c>
      <c r="W38" s="27" t="s">
        <v>17</v>
      </c>
      <c r="X38" s="28" t="s">
        <v>16</v>
      </c>
      <c r="Y38" s="25" t="s">
        <v>17</v>
      </c>
      <c r="Z38" s="26" t="s">
        <v>16</v>
      </c>
      <c r="AA38" s="28" t="s">
        <v>17</v>
      </c>
      <c r="AB38" s="24" t="s">
        <v>16</v>
      </c>
      <c r="AC38" s="29" t="s">
        <v>17</v>
      </c>
    </row>
    <row r="39" spans="1:29" ht="14.1" thickTop="1">
      <c r="A39" s="91" t="s">
        <v>18</v>
      </c>
      <c r="B39" s="33">
        <f>+B7/$B$65</f>
        <v>0</v>
      </c>
      <c r="C39" s="40">
        <f t="shared" ref="C39:AA39" si="2">+C7/$B$65</f>
        <v>0</v>
      </c>
      <c r="D39" s="33">
        <f t="shared" si="2"/>
        <v>0</v>
      </c>
      <c r="E39" s="40">
        <f t="shared" si="2"/>
        <v>0</v>
      </c>
      <c r="F39" s="33">
        <f t="shared" si="2"/>
        <v>0</v>
      </c>
      <c r="G39" s="40">
        <f t="shared" si="2"/>
        <v>0</v>
      </c>
      <c r="H39" s="33">
        <f t="shared" si="2"/>
        <v>0</v>
      </c>
      <c r="I39" s="40">
        <f t="shared" si="2"/>
        <v>0</v>
      </c>
      <c r="J39" s="33">
        <f t="shared" si="2"/>
        <v>0</v>
      </c>
      <c r="K39" s="40">
        <f t="shared" si="2"/>
        <v>0</v>
      </c>
      <c r="L39" s="33">
        <f t="shared" si="2"/>
        <v>0</v>
      </c>
      <c r="M39" s="40">
        <f t="shared" si="2"/>
        <v>0</v>
      </c>
      <c r="N39" s="33">
        <f t="shared" si="2"/>
        <v>0</v>
      </c>
      <c r="O39" s="40">
        <f t="shared" si="2"/>
        <v>0</v>
      </c>
      <c r="P39" s="33">
        <f t="shared" si="2"/>
        <v>0</v>
      </c>
      <c r="Q39" s="40">
        <f t="shared" si="2"/>
        <v>0</v>
      </c>
      <c r="R39" s="33">
        <f t="shared" si="2"/>
        <v>0</v>
      </c>
      <c r="S39" s="40">
        <f t="shared" si="2"/>
        <v>0</v>
      </c>
      <c r="T39" s="33">
        <f t="shared" si="2"/>
        <v>0</v>
      </c>
      <c r="U39" s="40">
        <f t="shared" si="2"/>
        <v>0</v>
      </c>
      <c r="V39" s="33">
        <f t="shared" si="2"/>
        <v>0</v>
      </c>
      <c r="W39" s="40">
        <f t="shared" si="2"/>
        <v>0</v>
      </c>
      <c r="X39" s="33">
        <f t="shared" si="2"/>
        <v>0</v>
      </c>
      <c r="Y39" s="40">
        <f t="shared" si="2"/>
        <v>0</v>
      </c>
      <c r="Z39" s="33">
        <f t="shared" si="2"/>
        <v>0</v>
      </c>
      <c r="AA39" s="40">
        <f t="shared" si="2"/>
        <v>0</v>
      </c>
      <c r="AB39" s="108">
        <f>B39+D39+F39+H39+J39+L39+N39+P39+R39+T39+V39+X39+Z39</f>
        <v>0</v>
      </c>
      <c r="AC39" s="109">
        <f>C39+E39+G39+I39+K39+M39+O39+Q39+S39+U39+W39+Y39+AA39</f>
        <v>0</v>
      </c>
    </row>
    <row r="40" spans="1:29">
      <c r="A40" s="92" t="s">
        <v>19</v>
      </c>
      <c r="B40" s="3">
        <f t="shared" ref="B40:AA49" si="3">+B8/$B$65</f>
        <v>182.28571428571428</v>
      </c>
      <c r="C40" s="30">
        <f t="shared" si="3"/>
        <v>0.14285714285714285</v>
      </c>
      <c r="D40" s="3">
        <f t="shared" si="3"/>
        <v>62</v>
      </c>
      <c r="E40" s="30">
        <f t="shared" si="3"/>
        <v>0.14285714285714285</v>
      </c>
      <c r="F40" s="3">
        <f t="shared" si="3"/>
        <v>16.142857142857142</v>
      </c>
      <c r="G40" s="30">
        <f t="shared" si="3"/>
        <v>0.7142857142857143</v>
      </c>
      <c r="H40" s="3">
        <f t="shared" si="3"/>
        <v>106.71428571428571</v>
      </c>
      <c r="I40" s="30">
        <f t="shared" si="3"/>
        <v>3.1428571428571428</v>
      </c>
      <c r="J40" s="3">
        <f t="shared" si="3"/>
        <v>3</v>
      </c>
      <c r="K40" s="30">
        <f t="shared" si="3"/>
        <v>1</v>
      </c>
      <c r="L40" s="3">
        <f t="shared" si="3"/>
        <v>1</v>
      </c>
      <c r="M40" s="30">
        <f t="shared" si="3"/>
        <v>2</v>
      </c>
      <c r="N40" s="3">
        <f t="shared" si="3"/>
        <v>9.1428571428571423</v>
      </c>
      <c r="O40" s="30">
        <f t="shared" si="3"/>
        <v>0</v>
      </c>
      <c r="P40" s="3">
        <f t="shared" si="3"/>
        <v>2.4285714285714284</v>
      </c>
      <c r="Q40" s="30">
        <f t="shared" si="3"/>
        <v>0</v>
      </c>
      <c r="R40" s="3">
        <f t="shared" si="3"/>
        <v>0.2857142857142857</v>
      </c>
      <c r="S40" s="30">
        <f t="shared" si="3"/>
        <v>0.14285714285714285</v>
      </c>
      <c r="T40" s="3">
        <f t="shared" si="3"/>
        <v>0</v>
      </c>
      <c r="U40" s="30">
        <f t="shared" si="3"/>
        <v>0</v>
      </c>
      <c r="V40" s="3">
        <f t="shared" si="3"/>
        <v>0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0">
        <f t="shared" ref="AB40:AB56" si="4">B40+D40+F40+H40+J40+L40+N40+P40+R40+T40+V40+X40+Z40</f>
        <v>383.00000000000006</v>
      </c>
      <c r="AC40" s="17">
        <f t="shared" ref="AC40:AC62" si="5">C40+E40+G40+I40+K40+M40+O40+Q40+S40+U40+W40+Y40+AA40</f>
        <v>7.2857142857142856</v>
      </c>
    </row>
    <row r="41" spans="1:29">
      <c r="A41" s="93" t="s">
        <v>20</v>
      </c>
      <c r="B41" s="3">
        <f t="shared" si="3"/>
        <v>1086.8571428571429</v>
      </c>
      <c r="C41" s="30">
        <f t="shared" si="3"/>
        <v>0.5714285714285714</v>
      </c>
      <c r="D41" s="3">
        <f t="shared" si="3"/>
        <v>334.71428571428572</v>
      </c>
      <c r="E41" s="30">
        <f t="shared" si="3"/>
        <v>2</v>
      </c>
      <c r="F41" s="3">
        <f t="shared" si="3"/>
        <v>97.714285714285708</v>
      </c>
      <c r="G41" s="30">
        <f t="shared" si="3"/>
        <v>2.2857142857142856</v>
      </c>
      <c r="H41" s="3">
        <f t="shared" si="3"/>
        <v>542.71428571428567</v>
      </c>
      <c r="I41" s="30">
        <f t="shared" si="3"/>
        <v>49</v>
      </c>
      <c r="J41" s="3">
        <f t="shared" si="3"/>
        <v>28.714285714285715</v>
      </c>
      <c r="K41" s="30">
        <f t="shared" si="3"/>
        <v>15.571428571428571</v>
      </c>
      <c r="L41" s="3">
        <f t="shared" si="3"/>
        <v>29</v>
      </c>
      <c r="M41" s="30">
        <f t="shared" si="3"/>
        <v>128.85714285714286</v>
      </c>
      <c r="N41" s="3">
        <f t="shared" si="3"/>
        <v>197.85714285714286</v>
      </c>
      <c r="O41" s="30">
        <f t="shared" si="3"/>
        <v>194.42857142857142</v>
      </c>
      <c r="P41" s="3">
        <f t="shared" si="3"/>
        <v>113.71428571428571</v>
      </c>
      <c r="Q41" s="30">
        <f t="shared" si="3"/>
        <v>107.85714285714286</v>
      </c>
      <c r="R41" s="3">
        <f t="shared" si="3"/>
        <v>185.42857142857142</v>
      </c>
      <c r="S41" s="30">
        <f t="shared" si="3"/>
        <v>207</v>
      </c>
      <c r="T41" s="3">
        <f t="shared" si="3"/>
        <v>32.857142857142854</v>
      </c>
      <c r="U41" s="30">
        <f t="shared" si="3"/>
        <v>67.428571428571431</v>
      </c>
      <c r="V41" s="3">
        <f t="shared" si="3"/>
        <v>103.71428571428571</v>
      </c>
      <c r="W41" s="30">
        <f t="shared" si="3"/>
        <v>186.57142857142858</v>
      </c>
      <c r="X41" s="3">
        <f t="shared" si="3"/>
        <v>150.57142857142858</v>
      </c>
      <c r="Y41" s="30">
        <f t="shared" si="3"/>
        <v>157</v>
      </c>
      <c r="Z41" s="3">
        <f t="shared" si="3"/>
        <v>563.71428571428567</v>
      </c>
      <c r="AA41" s="30">
        <f t="shared" si="3"/>
        <v>258.28571428571428</v>
      </c>
      <c r="AB41" s="110">
        <f t="shared" si="4"/>
        <v>3467.5714285714284</v>
      </c>
      <c r="AC41" s="17">
        <f t="shared" si="5"/>
        <v>1376.8571428571427</v>
      </c>
    </row>
    <row r="42" spans="1:29">
      <c r="A42" s="92" t="s">
        <v>21</v>
      </c>
      <c r="B42" s="3">
        <f t="shared" si="3"/>
        <v>1422.2857142857142</v>
      </c>
      <c r="C42" s="30">
        <f t="shared" si="3"/>
        <v>264</v>
      </c>
      <c r="D42" s="3">
        <f t="shared" si="3"/>
        <v>524.42857142857144</v>
      </c>
      <c r="E42" s="30">
        <f t="shared" si="3"/>
        <v>220.42857142857142</v>
      </c>
      <c r="F42" s="3">
        <f t="shared" si="3"/>
        <v>167.42857142857142</v>
      </c>
      <c r="G42" s="30">
        <f t="shared" si="3"/>
        <v>125.71428571428571</v>
      </c>
      <c r="H42" s="3">
        <f t="shared" si="3"/>
        <v>692</v>
      </c>
      <c r="I42" s="30">
        <f t="shared" si="3"/>
        <v>582.42857142857144</v>
      </c>
      <c r="J42" s="3">
        <f t="shared" si="3"/>
        <v>52.428571428571431</v>
      </c>
      <c r="K42" s="30">
        <f t="shared" si="3"/>
        <v>104.28571428571429</v>
      </c>
      <c r="L42" s="3">
        <f t="shared" si="3"/>
        <v>90.428571428571431</v>
      </c>
      <c r="M42" s="30">
        <f t="shared" si="3"/>
        <v>379.57142857142856</v>
      </c>
      <c r="N42" s="3">
        <f t="shared" si="3"/>
        <v>437.57142857142856</v>
      </c>
      <c r="O42" s="30">
        <f t="shared" si="3"/>
        <v>603.14285714285711</v>
      </c>
      <c r="P42" s="3">
        <f t="shared" si="3"/>
        <v>306.71428571428572</v>
      </c>
      <c r="Q42" s="30">
        <f t="shared" si="3"/>
        <v>297.71428571428572</v>
      </c>
      <c r="R42" s="3">
        <f t="shared" si="3"/>
        <v>466.85714285714283</v>
      </c>
      <c r="S42" s="30">
        <f t="shared" si="3"/>
        <v>534.85714285714289</v>
      </c>
      <c r="T42" s="3">
        <f t="shared" si="3"/>
        <v>99</v>
      </c>
      <c r="U42" s="30">
        <f t="shared" si="3"/>
        <v>165.42857142857142</v>
      </c>
      <c r="V42" s="3">
        <f t="shared" si="3"/>
        <v>267.42857142857144</v>
      </c>
      <c r="W42" s="30">
        <f t="shared" si="3"/>
        <v>513</v>
      </c>
      <c r="X42" s="3">
        <f t="shared" si="3"/>
        <v>421.14285714285717</v>
      </c>
      <c r="Y42" s="30">
        <f t="shared" si="3"/>
        <v>335.57142857142856</v>
      </c>
      <c r="Z42" s="3">
        <f t="shared" si="3"/>
        <v>1140.1428571428571</v>
      </c>
      <c r="AA42" s="30">
        <f t="shared" si="3"/>
        <v>853.28571428571433</v>
      </c>
      <c r="AB42" s="110">
        <f t="shared" si="4"/>
        <v>6087.8571428571431</v>
      </c>
      <c r="AC42" s="17">
        <f t="shared" si="5"/>
        <v>4979.4285714285716</v>
      </c>
    </row>
    <row r="43" spans="1:29">
      <c r="A43" s="93" t="s">
        <v>22</v>
      </c>
      <c r="B43" s="3">
        <f t="shared" si="3"/>
        <v>1603.2857142857142</v>
      </c>
      <c r="C43" s="30">
        <f t="shared" si="3"/>
        <v>536.14285714285711</v>
      </c>
      <c r="D43" s="3">
        <f t="shared" si="3"/>
        <v>557.71428571428567</v>
      </c>
      <c r="E43" s="30">
        <f t="shared" si="3"/>
        <v>322.28571428571428</v>
      </c>
      <c r="F43" s="3">
        <f t="shared" si="3"/>
        <v>179</v>
      </c>
      <c r="G43" s="30">
        <f t="shared" si="3"/>
        <v>140.85714285714286</v>
      </c>
      <c r="H43" s="3">
        <f t="shared" si="3"/>
        <v>747.71428571428567</v>
      </c>
      <c r="I43" s="30">
        <f t="shared" si="3"/>
        <v>863.42857142857144</v>
      </c>
      <c r="J43" s="3">
        <f t="shared" si="3"/>
        <v>75.857142857142861</v>
      </c>
      <c r="K43" s="30">
        <f t="shared" si="3"/>
        <v>134.57142857142858</v>
      </c>
      <c r="L43" s="3">
        <f t="shared" si="3"/>
        <v>101.42857142857143</v>
      </c>
      <c r="M43" s="30">
        <f t="shared" si="3"/>
        <v>508.42857142857144</v>
      </c>
      <c r="N43" s="3">
        <f t="shared" si="3"/>
        <v>571.85714285714289</v>
      </c>
      <c r="O43" s="30">
        <f t="shared" si="3"/>
        <v>828.28571428571433</v>
      </c>
      <c r="P43" s="3">
        <f t="shared" si="3"/>
        <v>363.42857142857144</v>
      </c>
      <c r="Q43" s="30">
        <f t="shared" si="3"/>
        <v>396.28571428571428</v>
      </c>
      <c r="R43" s="3">
        <f t="shared" si="3"/>
        <v>608.85714285714289</v>
      </c>
      <c r="S43" s="30">
        <f t="shared" si="3"/>
        <v>540.57142857142856</v>
      </c>
      <c r="T43" s="3">
        <f t="shared" si="3"/>
        <v>117.42857142857143</v>
      </c>
      <c r="U43" s="30">
        <f t="shared" si="3"/>
        <v>162.57142857142858</v>
      </c>
      <c r="V43" s="3">
        <f t="shared" si="3"/>
        <v>357.71428571428572</v>
      </c>
      <c r="W43" s="30">
        <f t="shared" si="3"/>
        <v>669.71428571428567</v>
      </c>
      <c r="X43" s="3">
        <f t="shared" si="3"/>
        <v>487.14285714285717</v>
      </c>
      <c r="Y43" s="30">
        <f t="shared" si="3"/>
        <v>356.14285714285717</v>
      </c>
      <c r="Z43" s="3">
        <f t="shared" si="3"/>
        <v>1388.5714285714287</v>
      </c>
      <c r="AA43" s="30">
        <f t="shared" si="3"/>
        <v>1127.7142857142858</v>
      </c>
      <c r="AB43" s="110">
        <f t="shared" si="4"/>
        <v>7160</v>
      </c>
      <c r="AC43" s="17">
        <f t="shared" si="5"/>
        <v>6587</v>
      </c>
    </row>
    <row r="44" spans="1:29">
      <c r="A44" s="92" t="s">
        <v>23</v>
      </c>
      <c r="B44" s="3">
        <f t="shared" si="3"/>
        <v>2086.5714285714284</v>
      </c>
      <c r="C44" s="30">
        <f t="shared" si="3"/>
        <v>666.42857142857144</v>
      </c>
      <c r="D44" s="3">
        <f t="shared" si="3"/>
        <v>674.42857142857144</v>
      </c>
      <c r="E44" s="30">
        <f t="shared" si="3"/>
        <v>403.71428571428572</v>
      </c>
      <c r="F44" s="3">
        <f t="shared" si="3"/>
        <v>236.42857142857142</v>
      </c>
      <c r="G44" s="30">
        <f t="shared" si="3"/>
        <v>152.57142857142858</v>
      </c>
      <c r="H44" s="3">
        <f t="shared" si="3"/>
        <v>968.71428571428567</v>
      </c>
      <c r="I44" s="30">
        <f t="shared" si="3"/>
        <v>999</v>
      </c>
      <c r="J44" s="3">
        <f t="shared" si="3"/>
        <v>89.571428571428569</v>
      </c>
      <c r="K44" s="30">
        <f t="shared" si="3"/>
        <v>192.85714285714286</v>
      </c>
      <c r="L44" s="3">
        <f t="shared" si="3"/>
        <v>82.714285714285708</v>
      </c>
      <c r="M44" s="30">
        <f t="shared" si="3"/>
        <v>617.42857142857144</v>
      </c>
      <c r="N44" s="3">
        <f t="shared" si="3"/>
        <v>645.71428571428567</v>
      </c>
      <c r="O44" s="30">
        <f t="shared" si="3"/>
        <v>1075.5714285714287</v>
      </c>
      <c r="P44" s="3">
        <f t="shared" si="3"/>
        <v>415.28571428571428</v>
      </c>
      <c r="Q44" s="30">
        <f t="shared" si="3"/>
        <v>419.42857142857144</v>
      </c>
      <c r="R44" s="3">
        <f t="shared" si="3"/>
        <v>749</v>
      </c>
      <c r="S44" s="30">
        <f t="shared" si="3"/>
        <v>582</v>
      </c>
      <c r="T44" s="3">
        <f t="shared" si="3"/>
        <v>94.285714285714292</v>
      </c>
      <c r="U44" s="30">
        <f t="shared" si="3"/>
        <v>189.85714285714286</v>
      </c>
      <c r="V44" s="3">
        <f t="shared" si="3"/>
        <v>349</v>
      </c>
      <c r="W44" s="30">
        <f t="shared" si="3"/>
        <v>797</v>
      </c>
      <c r="X44" s="3">
        <f t="shared" si="3"/>
        <v>458.14285714285717</v>
      </c>
      <c r="Y44" s="30">
        <f t="shared" si="3"/>
        <v>353.42857142857144</v>
      </c>
      <c r="Z44" s="3">
        <f t="shared" si="3"/>
        <v>1706.7142857142858</v>
      </c>
      <c r="AA44" s="30">
        <f t="shared" si="3"/>
        <v>1329.7142857142858</v>
      </c>
      <c r="AB44" s="110">
        <f t="shared" si="4"/>
        <v>8556.5714285714294</v>
      </c>
      <c r="AC44" s="17">
        <f t="shared" si="5"/>
        <v>7779</v>
      </c>
    </row>
    <row r="45" spans="1:29">
      <c r="A45" s="93" t="s">
        <v>24</v>
      </c>
      <c r="B45" s="3">
        <f t="shared" si="3"/>
        <v>2111.7142857142858</v>
      </c>
      <c r="C45" s="30">
        <f t="shared" si="3"/>
        <v>853.85714285714289</v>
      </c>
      <c r="D45" s="3">
        <f t="shared" si="3"/>
        <v>705.28571428571433</v>
      </c>
      <c r="E45" s="30">
        <f t="shared" si="3"/>
        <v>394</v>
      </c>
      <c r="F45" s="3">
        <f t="shared" si="3"/>
        <v>255.28571428571428</v>
      </c>
      <c r="G45" s="30">
        <f t="shared" si="3"/>
        <v>190.85714285714286</v>
      </c>
      <c r="H45" s="3">
        <f t="shared" si="3"/>
        <v>1136.5714285714287</v>
      </c>
      <c r="I45" s="30">
        <f t="shared" si="3"/>
        <v>1163.8571428571429</v>
      </c>
      <c r="J45" s="3">
        <f t="shared" si="3"/>
        <v>109.85714285714286</v>
      </c>
      <c r="K45" s="30">
        <f t="shared" si="3"/>
        <v>310</v>
      </c>
      <c r="L45" s="3">
        <f t="shared" si="3"/>
        <v>106.57142857142857</v>
      </c>
      <c r="M45" s="30">
        <f t="shared" si="3"/>
        <v>746.42857142857144</v>
      </c>
      <c r="N45" s="3">
        <f t="shared" si="3"/>
        <v>741.57142857142856</v>
      </c>
      <c r="O45" s="30">
        <f t="shared" si="3"/>
        <v>1363.5714285714287</v>
      </c>
      <c r="P45" s="3">
        <f t="shared" si="3"/>
        <v>501</v>
      </c>
      <c r="Q45" s="30">
        <f t="shared" si="3"/>
        <v>486.57142857142856</v>
      </c>
      <c r="R45" s="3">
        <f t="shared" si="3"/>
        <v>915.42857142857144</v>
      </c>
      <c r="S45" s="30">
        <f t="shared" si="3"/>
        <v>701.14285714285711</v>
      </c>
      <c r="T45" s="3">
        <f t="shared" si="3"/>
        <v>89.428571428571431</v>
      </c>
      <c r="U45" s="30">
        <f t="shared" si="3"/>
        <v>165.71428571428572</v>
      </c>
      <c r="V45" s="3">
        <f t="shared" si="3"/>
        <v>333.85714285714283</v>
      </c>
      <c r="W45" s="30">
        <f t="shared" si="3"/>
        <v>1158.5714285714287</v>
      </c>
      <c r="X45" s="3">
        <f t="shared" si="3"/>
        <v>468.57142857142856</v>
      </c>
      <c r="Y45" s="30">
        <f t="shared" si="3"/>
        <v>399.42857142857144</v>
      </c>
      <c r="Z45" s="3">
        <f t="shared" si="3"/>
        <v>1921.1428571428571</v>
      </c>
      <c r="AA45" s="30">
        <f t="shared" si="3"/>
        <v>1405.8571428571429</v>
      </c>
      <c r="AB45" s="110">
        <f t="shared" si="4"/>
        <v>9396.2857142857156</v>
      </c>
      <c r="AC45" s="17">
        <f t="shared" si="5"/>
        <v>9339.8571428571413</v>
      </c>
    </row>
    <row r="46" spans="1:29">
      <c r="A46" s="92" t="s">
        <v>25</v>
      </c>
      <c r="B46" s="3">
        <f t="shared" si="3"/>
        <v>2235.1428571428573</v>
      </c>
      <c r="C46" s="30">
        <f t="shared" si="3"/>
        <v>909</v>
      </c>
      <c r="D46" s="3">
        <f t="shared" si="3"/>
        <v>774.57142857142856</v>
      </c>
      <c r="E46" s="30">
        <f t="shared" si="3"/>
        <v>374.71428571428572</v>
      </c>
      <c r="F46" s="3">
        <f t="shared" si="3"/>
        <v>262</v>
      </c>
      <c r="G46" s="30">
        <f t="shared" si="3"/>
        <v>172.28571428571428</v>
      </c>
      <c r="H46" s="3">
        <f t="shared" si="3"/>
        <v>1296.8571428571429</v>
      </c>
      <c r="I46" s="30">
        <f t="shared" si="3"/>
        <v>1262</v>
      </c>
      <c r="J46" s="3">
        <f t="shared" si="3"/>
        <v>100.85714285714286</v>
      </c>
      <c r="K46" s="30">
        <f t="shared" si="3"/>
        <v>281.28571428571428</v>
      </c>
      <c r="L46" s="3">
        <f t="shared" si="3"/>
        <v>112.28571428571429</v>
      </c>
      <c r="M46" s="30">
        <f t="shared" si="3"/>
        <v>728</v>
      </c>
      <c r="N46" s="3">
        <f t="shared" si="3"/>
        <v>771.85714285714289</v>
      </c>
      <c r="O46" s="30">
        <f t="shared" si="3"/>
        <v>1172.7142857142858</v>
      </c>
      <c r="P46" s="3">
        <f t="shared" si="3"/>
        <v>574.85714285714289</v>
      </c>
      <c r="Q46" s="30">
        <f t="shared" si="3"/>
        <v>463.42857142857144</v>
      </c>
      <c r="R46" s="3">
        <f t="shared" si="3"/>
        <v>952.14285714285711</v>
      </c>
      <c r="S46" s="30">
        <f t="shared" si="3"/>
        <v>695.85714285714289</v>
      </c>
      <c r="T46" s="3">
        <f t="shared" si="3"/>
        <v>103.28571428571429</v>
      </c>
      <c r="U46" s="30">
        <f t="shared" si="3"/>
        <v>143.28571428571428</v>
      </c>
      <c r="V46" s="3">
        <f t="shared" si="3"/>
        <v>376.57142857142856</v>
      </c>
      <c r="W46" s="30">
        <f t="shared" si="3"/>
        <v>1186.1428571428571</v>
      </c>
      <c r="X46" s="3">
        <f t="shared" si="3"/>
        <v>484</v>
      </c>
      <c r="Y46" s="30">
        <f t="shared" si="3"/>
        <v>393.14285714285717</v>
      </c>
      <c r="Z46" s="3">
        <f t="shared" si="3"/>
        <v>1992.7142857142858</v>
      </c>
      <c r="AA46" s="30">
        <f t="shared" si="3"/>
        <v>1591.8571428571429</v>
      </c>
      <c r="AB46" s="110">
        <f t="shared" si="4"/>
        <v>10037.142857142859</v>
      </c>
      <c r="AC46" s="17">
        <f t="shared" si="5"/>
        <v>9373.7142857142862</v>
      </c>
    </row>
    <row r="47" spans="1:29">
      <c r="A47" s="93" t="s">
        <v>26</v>
      </c>
      <c r="B47" s="3">
        <f t="shared" si="3"/>
        <v>2498.8571428571427</v>
      </c>
      <c r="C47" s="30">
        <f t="shared" si="3"/>
        <v>1182</v>
      </c>
      <c r="D47" s="3">
        <f t="shared" si="3"/>
        <v>863.71428571428567</v>
      </c>
      <c r="E47" s="30">
        <f t="shared" si="3"/>
        <v>383.28571428571428</v>
      </c>
      <c r="F47" s="3">
        <f t="shared" si="3"/>
        <v>324.85714285714283</v>
      </c>
      <c r="G47" s="30">
        <f t="shared" si="3"/>
        <v>162.57142857142858</v>
      </c>
      <c r="H47" s="3">
        <f t="shared" si="3"/>
        <v>1572</v>
      </c>
      <c r="I47" s="30">
        <f t="shared" si="3"/>
        <v>1380</v>
      </c>
      <c r="J47" s="3">
        <f t="shared" si="3"/>
        <v>114.42857142857143</v>
      </c>
      <c r="K47" s="30">
        <f t="shared" si="3"/>
        <v>264</v>
      </c>
      <c r="L47" s="3">
        <f t="shared" si="3"/>
        <v>142.14285714285714</v>
      </c>
      <c r="M47" s="30">
        <f t="shared" si="3"/>
        <v>863.85714285714289</v>
      </c>
      <c r="N47" s="3">
        <f t="shared" si="3"/>
        <v>843.14285714285711</v>
      </c>
      <c r="O47" s="30">
        <f t="shared" si="3"/>
        <v>1485.4285714285713</v>
      </c>
      <c r="P47" s="3">
        <f t="shared" si="3"/>
        <v>600.85714285714289</v>
      </c>
      <c r="Q47" s="30">
        <f t="shared" si="3"/>
        <v>509</v>
      </c>
      <c r="R47" s="3">
        <f t="shared" si="3"/>
        <v>1076.5714285714287</v>
      </c>
      <c r="S47" s="30">
        <f t="shared" si="3"/>
        <v>803.57142857142856</v>
      </c>
      <c r="T47" s="3">
        <f t="shared" si="3"/>
        <v>109.42857142857143</v>
      </c>
      <c r="U47" s="30">
        <f t="shared" si="3"/>
        <v>162.71428571428572</v>
      </c>
      <c r="V47" s="3">
        <f t="shared" si="3"/>
        <v>457.85714285714283</v>
      </c>
      <c r="W47" s="30">
        <f t="shared" si="3"/>
        <v>1325</v>
      </c>
      <c r="X47" s="3">
        <f t="shared" si="3"/>
        <v>498.85714285714283</v>
      </c>
      <c r="Y47" s="30">
        <f t="shared" si="3"/>
        <v>365.14285714285717</v>
      </c>
      <c r="Z47" s="3">
        <f t="shared" si="3"/>
        <v>2125.1428571428573</v>
      </c>
      <c r="AA47" s="30">
        <f t="shared" si="3"/>
        <v>1747.8571428571429</v>
      </c>
      <c r="AB47" s="110">
        <f t="shared" si="4"/>
        <v>11227.857142857141</v>
      </c>
      <c r="AC47" s="17">
        <f t="shared" si="5"/>
        <v>10634.428571428572</v>
      </c>
    </row>
    <row r="48" spans="1:29">
      <c r="A48" s="92" t="s">
        <v>27</v>
      </c>
      <c r="B48" s="3">
        <f t="shared" si="3"/>
        <v>2470.2857142857142</v>
      </c>
      <c r="C48" s="30">
        <f t="shared" si="3"/>
        <v>1341.1428571428571</v>
      </c>
      <c r="D48" s="3">
        <f t="shared" si="3"/>
        <v>851.42857142857144</v>
      </c>
      <c r="E48" s="30">
        <f t="shared" si="3"/>
        <v>478.57142857142856</v>
      </c>
      <c r="F48" s="3">
        <f t="shared" si="3"/>
        <v>315.57142857142856</v>
      </c>
      <c r="G48" s="30">
        <f t="shared" si="3"/>
        <v>170.14285714285714</v>
      </c>
      <c r="H48" s="3">
        <f t="shared" si="3"/>
        <v>1557.7142857142858</v>
      </c>
      <c r="I48" s="30">
        <f t="shared" si="3"/>
        <v>1581.5714285714287</v>
      </c>
      <c r="J48" s="3">
        <f t="shared" si="3"/>
        <v>130.14285714285714</v>
      </c>
      <c r="K48" s="30">
        <f t="shared" si="3"/>
        <v>244.85714285714286</v>
      </c>
      <c r="L48" s="3">
        <f t="shared" si="3"/>
        <v>175.71428571428572</v>
      </c>
      <c r="M48" s="30">
        <f t="shared" si="3"/>
        <v>1053.4285714285713</v>
      </c>
      <c r="N48" s="3">
        <f t="shared" si="3"/>
        <v>882.28571428571433</v>
      </c>
      <c r="O48" s="30">
        <f t="shared" si="3"/>
        <v>1450</v>
      </c>
      <c r="P48" s="3">
        <f t="shared" si="3"/>
        <v>611.85714285714289</v>
      </c>
      <c r="Q48" s="30">
        <f t="shared" si="3"/>
        <v>574.42857142857144</v>
      </c>
      <c r="R48" s="3">
        <f t="shared" si="3"/>
        <v>1040.7142857142858</v>
      </c>
      <c r="S48" s="30">
        <f t="shared" si="3"/>
        <v>885.57142857142856</v>
      </c>
      <c r="T48" s="3">
        <f t="shared" si="3"/>
        <v>128.42857142857142</v>
      </c>
      <c r="U48" s="30">
        <f t="shared" si="3"/>
        <v>190.28571428571428</v>
      </c>
      <c r="V48" s="3">
        <f t="shared" si="3"/>
        <v>506.28571428571428</v>
      </c>
      <c r="W48" s="30">
        <f t="shared" si="3"/>
        <v>1208</v>
      </c>
      <c r="X48" s="3">
        <f t="shared" si="3"/>
        <v>547.42857142857144</v>
      </c>
      <c r="Y48" s="30">
        <f t="shared" si="3"/>
        <v>376.28571428571428</v>
      </c>
      <c r="Z48" s="3">
        <f t="shared" si="3"/>
        <v>2091.4285714285716</v>
      </c>
      <c r="AA48" s="30">
        <f t="shared" si="3"/>
        <v>1877.2857142857142</v>
      </c>
      <c r="AB48" s="110">
        <f t="shared" si="4"/>
        <v>11309.285714285714</v>
      </c>
      <c r="AC48" s="17">
        <f t="shared" si="5"/>
        <v>11431.571428571428</v>
      </c>
    </row>
    <row r="49" spans="1:29">
      <c r="A49" s="93" t="s">
        <v>28</v>
      </c>
      <c r="B49" s="3">
        <f t="shared" si="3"/>
        <v>2071.2857142857142</v>
      </c>
      <c r="C49" s="30">
        <f t="shared" si="3"/>
        <v>1340.1428571428571</v>
      </c>
      <c r="D49" s="3">
        <f t="shared" si="3"/>
        <v>723.14285714285711</v>
      </c>
      <c r="E49" s="30">
        <f t="shared" si="3"/>
        <v>493.28571428571428</v>
      </c>
      <c r="F49" s="3">
        <f t="shared" si="3"/>
        <v>268.28571428571428</v>
      </c>
      <c r="G49" s="30">
        <f t="shared" si="3"/>
        <v>169.28571428571428</v>
      </c>
      <c r="H49" s="3">
        <f t="shared" si="3"/>
        <v>1527.7142857142858</v>
      </c>
      <c r="I49" s="30">
        <f t="shared" si="3"/>
        <v>1633.2857142857142</v>
      </c>
      <c r="J49" s="3">
        <f t="shared" si="3"/>
        <v>112.85714285714286</v>
      </c>
      <c r="K49" s="30">
        <f t="shared" si="3"/>
        <v>196.85714285714286</v>
      </c>
      <c r="L49" s="3">
        <f t="shared" si="3"/>
        <v>207.57142857142858</v>
      </c>
      <c r="M49" s="30">
        <f t="shared" si="3"/>
        <v>823.14285714285711</v>
      </c>
      <c r="N49" s="3">
        <f t="shared" si="3"/>
        <v>915.14285714285711</v>
      </c>
      <c r="O49" s="30">
        <f t="shared" si="3"/>
        <v>1289.1428571428571</v>
      </c>
      <c r="P49" s="3">
        <f t="shared" si="3"/>
        <v>679.42857142857144</v>
      </c>
      <c r="Q49" s="30">
        <f t="shared" si="3"/>
        <v>659.14285714285711</v>
      </c>
      <c r="R49" s="3">
        <f t="shared" si="3"/>
        <v>1005.1428571428571</v>
      </c>
      <c r="S49" s="30">
        <f t="shared" si="3"/>
        <v>913.28571428571433</v>
      </c>
      <c r="T49" s="3">
        <f t="shared" si="3"/>
        <v>113.71428571428571</v>
      </c>
      <c r="U49" s="30">
        <f t="shared" si="3"/>
        <v>198.42857142857142</v>
      </c>
      <c r="V49" s="3">
        <f t="shared" si="3"/>
        <v>603.14285714285711</v>
      </c>
      <c r="W49" s="30">
        <f t="shared" ref="W49:AA49" si="6">+W17/$B$65</f>
        <v>1097.1428571428571</v>
      </c>
      <c r="X49" s="3">
        <f t="shared" si="6"/>
        <v>563.14285714285711</v>
      </c>
      <c r="Y49" s="30">
        <f t="shared" si="6"/>
        <v>389.14285714285717</v>
      </c>
      <c r="Z49" s="3">
        <f t="shared" si="6"/>
        <v>2111</v>
      </c>
      <c r="AA49" s="30">
        <f t="shared" si="6"/>
        <v>2046.5714285714287</v>
      </c>
      <c r="AB49" s="110">
        <f t="shared" si="4"/>
        <v>10901.571428571428</v>
      </c>
      <c r="AC49" s="17">
        <f t="shared" si="5"/>
        <v>11248.857142857143</v>
      </c>
    </row>
    <row r="50" spans="1:29">
      <c r="A50" s="92" t="s">
        <v>29</v>
      </c>
      <c r="B50" s="3">
        <f t="shared" ref="B50:AA59" si="7">+B18/$B$65</f>
        <v>1902.1428571428571</v>
      </c>
      <c r="C50" s="30">
        <f t="shared" si="7"/>
        <v>1369.1428571428571</v>
      </c>
      <c r="D50" s="3">
        <f t="shared" si="7"/>
        <v>645</v>
      </c>
      <c r="E50" s="30">
        <f t="shared" si="7"/>
        <v>535.42857142857144</v>
      </c>
      <c r="F50" s="3">
        <f t="shared" si="7"/>
        <v>263.71428571428572</v>
      </c>
      <c r="G50" s="30">
        <f t="shared" si="7"/>
        <v>177.14285714285714</v>
      </c>
      <c r="H50" s="3">
        <f t="shared" si="7"/>
        <v>1522.2857142857142</v>
      </c>
      <c r="I50" s="30">
        <f t="shared" si="7"/>
        <v>1654.1428571428571</v>
      </c>
      <c r="J50" s="3">
        <f t="shared" si="7"/>
        <v>128.28571428571428</v>
      </c>
      <c r="K50" s="30">
        <f t="shared" si="7"/>
        <v>186.71428571428572</v>
      </c>
      <c r="L50" s="3">
        <f t="shared" si="7"/>
        <v>269.71428571428572</v>
      </c>
      <c r="M50" s="30">
        <f t="shared" si="7"/>
        <v>670.28571428571433</v>
      </c>
      <c r="N50" s="3">
        <f t="shared" si="7"/>
        <v>952.14285714285711</v>
      </c>
      <c r="O50" s="30">
        <f t="shared" si="7"/>
        <v>1171.2857142857142</v>
      </c>
      <c r="P50" s="3">
        <f t="shared" si="7"/>
        <v>641.57142857142856</v>
      </c>
      <c r="Q50" s="30">
        <f t="shared" si="7"/>
        <v>618.28571428571433</v>
      </c>
      <c r="R50" s="3">
        <f t="shared" si="7"/>
        <v>906.71428571428567</v>
      </c>
      <c r="S50" s="30">
        <f t="shared" si="7"/>
        <v>897.14285714285711</v>
      </c>
      <c r="T50" s="3">
        <f t="shared" si="7"/>
        <v>142.14285714285714</v>
      </c>
      <c r="U50" s="30">
        <f t="shared" si="7"/>
        <v>167.71428571428572</v>
      </c>
      <c r="V50" s="3">
        <f t="shared" si="7"/>
        <v>732.42857142857144</v>
      </c>
      <c r="W50" s="30">
        <f t="shared" si="7"/>
        <v>953.85714285714289</v>
      </c>
      <c r="X50" s="3">
        <f t="shared" si="7"/>
        <v>552.57142857142856</v>
      </c>
      <c r="Y50" s="30">
        <f t="shared" si="7"/>
        <v>335.85714285714283</v>
      </c>
      <c r="Z50" s="3">
        <f t="shared" si="7"/>
        <v>2069</v>
      </c>
      <c r="AA50" s="30">
        <f t="shared" si="7"/>
        <v>1905</v>
      </c>
      <c r="AB50" s="110">
        <f t="shared" si="4"/>
        <v>10727.714285714284</v>
      </c>
      <c r="AC50" s="17">
        <f t="shared" si="5"/>
        <v>10642</v>
      </c>
    </row>
    <row r="51" spans="1:29">
      <c r="A51" s="93" t="s">
        <v>30</v>
      </c>
      <c r="B51" s="3">
        <f t="shared" si="7"/>
        <v>1860</v>
      </c>
      <c r="C51" s="30">
        <f t="shared" si="7"/>
        <v>1471</v>
      </c>
      <c r="D51" s="3">
        <f t="shared" si="7"/>
        <v>631.85714285714289</v>
      </c>
      <c r="E51" s="30">
        <f t="shared" si="7"/>
        <v>551.28571428571433</v>
      </c>
      <c r="F51" s="3">
        <f t="shared" si="7"/>
        <v>313.28571428571428</v>
      </c>
      <c r="G51" s="30">
        <f t="shared" si="7"/>
        <v>173</v>
      </c>
      <c r="H51" s="3">
        <f t="shared" si="7"/>
        <v>1516.5714285714287</v>
      </c>
      <c r="I51" s="30">
        <f t="shared" si="7"/>
        <v>1744.5714285714287</v>
      </c>
      <c r="J51" s="3">
        <f t="shared" si="7"/>
        <v>137.28571428571428</v>
      </c>
      <c r="K51" s="30">
        <f t="shared" si="7"/>
        <v>165.85714285714286</v>
      </c>
      <c r="L51" s="3">
        <f t="shared" si="7"/>
        <v>350.14285714285717</v>
      </c>
      <c r="M51" s="30">
        <f t="shared" si="7"/>
        <v>570.14285714285711</v>
      </c>
      <c r="N51" s="3">
        <f t="shared" si="7"/>
        <v>1069.4285714285713</v>
      </c>
      <c r="O51" s="30">
        <f t="shared" si="7"/>
        <v>1186.8571428571429</v>
      </c>
      <c r="P51" s="3">
        <f t="shared" si="7"/>
        <v>640.85714285714289</v>
      </c>
      <c r="Q51" s="30">
        <f t="shared" si="7"/>
        <v>627.57142857142856</v>
      </c>
      <c r="R51" s="3">
        <f t="shared" si="7"/>
        <v>876.71428571428567</v>
      </c>
      <c r="S51" s="30">
        <f t="shared" si="7"/>
        <v>941.42857142857144</v>
      </c>
      <c r="T51" s="3">
        <f t="shared" si="7"/>
        <v>163.28571428571428</v>
      </c>
      <c r="U51" s="30">
        <f t="shared" si="7"/>
        <v>136.14285714285714</v>
      </c>
      <c r="V51" s="3">
        <f t="shared" si="7"/>
        <v>946.57142857142856</v>
      </c>
      <c r="W51" s="30">
        <f t="shared" si="7"/>
        <v>879.42857142857144</v>
      </c>
      <c r="X51" s="3">
        <f t="shared" si="7"/>
        <v>648.71428571428567</v>
      </c>
      <c r="Y51" s="30">
        <f t="shared" si="7"/>
        <v>310.57142857142856</v>
      </c>
      <c r="Z51" s="3">
        <f t="shared" si="7"/>
        <v>2172.1428571428573</v>
      </c>
      <c r="AA51" s="30">
        <f t="shared" si="7"/>
        <v>1900</v>
      </c>
      <c r="AB51" s="110">
        <f t="shared" si="4"/>
        <v>11326.857142857145</v>
      </c>
      <c r="AC51" s="17">
        <f t="shared" si="5"/>
        <v>10657.857142857143</v>
      </c>
    </row>
    <row r="52" spans="1:29">
      <c r="A52" s="92" t="s">
        <v>31</v>
      </c>
      <c r="B52" s="3">
        <f t="shared" si="7"/>
        <v>2051.1428571428573</v>
      </c>
      <c r="C52" s="30">
        <f t="shared" si="7"/>
        <v>1529.2857142857142</v>
      </c>
      <c r="D52" s="3">
        <f t="shared" si="7"/>
        <v>653.85714285714289</v>
      </c>
      <c r="E52" s="30">
        <f t="shared" si="7"/>
        <v>621</v>
      </c>
      <c r="F52" s="3">
        <f t="shared" si="7"/>
        <v>291</v>
      </c>
      <c r="G52" s="30">
        <f t="shared" si="7"/>
        <v>206</v>
      </c>
      <c r="H52" s="3">
        <f t="shared" si="7"/>
        <v>1575</v>
      </c>
      <c r="I52" s="30">
        <f t="shared" si="7"/>
        <v>1777.8571428571429</v>
      </c>
      <c r="J52" s="3">
        <f t="shared" si="7"/>
        <v>161.42857142857142</v>
      </c>
      <c r="K52" s="30">
        <f t="shared" si="7"/>
        <v>155.14285714285714</v>
      </c>
      <c r="L52" s="3">
        <f t="shared" si="7"/>
        <v>432.42857142857144</v>
      </c>
      <c r="M52" s="30">
        <f t="shared" si="7"/>
        <v>564.14285714285711</v>
      </c>
      <c r="N52" s="3">
        <f t="shared" si="7"/>
        <v>1091.8571428571429</v>
      </c>
      <c r="O52" s="30">
        <f t="shared" si="7"/>
        <v>1200</v>
      </c>
      <c r="P52" s="3">
        <f t="shared" si="7"/>
        <v>629.14285714285711</v>
      </c>
      <c r="Q52" s="30">
        <f t="shared" si="7"/>
        <v>722.57142857142856</v>
      </c>
      <c r="R52" s="3">
        <f t="shared" si="7"/>
        <v>902.14285714285711</v>
      </c>
      <c r="S52" s="30">
        <f t="shared" si="7"/>
        <v>1153</v>
      </c>
      <c r="T52" s="3">
        <f t="shared" si="7"/>
        <v>192.28571428571428</v>
      </c>
      <c r="U52" s="30">
        <f t="shared" si="7"/>
        <v>153.71428571428572</v>
      </c>
      <c r="V52" s="3">
        <f t="shared" si="7"/>
        <v>1019.5714285714286</v>
      </c>
      <c r="W52" s="30">
        <f t="shared" si="7"/>
        <v>885.85714285714289</v>
      </c>
      <c r="X52" s="3">
        <f t="shared" si="7"/>
        <v>734.57142857142856</v>
      </c>
      <c r="Y52" s="30">
        <f t="shared" si="7"/>
        <v>359.71428571428572</v>
      </c>
      <c r="Z52" s="3">
        <f t="shared" si="7"/>
        <v>2469.8571428571427</v>
      </c>
      <c r="AA52" s="30">
        <f t="shared" si="7"/>
        <v>1985.2857142857142</v>
      </c>
      <c r="AB52" s="110">
        <f t="shared" si="4"/>
        <v>12204.285714285716</v>
      </c>
      <c r="AC52" s="17">
        <f t="shared" si="5"/>
        <v>11313.571428571428</v>
      </c>
    </row>
    <row r="53" spans="1:29">
      <c r="A53" s="93" t="s">
        <v>32</v>
      </c>
      <c r="B53" s="3">
        <f t="shared" si="7"/>
        <v>2175.2857142857142</v>
      </c>
      <c r="C53" s="30">
        <f t="shared" si="7"/>
        <v>1651.5714285714287</v>
      </c>
      <c r="D53" s="3">
        <f t="shared" si="7"/>
        <v>690.71428571428567</v>
      </c>
      <c r="E53" s="30">
        <f t="shared" si="7"/>
        <v>760</v>
      </c>
      <c r="F53" s="3">
        <f t="shared" si="7"/>
        <v>313</v>
      </c>
      <c r="G53" s="30">
        <f t="shared" si="7"/>
        <v>251.28571428571428</v>
      </c>
      <c r="H53" s="3">
        <f t="shared" si="7"/>
        <v>1550.4285714285713</v>
      </c>
      <c r="I53" s="30">
        <f t="shared" si="7"/>
        <v>2209.4285714285716</v>
      </c>
      <c r="J53" s="3">
        <f t="shared" si="7"/>
        <v>166</v>
      </c>
      <c r="K53" s="30">
        <f t="shared" si="7"/>
        <v>155.71428571428572</v>
      </c>
      <c r="L53" s="3">
        <f t="shared" si="7"/>
        <v>463.14285714285717</v>
      </c>
      <c r="M53" s="30">
        <f t="shared" si="7"/>
        <v>546.57142857142856</v>
      </c>
      <c r="N53" s="3">
        <f t="shared" si="7"/>
        <v>1095.7142857142858</v>
      </c>
      <c r="O53" s="30">
        <f t="shared" si="7"/>
        <v>1176.5714285714287</v>
      </c>
      <c r="P53" s="3">
        <f t="shared" si="7"/>
        <v>607.85714285714289</v>
      </c>
      <c r="Q53" s="30">
        <f t="shared" si="7"/>
        <v>734.85714285714289</v>
      </c>
      <c r="R53" s="3">
        <f t="shared" si="7"/>
        <v>820.42857142857144</v>
      </c>
      <c r="S53" s="30">
        <f t="shared" si="7"/>
        <v>1095.2857142857142</v>
      </c>
      <c r="T53" s="3">
        <f t="shared" si="7"/>
        <v>162.28571428571428</v>
      </c>
      <c r="U53" s="30">
        <f t="shared" si="7"/>
        <v>171</v>
      </c>
      <c r="V53" s="3">
        <f t="shared" si="7"/>
        <v>965.42857142857144</v>
      </c>
      <c r="W53" s="30">
        <f t="shared" si="7"/>
        <v>904.71428571428567</v>
      </c>
      <c r="X53" s="3">
        <f t="shared" si="7"/>
        <v>690.42857142857144</v>
      </c>
      <c r="Y53" s="30">
        <f t="shared" si="7"/>
        <v>382.14285714285717</v>
      </c>
      <c r="Z53" s="3">
        <f t="shared" si="7"/>
        <v>2364.7142857142858</v>
      </c>
      <c r="AA53" s="30">
        <f t="shared" si="7"/>
        <v>2020.1428571428571</v>
      </c>
      <c r="AB53" s="110">
        <f t="shared" si="4"/>
        <v>12065.428571428571</v>
      </c>
      <c r="AC53" s="17">
        <f t="shared" si="5"/>
        <v>12059.285714285714</v>
      </c>
    </row>
    <row r="54" spans="1:29">
      <c r="A54" s="92" t="s">
        <v>33</v>
      </c>
      <c r="B54" s="3">
        <f t="shared" si="7"/>
        <v>2316</v>
      </c>
      <c r="C54" s="30">
        <f t="shared" si="7"/>
        <v>1571.2857142857142</v>
      </c>
      <c r="D54" s="3">
        <f t="shared" si="7"/>
        <v>631</v>
      </c>
      <c r="E54" s="30">
        <f t="shared" si="7"/>
        <v>662</v>
      </c>
      <c r="F54" s="3">
        <f t="shared" si="7"/>
        <v>244.42857142857142</v>
      </c>
      <c r="G54" s="30">
        <f t="shared" si="7"/>
        <v>224.57142857142858</v>
      </c>
      <c r="H54" s="3">
        <f t="shared" si="7"/>
        <v>1491.4285714285713</v>
      </c>
      <c r="I54" s="30">
        <f t="shared" si="7"/>
        <v>1889.4285714285713</v>
      </c>
      <c r="J54" s="3">
        <f t="shared" si="7"/>
        <v>165.42857142857142</v>
      </c>
      <c r="K54" s="30">
        <f t="shared" si="7"/>
        <v>121.14285714285714</v>
      </c>
      <c r="L54" s="3">
        <f t="shared" si="7"/>
        <v>427.14285714285717</v>
      </c>
      <c r="M54" s="30">
        <f t="shared" si="7"/>
        <v>512.28571428571433</v>
      </c>
      <c r="N54" s="3">
        <f t="shared" si="7"/>
        <v>1105.2857142857142</v>
      </c>
      <c r="O54" s="30">
        <f t="shared" si="7"/>
        <v>1289.2857142857142</v>
      </c>
      <c r="P54" s="3">
        <f t="shared" si="7"/>
        <v>549.71428571428567</v>
      </c>
      <c r="Q54" s="30">
        <f t="shared" si="7"/>
        <v>863.57142857142856</v>
      </c>
      <c r="R54" s="3">
        <f t="shared" si="7"/>
        <v>699.28571428571433</v>
      </c>
      <c r="S54" s="30">
        <f t="shared" si="7"/>
        <v>1246.1428571428571</v>
      </c>
      <c r="T54" s="3">
        <f t="shared" si="7"/>
        <v>151</v>
      </c>
      <c r="U54" s="30">
        <f t="shared" si="7"/>
        <v>197.57142857142858</v>
      </c>
      <c r="V54" s="3">
        <f t="shared" si="7"/>
        <v>1015.7142857142857</v>
      </c>
      <c r="W54" s="30">
        <f t="shared" si="7"/>
        <v>820</v>
      </c>
      <c r="X54" s="3">
        <f t="shared" si="7"/>
        <v>645.57142857142856</v>
      </c>
      <c r="Y54" s="30">
        <f t="shared" si="7"/>
        <v>440.57142857142856</v>
      </c>
      <c r="Z54" s="3">
        <f t="shared" si="7"/>
        <v>1991.8571428571429</v>
      </c>
      <c r="AA54" s="30">
        <f t="shared" si="7"/>
        <v>1910.4285714285713</v>
      </c>
      <c r="AB54" s="110">
        <f t="shared" si="4"/>
        <v>11433.857142857145</v>
      </c>
      <c r="AC54" s="17">
        <f t="shared" si="5"/>
        <v>11748.285714285716</v>
      </c>
    </row>
    <row r="55" spans="1:29">
      <c r="A55" s="93" t="s">
        <v>34</v>
      </c>
      <c r="B55" s="3">
        <f t="shared" si="7"/>
        <v>2253.2857142857142</v>
      </c>
      <c r="C55" s="30">
        <f t="shared" si="7"/>
        <v>1301.8571428571429</v>
      </c>
      <c r="D55" s="3">
        <f t="shared" si="7"/>
        <v>527.71428571428567</v>
      </c>
      <c r="E55" s="30">
        <f t="shared" si="7"/>
        <v>520.85714285714289</v>
      </c>
      <c r="F55" s="3">
        <f t="shared" si="7"/>
        <v>192</v>
      </c>
      <c r="G55" s="30">
        <f t="shared" si="7"/>
        <v>178.85714285714286</v>
      </c>
      <c r="H55" s="3">
        <f t="shared" si="7"/>
        <v>1318.2857142857142</v>
      </c>
      <c r="I55" s="30">
        <f t="shared" si="7"/>
        <v>1755.8571428571429</v>
      </c>
      <c r="J55" s="3">
        <f t="shared" si="7"/>
        <v>147</v>
      </c>
      <c r="K55" s="30">
        <f t="shared" si="7"/>
        <v>117</v>
      </c>
      <c r="L55" s="3">
        <f t="shared" si="7"/>
        <v>354.85714285714283</v>
      </c>
      <c r="M55" s="30">
        <f t="shared" si="7"/>
        <v>428.57142857142856</v>
      </c>
      <c r="N55" s="3">
        <f t="shared" si="7"/>
        <v>966.85714285714289</v>
      </c>
      <c r="O55" s="30">
        <f t="shared" si="7"/>
        <v>1270.1428571428571</v>
      </c>
      <c r="P55" s="3">
        <f t="shared" si="7"/>
        <v>458.85714285714283</v>
      </c>
      <c r="Q55" s="30">
        <f t="shared" si="7"/>
        <v>906</v>
      </c>
      <c r="R55" s="3">
        <f t="shared" si="7"/>
        <v>593.71428571428567</v>
      </c>
      <c r="S55" s="30">
        <f t="shared" si="7"/>
        <v>1273.4285714285713</v>
      </c>
      <c r="T55" s="3">
        <f t="shared" si="7"/>
        <v>123.71428571428571</v>
      </c>
      <c r="U55" s="30">
        <f t="shared" si="7"/>
        <v>247.42857142857142</v>
      </c>
      <c r="V55" s="3">
        <f t="shared" si="7"/>
        <v>1113</v>
      </c>
      <c r="W55" s="30">
        <f t="shared" si="7"/>
        <v>900.71428571428567</v>
      </c>
      <c r="X55" s="3">
        <f t="shared" si="7"/>
        <v>593.14285714285711</v>
      </c>
      <c r="Y55" s="30">
        <f t="shared" si="7"/>
        <v>531</v>
      </c>
      <c r="Z55" s="3">
        <f t="shared" si="7"/>
        <v>1841.4285714285713</v>
      </c>
      <c r="AA55" s="30">
        <f t="shared" si="7"/>
        <v>2024.2857142857142</v>
      </c>
      <c r="AB55" s="110">
        <f t="shared" si="4"/>
        <v>10483.857142857141</v>
      </c>
      <c r="AC55" s="17">
        <f t="shared" si="5"/>
        <v>11456</v>
      </c>
    </row>
    <row r="56" spans="1:29">
      <c r="A56" s="92" t="s">
        <v>35</v>
      </c>
      <c r="B56" s="3">
        <f t="shared" si="7"/>
        <v>1989</v>
      </c>
      <c r="C56" s="30">
        <f t="shared" si="7"/>
        <v>1210.4285714285713</v>
      </c>
      <c r="D56" s="3">
        <f t="shared" si="7"/>
        <v>411</v>
      </c>
      <c r="E56" s="30">
        <f t="shared" si="7"/>
        <v>576.71428571428567</v>
      </c>
      <c r="F56" s="3">
        <f t="shared" si="7"/>
        <v>148.28571428571428</v>
      </c>
      <c r="G56" s="30">
        <f t="shared" si="7"/>
        <v>180.28571428571428</v>
      </c>
      <c r="H56" s="3">
        <f t="shared" si="7"/>
        <v>1168.5714285714287</v>
      </c>
      <c r="I56" s="30">
        <f t="shared" si="7"/>
        <v>1608.4285714285713</v>
      </c>
      <c r="J56" s="3">
        <f t="shared" si="7"/>
        <v>136.85714285714286</v>
      </c>
      <c r="K56" s="30">
        <f t="shared" si="7"/>
        <v>94.857142857142861</v>
      </c>
      <c r="L56" s="3">
        <f t="shared" si="7"/>
        <v>264.85714285714283</v>
      </c>
      <c r="M56" s="30">
        <f t="shared" si="7"/>
        <v>387.71428571428572</v>
      </c>
      <c r="N56" s="3">
        <f t="shared" si="7"/>
        <v>862.14285714285711</v>
      </c>
      <c r="O56" s="30">
        <f t="shared" si="7"/>
        <v>1115.4285714285713</v>
      </c>
      <c r="P56" s="3">
        <f t="shared" si="7"/>
        <v>378.14285714285717</v>
      </c>
      <c r="Q56" s="30">
        <f t="shared" si="7"/>
        <v>837.42857142857144</v>
      </c>
      <c r="R56" s="3">
        <f t="shared" si="7"/>
        <v>505.28571428571428</v>
      </c>
      <c r="S56" s="30">
        <f t="shared" si="7"/>
        <v>1046.5714285714287</v>
      </c>
      <c r="T56" s="3">
        <f t="shared" si="7"/>
        <v>97.857142857142861</v>
      </c>
      <c r="U56" s="30">
        <f t="shared" si="7"/>
        <v>239.42857142857142</v>
      </c>
      <c r="V56" s="3">
        <f t="shared" si="7"/>
        <v>1139.8571428571429</v>
      </c>
      <c r="W56" s="30">
        <f t="shared" si="7"/>
        <v>758.14285714285711</v>
      </c>
      <c r="X56" s="3">
        <f t="shared" si="7"/>
        <v>500.71428571428572</v>
      </c>
      <c r="Y56" s="30">
        <f t="shared" si="7"/>
        <v>515</v>
      </c>
      <c r="Z56" s="3">
        <f t="shared" si="7"/>
        <v>1569.4285714285713</v>
      </c>
      <c r="AA56" s="30">
        <f t="shared" si="7"/>
        <v>1764.4285714285713</v>
      </c>
      <c r="AB56" s="110">
        <f t="shared" si="4"/>
        <v>9172</v>
      </c>
      <c r="AC56" s="17">
        <f t="shared" si="5"/>
        <v>10334.857142857141</v>
      </c>
    </row>
    <row r="57" spans="1:29">
      <c r="A57" s="93" t="s">
        <v>36</v>
      </c>
      <c r="B57" s="3">
        <f t="shared" si="7"/>
        <v>310.85714285714283</v>
      </c>
      <c r="C57" s="30">
        <f t="shared" si="7"/>
        <v>906.71428571428567</v>
      </c>
      <c r="D57" s="3">
        <f t="shared" si="7"/>
        <v>92.714285714285708</v>
      </c>
      <c r="E57" s="30">
        <f t="shared" si="7"/>
        <v>451.71428571428572</v>
      </c>
      <c r="F57" s="3">
        <f t="shared" si="7"/>
        <v>37.714285714285715</v>
      </c>
      <c r="G57" s="30">
        <f t="shared" si="7"/>
        <v>171.42857142857142</v>
      </c>
      <c r="H57" s="3">
        <f t="shared" si="7"/>
        <v>463.57142857142856</v>
      </c>
      <c r="I57" s="30">
        <f t="shared" si="7"/>
        <v>1227.8571428571429</v>
      </c>
      <c r="J57" s="3">
        <f t="shared" si="7"/>
        <v>96.428571428571431</v>
      </c>
      <c r="K57" s="30">
        <f t="shared" si="7"/>
        <v>84</v>
      </c>
      <c r="L57" s="3">
        <f t="shared" si="7"/>
        <v>161.57142857142858</v>
      </c>
      <c r="M57" s="30">
        <f t="shared" si="7"/>
        <v>208.57142857142858</v>
      </c>
      <c r="N57" s="3">
        <f t="shared" si="7"/>
        <v>621.71428571428567</v>
      </c>
      <c r="O57" s="30">
        <f t="shared" si="7"/>
        <v>834.85714285714289</v>
      </c>
      <c r="P57" s="3">
        <f t="shared" si="7"/>
        <v>273.14285714285717</v>
      </c>
      <c r="Q57" s="30">
        <f t="shared" si="7"/>
        <v>688</v>
      </c>
      <c r="R57" s="3">
        <f t="shared" si="7"/>
        <v>342.85714285714283</v>
      </c>
      <c r="S57" s="30">
        <f t="shared" si="7"/>
        <v>851.14285714285711</v>
      </c>
      <c r="T57" s="3">
        <f t="shared" si="7"/>
        <v>89.285714285714292</v>
      </c>
      <c r="U57" s="30">
        <f t="shared" si="7"/>
        <v>170.57142857142858</v>
      </c>
      <c r="V57" s="3">
        <f t="shared" si="7"/>
        <v>1212.2857142857142</v>
      </c>
      <c r="W57" s="30">
        <f t="shared" si="7"/>
        <v>555.57142857142856</v>
      </c>
      <c r="X57" s="3">
        <f t="shared" si="7"/>
        <v>391.14285714285717</v>
      </c>
      <c r="Y57" s="30">
        <f t="shared" si="7"/>
        <v>458.28571428571428</v>
      </c>
      <c r="Z57" s="3">
        <f t="shared" si="7"/>
        <v>1017.4285714285714</v>
      </c>
      <c r="AA57" s="30">
        <f t="shared" si="7"/>
        <v>1574.2857142857142</v>
      </c>
      <c r="AB57" s="110">
        <f>B57+D57+F57+H57+J57+L57+N57+P57+R57+T57+V57+X57+Z57</f>
        <v>5110.7142857142853</v>
      </c>
      <c r="AC57" s="17">
        <f t="shared" si="5"/>
        <v>8183</v>
      </c>
    </row>
    <row r="58" spans="1:29">
      <c r="A58" s="92" t="s">
        <v>37</v>
      </c>
      <c r="B58" s="3">
        <f t="shared" si="7"/>
        <v>0</v>
      </c>
      <c r="C58" s="30">
        <f t="shared" si="7"/>
        <v>605.71428571428567</v>
      </c>
      <c r="D58" s="3">
        <f t="shared" si="7"/>
        <v>1.5714285714285714</v>
      </c>
      <c r="E58" s="30">
        <f t="shared" si="7"/>
        <v>278.71428571428572</v>
      </c>
      <c r="F58" s="3">
        <f t="shared" si="7"/>
        <v>2</v>
      </c>
      <c r="G58" s="30">
        <f t="shared" si="7"/>
        <v>84.714285714285708</v>
      </c>
      <c r="H58" s="3">
        <f t="shared" si="7"/>
        <v>13</v>
      </c>
      <c r="I58" s="30">
        <f t="shared" si="7"/>
        <v>571.71428571428567</v>
      </c>
      <c r="J58" s="3">
        <f t="shared" si="7"/>
        <v>20.428571428571427</v>
      </c>
      <c r="K58" s="30">
        <f t="shared" si="7"/>
        <v>33.285714285714285</v>
      </c>
      <c r="L58" s="3">
        <f t="shared" si="7"/>
        <v>32.714285714285715</v>
      </c>
      <c r="M58" s="30">
        <f t="shared" si="7"/>
        <v>33.857142857142854</v>
      </c>
      <c r="N58" s="3">
        <f t="shared" si="7"/>
        <v>59.857142857142854</v>
      </c>
      <c r="O58" s="30">
        <f t="shared" si="7"/>
        <v>116.42857142857143</v>
      </c>
      <c r="P58" s="3">
        <f t="shared" si="7"/>
        <v>46.428571428571431</v>
      </c>
      <c r="Q58" s="30">
        <f t="shared" si="7"/>
        <v>76</v>
      </c>
      <c r="R58" s="3">
        <f t="shared" si="7"/>
        <v>45.285714285714285</v>
      </c>
      <c r="S58" s="30">
        <f t="shared" si="7"/>
        <v>46.714285714285715</v>
      </c>
      <c r="T58" s="3">
        <f t="shared" si="7"/>
        <v>10.714285714285714</v>
      </c>
      <c r="U58" s="30">
        <f t="shared" si="7"/>
        <v>6.1428571428571432</v>
      </c>
      <c r="V58" s="3">
        <f t="shared" si="7"/>
        <v>30.857142857142858</v>
      </c>
      <c r="W58" s="30">
        <f t="shared" si="7"/>
        <v>19.571428571428573</v>
      </c>
      <c r="X58" s="3">
        <f t="shared" si="7"/>
        <v>46.428571428571431</v>
      </c>
      <c r="Y58" s="30">
        <f t="shared" si="7"/>
        <v>15.857142857142858</v>
      </c>
      <c r="Z58" s="3">
        <f t="shared" si="7"/>
        <v>22.714285714285715</v>
      </c>
      <c r="AA58" s="30">
        <f t="shared" si="7"/>
        <v>140.85714285714286</v>
      </c>
      <c r="AB58" s="110">
        <f>B58+D58+F58+H58+J58+L58+N58+P58+R58+T58+V58+X58+Z58</f>
        <v>332</v>
      </c>
      <c r="AC58" s="17">
        <f t="shared" si="5"/>
        <v>2029.5714285714284</v>
      </c>
    </row>
    <row r="59" spans="1:29">
      <c r="A59" s="93" t="s">
        <v>38</v>
      </c>
      <c r="B59" s="3">
        <f t="shared" si="7"/>
        <v>0</v>
      </c>
      <c r="C59" s="30">
        <f t="shared" si="7"/>
        <v>2.2857142857142856</v>
      </c>
      <c r="D59" s="3">
        <f t="shared" si="7"/>
        <v>0</v>
      </c>
      <c r="E59" s="30">
        <f t="shared" si="7"/>
        <v>0.7142857142857143</v>
      </c>
      <c r="F59" s="3">
        <f t="shared" si="7"/>
        <v>0</v>
      </c>
      <c r="G59" s="30">
        <f t="shared" si="7"/>
        <v>0</v>
      </c>
      <c r="H59" s="3">
        <f t="shared" si="7"/>
        <v>0</v>
      </c>
      <c r="I59" s="30">
        <f t="shared" si="7"/>
        <v>0</v>
      </c>
      <c r="J59" s="3">
        <f t="shared" si="7"/>
        <v>0</v>
      </c>
      <c r="K59" s="30">
        <f t="shared" si="7"/>
        <v>0</v>
      </c>
      <c r="L59" s="3">
        <f t="shared" si="7"/>
        <v>0</v>
      </c>
      <c r="M59" s="30">
        <f t="shared" si="7"/>
        <v>0</v>
      </c>
      <c r="N59" s="3">
        <f t="shared" si="7"/>
        <v>0</v>
      </c>
      <c r="O59" s="30">
        <f t="shared" si="7"/>
        <v>0</v>
      </c>
      <c r="P59" s="3">
        <f t="shared" si="7"/>
        <v>0</v>
      </c>
      <c r="Q59" s="30">
        <f t="shared" si="7"/>
        <v>0</v>
      </c>
      <c r="R59" s="3">
        <f t="shared" si="7"/>
        <v>0</v>
      </c>
      <c r="S59" s="30">
        <f t="shared" si="7"/>
        <v>0</v>
      </c>
      <c r="T59" s="3">
        <f t="shared" si="7"/>
        <v>0</v>
      </c>
      <c r="U59" s="30">
        <f t="shared" si="7"/>
        <v>0</v>
      </c>
      <c r="V59" s="3">
        <f t="shared" si="7"/>
        <v>0</v>
      </c>
      <c r="W59" s="30">
        <f t="shared" ref="W59:AA59" si="8">+W27/$B$65</f>
        <v>0</v>
      </c>
      <c r="X59" s="3">
        <f t="shared" si="8"/>
        <v>0</v>
      </c>
      <c r="Y59" s="30">
        <f t="shared" si="8"/>
        <v>0</v>
      </c>
      <c r="Z59" s="3">
        <f t="shared" si="8"/>
        <v>0</v>
      </c>
      <c r="AA59" s="30">
        <f t="shared" si="8"/>
        <v>0</v>
      </c>
      <c r="AB59" s="110">
        <f t="shared" ref="AB59:AB62" si="9">B59+D59+F59+H59+J59+L59+N59+P59+R59+T59+V59+X59+Z59</f>
        <v>0</v>
      </c>
      <c r="AC59" s="17">
        <f t="shared" si="5"/>
        <v>3</v>
      </c>
    </row>
    <row r="60" spans="1:29">
      <c r="A60" s="92" t="s">
        <v>39</v>
      </c>
      <c r="B60" s="3">
        <f t="shared" ref="B60:AA62" si="10">B28/5</f>
        <v>0</v>
      </c>
      <c r="C60" s="30">
        <f t="shared" si="10"/>
        <v>0</v>
      </c>
      <c r="D60" s="3">
        <f t="shared" si="10"/>
        <v>0</v>
      </c>
      <c r="E60" s="30">
        <f t="shared" si="10"/>
        <v>0</v>
      </c>
      <c r="F60" s="3">
        <f t="shared" si="10"/>
        <v>0</v>
      </c>
      <c r="G60" s="30">
        <f t="shared" si="10"/>
        <v>0</v>
      </c>
      <c r="H60" s="3">
        <f t="shared" si="10"/>
        <v>0</v>
      </c>
      <c r="I60" s="30">
        <f t="shared" si="10"/>
        <v>0</v>
      </c>
      <c r="J60" s="3">
        <f t="shared" si="10"/>
        <v>0</v>
      </c>
      <c r="K60" s="30">
        <f t="shared" si="10"/>
        <v>0</v>
      </c>
      <c r="L60" s="3">
        <f t="shared" si="10"/>
        <v>0</v>
      </c>
      <c r="M60" s="30">
        <f t="shared" si="10"/>
        <v>0</v>
      </c>
      <c r="N60" s="3">
        <f t="shared" si="10"/>
        <v>0</v>
      </c>
      <c r="O60" s="30">
        <f t="shared" si="10"/>
        <v>0</v>
      </c>
      <c r="P60" s="3">
        <f t="shared" si="10"/>
        <v>0</v>
      </c>
      <c r="Q60" s="30">
        <f t="shared" si="10"/>
        <v>0</v>
      </c>
      <c r="R60" s="3">
        <f t="shared" si="10"/>
        <v>0</v>
      </c>
      <c r="S60" s="30">
        <f t="shared" si="10"/>
        <v>0</v>
      </c>
      <c r="T60" s="3">
        <f t="shared" si="10"/>
        <v>0</v>
      </c>
      <c r="U60" s="30">
        <f t="shared" si="10"/>
        <v>0</v>
      </c>
      <c r="V60" s="3">
        <f t="shared" si="10"/>
        <v>0</v>
      </c>
      <c r="W60" s="30">
        <f t="shared" si="10"/>
        <v>0</v>
      </c>
      <c r="X60" s="3">
        <f t="shared" si="10"/>
        <v>0</v>
      </c>
      <c r="Y60" s="30">
        <f t="shared" si="10"/>
        <v>0</v>
      </c>
      <c r="Z60" s="3">
        <f t="shared" si="10"/>
        <v>0</v>
      </c>
      <c r="AA60" s="30">
        <f t="shared" si="10"/>
        <v>0</v>
      </c>
      <c r="AB60" s="110">
        <f t="shared" si="9"/>
        <v>0</v>
      </c>
      <c r="AC60" s="17">
        <f t="shared" si="5"/>
        <v>0</v>
      </c>
    </row>
    <row r="61" spans="1:29">
      <c r="A61" s="93" t="s">
        <v>40</v>
      </c>
      <c r="B61" s="3">
        <f t="shared" si="10"/>
        <v>0</v>
      </c>
      <c r="C61" s="30">
        <f t="shared" si="10"/>
        <v>0</v>
      </c>
      <c r="D61" s="3">
        <f t="shared" si="10"/>
        <v>0</v>
      </c>
      <c r="E61" s="30">
        <f t="shared" si="10"/>
        <v>0</v>
      </c>
      <c r="F61" s="3">
        <f t="shared" si="10"/>
        <v>0</v>
      </c>
      <c r="G61" s="30">
        <f t="shared" si="10"/>
        <v>0</v>
      </c>
      <c r="H61" s="3">
        <f t="shared" si="10"/>
        <v>0</v>
      </c>
      <c r="I61" s="30">
        <f t="shared" si="10"/>
        <v>0</v>
      </c>
      <c r="J61" s="3">
        <f t="shared" si="10"/>
        <v>0</v>
      </c>
      <c r="K61" s="30">
        <f t="shared" si="10"/>
        <v>0</v>
      </c>
      <c r="L61" s="3">
        <f t="shared" si="10"/>
        <v>0</v>
      </c>
      <c r="M61" s="30">
        <f t="shared" si="10"/>
        <v>0</v>
      </c>
      <c r="N61" s="3">
        <f t="shared" si="10"/>
        <v>0</v>
      </c>
      <c r="O61" s="30">
        <f t="shared" si="10"/>
        <v>0</v>
      </c>
      <c r="P61" s="3">
        <f t="shared" si="10"/>
        <v>0</v>
      </c>
      <c r="Q61" s="30">
        <f t="shared" si="10"/>
        <v>0</v>
      </c>
      <c r="R61" s="3">
        <f t="shared" si="10"/>
        <v>0</v>
      </c>
      <c r="S61" s="30">
        <f t="shared" si="10"/>
        <v>0</v>
      </c>
      <c r="T61" s="3">
        <f t="shared" si="10"/>
        <v>0</v>
      </c>
      <c r="U61" s="30">
        <f t="shared" si="10"/>
        <v>0</v>
      </c>
      <c r="V61" s="3">
        <f t="shared" si="10"/>
        <v>0</v>
      </c>
      <c r="W61" s="30">
        <f t="shared" si="10"/>
        <v>0</v>
      </c>
      <c r="X61" s="3">
        <f t="shared" si="10"/>
        <v>0</v>
      </c>
      <c r="Y61" s="30">
        <f t="shared" si="10"/>
        <v>0</v>
      </c>
      <c r="Z61" s="3">
        <f t="shared" si="10"/>
        <v>0</v>
      </c>
      <c r="AA61" s="30">
        <f t="shared" si="10"/>
        <v>0</v>
      </c>
      <c r="AB61" s="110">
        <f t="shared" si="9"/>
        <v>0</v>
      </c>
      <c r="AC61" s="17">
        <f t="shared" si="5"/>
        <v>0</v>
      </c>
    </row>
    <row r="62" spans="1:29" ht="14.1" thickBot="1">
      <c r="A62" s="88" t="s">
        <v>41</v>
      </c>
      <c r="B62" s="15">
        <f t="shared" si="10"/>
        <v>0</v>
      </c>
      <c r="C62" s="41">
        <f t="shared" si="10"/>
        <v>0</v>
      </c>
      <c r="D62" s="15">
        <f t="shared" si="10"/>
        <v>0</v>
      </c>
      <c r="E62" s="41">
        <f t="shared" si="10"/>
        <v>0</v>
      </c>
      <c r="F62" s="15">
        <f t="shared" si="10"/>
        <v>0</v>
      </c>
      <c r="G62" s="41">
        <f t="shared" si="10"/>
        <v>0</v>
      </c>
      <c r="H62" s="15">
        <f t="shared" si="10"/>
        <v>0</v>
      </c>
      <c r="I62" s="41">
        <f t="shared" si="10"/>
        <v>0</v>
      </c>
      <c r="J62" s="15">
        <f t="shared" si="10"/>
        <v>0</v>
      </c>
      <c r="K62" s="41">
        <f t="shared" si="10"/>
        <v>0</v>
      </c>
      <c r="L62" s="15">
        <f t="shared" si="10"/>
        <v>0</v>
      </c>
      <c r="M62" s="41">
        <f t="shared" si="10"/>
        <v>0</v>
      </c>
      <c r="N62" s="15">
        <f t="shared" si="10"/>
        <v>0</v>
      </c>
      <c r="O62" s="41">
        <f t="shared" si="10"/>
        <v>0</v>
      </c>
      <c r="P62" s="15">
        <f t="shared" si="10"/>
        <v>0</v>
      </c>
      <c r="Q62" s="41">
        <f t="shared" si="10"/>
        <v>0</v>
      </c>
      <c r="R62" s="15">
        <f t="shared" si="10"/>
        <v>0</v>
      </c>
      <c r="S62" s="41">
        <f t="shared" si="10"/>
        <v>0</v>
      </c>
      <c r="T62" s="15">
        <f t="shared" si="10"/>
        <v>0</v>
      </c>
      <c r="U62" s="41">
        <f t="shared" si="10"/>
        <v>0</v>
      </c>
      <c r="V62" s="15">
        <f t="shared" si="10"/>
        <v>0</v>
      </c>
      <c r="W62" s="41">
        <f t="shared" si="10"/>
        <v>0</v>
      </c>
      <c r="X62" s="15">
        <f t="shared" si="10"/>
        <v>0</v>
      </c>
      <c r="Y62" s="41">
        <f t="shared" si="10"/>
        <v>0</v>
      </c>
      <c r="Z62" s="15">
        <f t="shared" si="10"/>
        <v>0</v>
      </c>
      <c r="AA62" s="41">
        <f t="shared" si="10"/>
        <v>0</v>
      </c>
      <c r="AB62" s="111">
        <f t="shared" si="9"/>
        <v>0</v>
      </c>
      <c r="AC62" s="112">
        <f t="shared" si="5"/>
        <v>0</v>
      </c>
    </row>
    <row r="63" spans="1:29" s="90" customFormat="1" ht="15" thickTop="1" thickBot="1">
      <c r="A63" s="9" t="s">
        <v>45</v>
      </c>
      <c r="B63" s="52">
        <f>SUM(B39:B62)</f>
        <v>32626.285714285714</v>
      </c>
      <c r="C63" s="48">
        <f t="shared" ref="C63:AA63" si="11">SUM(C39:C62)</f>
        <v>18712.714285714286</v>
      </c>
      <c r="D63" s="47">
        <f t="shared" si="11"/>
        <v>10356.857142857145</v>
      </c>
      <c r="E63" s="53">
        <f t="shared" si="11"/>
        <v>8030.8571428571422</v>
      </c>
      <c r="F63" s="52">
        <f t="shared" si="11"/>
        <v>3928.1428571428573</v>
      </c>
      <c r="G63" s="48">
        <f t="shared" si="11"/>
        <v>2934.5714285714284</v>
      </c>
      <c r="H63" s="47">
        <f t="shared" si="11"/>
        <v>20767.857142857141</v>
      </c>
      <c r="I63" s="53">
        <f t="shared" si="11"/>
        <v>23957</v>
      </c>
      <c r="J63" s="52">
        <f t="shared" si="11"/>
        <v>1976.8571428571424</v>
      </c>
      <c r="K63" s="48">
        <f t="shared" si="11"/>
        <v>2859.0000000000005</v>
      </c>
      <c r="L63" s="47">
        <f t="shared" si="11"/>
        <v>3805.4285714285716</v>
      </c>
      <c r="M63" s="53">
        <f t="shared" si="11"/>
        <v>9773.2857142857156</v>
      </c>
      <c r="N63" s="52">
        <f t="shared" si="11"/>
        <v>13841.142857142857</v>
      </c>
      <c r="O63" s="48">
        <f t="shared" si="11"/>
        <v>18823.142857142859</v>
      </c>
      <c r="P63" s="47">
        <f t="shared" si="11"/>
        <v>8395.2857142857138</v>
      </c>
      <c r="Q63" s="53">
        <f t="shared" si="11"/>
        <v>9988.1428571428569</v>
      </c>
      <c r="R63" s="52">
        <f t="shared" si="11"/>
        <v>12692.857142857139</v>
      </c>
      <c r="S63" s="48">
        <f t="shared" si="11"/>
        <v>14414.857142857141</v>
      </c>
      <c r="T63" s="47">
        <f t="shared" si="11"/>
        <v>2020.4285714285713</v>
      </c>
      <c r="U63" s="53">
        <f t="shared" si="11"/>
        <v>2935.4285714285716</v>
      </c>
      <c r="V63" s="52">
        <f t="shared" si="11"/>
        <v>11531.285714285714</v>
      </c>
      <c r="W63" s="48">
        <f t="shared" si="11"/>
        <v>14819.000000000002</v>
      </c>
      <c r="X63" s="47">
        <f t="shared" si="11"/>
        <v>8882.2857142857119</v>
      </c>
      <c r="Y63" s="53">
        <f t="shared" si="11"/>
        <v>6474.2857142857147</v>
      </c>
      <c r="Z63" s="52">
        <f t="shared" si="11"/>
        <v>30559.142857142859</v>
      </c>
      <c r="AA63" s="48">
        <f t="shared" si="11"/>
        <v>27463.142857142859</v>
      </c>
      <c r="AB63" s="47">
        <f>SUM(AB39:AB62)</f>
        <v>161383.85714285716</v>
      </c>
      <c r="AC63" s="48">
        <f>SUM(AC39:AC62)</f>
        <v>161185.42857142855</v>
      </c>
    </row>
    <row r="64" spans="1:29" ht="17.100000000000001" thickTop="1">
      <c r="AB64" s="180" t="str">
        <f>IF(AB63='Daily Total'!D49,"Correct","Wrong")</f>
        <v>Correct</v>
      </c>
      <c r="AC64" s="180" t="str">
        <f>IF(AC63='Daily Total'!E49,"Correct","Wrong")</f>
        <v>Correct</v>
      </c>
    </row>
    <row r="65" spans="1:31">
      <c r="A65" t="s">
        <v>46</v>
      </c>
      <c r="B65">
        <f>COUNTIF('Daily Total'!$G$7:$G$37,3)</f>
        <v>7</v>
      </c>
    </row>
    <row r="67" spans="1:31" s="8" customFormat="1">
      <c r="A67" s="45" t="s">
        <v>55</v>
      </c>
      <c r="B67" s="16"/>
      <c r="C67" s="16"/>
      <c r="AB67" s="45"/>
      <c r="AC67" s="45"/>
    </row>
    <row r="68" spans="1:31" s="8" customFormat="1" ht="14.1" thickBot="1">
      <c r="A68" s="45"/>
      <c r="B68" s="16"/>
      <c r="C68" s="16"/>
      <c r="AB68" s="45"/>
      <c r="AC68" s="45"/>
    </row>
    <row r="69" spans="1:31" s="8" customFormat="1" ht="15" thickTop="1" thickBot="1">
      <c r="A69" s="254" t="s">
        <v>1</v>
      </c>
      <c r="B69" s="245" t="s">
        <v>2</v>
      </c>
      <c r="C69" s="246"/>
      <c r="D69" s="245" t="s">
        <v>3</v>
      </c>
      <c r="E69" s="246"/>
      <c r="F69" s="245" t="s">
        <v>4</v>
      </c>
      <c r="G69" s="246"/>
      <c r="H69" s="245" t="s">
        <v>5</v>
      </c>
      <c r="I69" s="246"/>
      <c r="J69" s="245" t="s">
        <v>6</v>
      </c>
      <c r="K69" s="246"/>
      <c r="L69" s="245" t="s">
        <v>7</v>
      </c>
      <c r="M69" s="246"/>
      <c r="N69" s="245" t="s">
        <v>8</v>
      </c>
      <c r="O69" s="246"/>
      <c r="P69" s="245" t="s">
        <v>9</v>
      </c>
      <c r="Q69" s="246"/>
      <c r="R69" s="245" t="s">
        <v>10</v>
      </c>
      <c r="S69" s="246"/>
      <c r="T69" s="245" t="s">
        <v>11</v>
      </c>
      <c r="U69" s="246"/>
      <c r="V69" s="245" t="s">
        <v>12</v>
      </c>
      <c r="W69" s="246"/>
      <c r="X69" s="245" t="s">
        <v>13</v>
      </c>
      <c r="Y69" s="246"/>
      <c r="Z69" s="245" t="s">
        <v>14</v>
      </c>
      <c r="AA69" s="246"/>
      <c r="AB69" s="245" t="s">
        <v>48</v>
      </c>
      <c r="AC69" s="246"/>
    </row>
    <row r="70" spans="1:31" s="68" customFormat="1" ht="15" thickTop="1" thickBot="1">
      <c r="A70" s="255"/>
      <c r="B70" s="62" t="s">
        <v>16</v>
      </c>
      <c r="C70" s="63" t="s">
        <v>17</v>
      </c>
      <c r="D70" s="64" t="s">
        <v>16</v>
      </c>
      <c r="E70" s="65" t="s">
        <v>17</v>
      </c>
      <c r="F70" s="66" t="s">
        <v>16</v>
      </c>
      <c r="G70" s="63" t="s">
        <v>17</v>
      </c>
      <c r="H70" s="64" t="s">
        <v>16</v>
      </c>
      <c r="I70" s="65" t="s">
        <v>17</v>
      </c>
      <c r="J70" s="66" t="s">
        <v>16</v>
      </c>
      <c r="K70" s="63" t="s">
        <v>17</v>
      </c>
      <c r="L70" s="64" t="s">
        <v>16</v>
      </c>
      <c r="M70" s="66" t="s">
        <v>17</v>
      </c>
      <c r="N70" s="62" t="s">
        <v>16</v>
      </c>
      <c r="O70" s="67" t="s">
        <v>17</v>
      </c>
      <c r="P70" s="66" t="s">
        <v>16</v>
      </c>
      <c r="Q70" s="63" t="s">
        <v>17</v>
      </c>
      <c r="R70" s="64" t="s">
        <v>16</v>
      </c>
      <c r="S70" s="65" t="s">
        <v>17</v>
      </c>
      <c r="T70" s="66" t="s">
        <v>16</v>
      </c>
      <c r="U70" s="63" t="s">
        <v>17</v>
      </c>
      <c r="V70" s="64" t="s">
        <v>16</v>
      </c>
      <c r="W70" s="65" t="s">
        <v>17</v>
      </c>
      <c r="X70" s="66" t="s">
        <v>16</v>
      </c>
      <c r="Y70" s="63" t="s">
        <v>17</v>
      </c>
      <c r="Z70" s="64" t="s">
        <v>16</v>
      </c>
      <c r="AA70" s="66" t="s">
        <v>17</v>
      </c>
      <c r="AB70" s="62" t="s">
        <v>16</v>
      </c>
      <c r="AC70" s="67" t="s">
        <v>17</v>
      </c>
    </row>
    <row r="71" spans="1:31" s="8" customFormat="1" ht="14.1" thickTop="1">
      <c r="A71" s="87" t="s">
        <v>18</v>
      </c>
      <c r="B71" s="60">
        <f>B7/B31</f>
        <v>0</v>
      </c>
      <c r="C71" s="61">
        <f t="shared" ref="C71:AC71" si="12">C7/C31</f>
        <v>0</v>
      </c>
      <c r="D71" s="60">
        <f t="shared" si="12"/>
        <v>0</v>
      </c>
      <c r="E71" s="61">
        <f t="shared" si="12"/>
        <v>0</v>
      </c>
      <c r="F71" s="60">
        <f t="shared" si="12"/>
        <v>0</v>
      </c>
      <c r="G71" s="61">
        <f t="shared" si="12"/>
        <v>0</v>
      </c>
      <c r="H71" s="60">
        <f t="shared" si="12"/>
        <v>0</v>
      </c>
      <c r="I71" s="61">
        <f t="shared" si="12"/>
        <v>0</v>
      </c>
      <c r="J71" s="60">
        <f t="shared" si="12"/>
        <v>0</v>
      </c>
      <c r="K71" s="61">
        <f t="shared" si="12"/>
        <v>0</v>
      </c>
      <c r="L71" s="60">
        <f t="shared" si="12"/>
        <v>0</v>
      </c>
      <c r="M71" s="61">
        <f t="shared" si="12"/>
        <v>0</v>
      </c>
      <c r="N71" s="60">
        <f t="shared" si="12"/>
        <v>0</v>
      </c>
      <c r="O71" s="61">
        <f t="shared" si="12"/>
        <v>0</v>
      </c>
      <c r="P71" s="60">
        <f t="shared" si="12"/>
        <v>0</v>
      </c>
      <c r="Q71" s="61">
        <f t="shared" si="12"/>
        <v>0</v>
      </c>
      <c r="R71" s="60">
        <f t="shared" si="12"/>
        <v>0</v>
      </c>
      <c r="S71" s="61">
        <f t="shared" si="12"/>
        <v>0</v>
      </c>
      <c r="T71" s="60">
        <f t="shared" si="12"/>
        <v>0</v>
      </c>
      <c r="U71" s="61">
        <f t="shared" si="12"/>
        <v>0</v>
      </c>
      <c r="V71" s="60">
        <f t="shared" si="12"/>
        <v>0</v>
      </c>
      <c r="W71" s="61">
        <f t="shared" si="12"/>
        <v>0</v>
      </c>
      <c r="X71" s="60">
        <f t="shared" si="12"/>
        <v>0</v>
      </c>
      <c r="Y71" s="61">
        <f t="shared" si="12"/>
        <v>0</v>
      </c>
      <c r="Z71" s="60">
        <f t="shared" si="12"/>
        <v>0</v>
      </c>
      <c r="AA71" s="60">
        <f t="shared" si="12"/>
        <v>0</v>
      </c>
      <c r="AB71" s="100">
        <f t="shared" si="12"/>
        <v>0</v>
      </c>
      <c r="AC71" s="101">
        <f t="shared" si="12"/>
        <v>0</v>
      </c>
      <c r="AD71" s="16"/>
      <c r="AE71" s="16"/>
    </row>
    <row r="72" spans="1:31" s="8" customFormat="1">
      <c r="A72" s="88" t="s">
        <v>19</v>
      </c>
      <c r="B72" s="83">
        <f>B8/B31</f>
        <v>5.5870814067535378E-3</v>
      </c>
      <c r="C72" s="84">
        <f t="shared" ref="C72:AC72" si="13">C8/C31</f>
        <v>7.6342288283749024E-6</v>
      </c>
      <c r="D72" s="83">
        <f t="shared" si="13"/>
        <v>5.9863720378493203E-3</v>
      </c>
      <c r="E72" s="84">
        <f t="shared" si="13"/>
        <v>1.7788529955884447E-5</v>
      </c>
      <c r="F72" s="83">
        <f t="shared" si="13"/>
        <v>4.1095392224606321E-3</v>
      </c>
      <c r="G72" s="84">
        <f t="shared" si="13"/>
        <v>2.4340375815402589E-4</v>
      </c>
      <c r="H72" s="83">
        <f t="shared" si="13"/>
        <v>5.1384350816852968E-3</v>
      </c>
      <c r="I72" s="84">
        <f t="shared" si="13"/>
        <v>1.3118742508899875E-4</v>
      </c>
      <c r="J72" s="83">
        <f t="shared" si="13"/>
        <v>1.5175603410897528E-3</v>
      </c>
      <c r="K72" s="84">
        <f t="shared" si="13"/>
        <v>3.497726477789437E-4</v>
      </c>
      <c r="L72" s="83">
        <f t="shared" si="13"/>
        <v>2.6278249117801637E-4</v>
      </c>
      <c r="M72" s="84">
        <f t="shared" si="13"/>
        <v>2.0463946910674873E-4</v>
      </c>
      <c r="N72" s="83">
        <f t="shared" si="13"/>
        <v>6.6055651886714562E-4</v>
      </c>
      <c r="O72" s="84">
        <f t="shared" si="13"/>
        <v>0</v>
      </c>
      <c r="P72" s="83">
        <f t="shared" si="13"/>
        <v>2.8927799615430428E-4</v>
      </c>
      <c r="Q72" s="84">
        <f t="shared" si="13"/>
        <v>0</v>
      </c>
      <c r="R72" s="83">
        <f t="shared" si="13"/>
        <v>2.2509848058525606E-5</v>
      </c>
      <c r="S72" s="84">
        <f t="shared" si="13"/>
        <v>9.9104098945532393E-6</v>
      </c>
      <c r="T72" s="83">
        <f t="shared" si="13"/>
        <v>0</v>
      </c>
      <c r="U72" s="84">
        <f t="shared" si="13"/>
        <v>0</v>
      </c>
      <c r="V72" s="83">
        <f t="shared" si="13"/>
        <v>0</v>
      </c>
      <c r="W72" s="84">
        <f t="shared" si="13"/>
        <v>0</v>
      </c>
      <c r="X72" s="83">
        <f t="shared" si="13"/>
        <v>0</v>
      </c>
      <c r="Y72" s="84">
        <f t="shared" si="13"/>
        <v>0</v>
      </c>
      <c r="Z72" s="83">
        <f t="shared" si="13"/>
        <v>0</v>
      </c>
      <c r="AA72" s="83">
        <f t="shared" si="13"/>
        <v>0</v>
      </c>
      <c r="AB72" s="102">
        <f t="shared" si="13"/>
        <v>2.373223733653658E-3</v>
      </c>
      <c r="AC72" s="103">
        <f t="shared" si="13"/>
        <v>4.5200824604847303E-5</v>
      </c>
      <c r="AD72" s="16"/>
      <c r="AE72" s="16"/>
    </row>
    <row r="73" spans="1:31" s="8" customFormat="1">
      <c r="A73" s="89" t="s">
        <v>20</v>
      </c>
      <c r="B73" s="83">
        <f>B9/B31</f>
        <v>3.3312316099201343E-2</v>
      </c>
      <c r="C73" s="84">
        <f t="shared" ref="C73:AC73" si="14">C9/C31</f>
        <v>3.0536915313499609E-5</v>
      </c>
      <c r="D73" s="83">
        <f t="shared" si="14"/>
        <v>3.2318132914011422E-2</v>
      </c>
      <c r="E73" s="84">
        <f t="shared" si="14"/>
        <v>2.4903941938238223E-4</v>
      </c>
      <c r="F73" s="83">
        <f t="shared" si="14"/>
        <v>2.4875440957195332E-2</v>
      </c>
      <c r="G73" s="84">
        <f t="shared" si="14"/>
        <v>7.7889202609288284E-4</v>
      </c>
      <c r="H73" s="83">
        <f t="shared" si="14"/>
        <v>2.6132416165090284E-2</v>
      </c>
      <c r="I73" s="84">
        <f t="shared" si="14"/>
        <v>2.0453312184330256E-3</v>
      </c>
      <c r="J73" s="83">
        <f t="shared" si="14"/>
        <v>1.4525220407573348E-2</v>
      </c>
      <c r="K73" s="84">
        <f t="shared" si="14"/>
        <v>5.4464598011292661E-3</v>
      </c>
      <c r="L73" s="83">
        <f t="shared" si="14"/>
        <v>7.6206922441624751E-3</v>
      </c>
      <c r="M73" s="84">
        <f t="shared" si="14"/>
        <v>1.3184628652449095E-2</v>
      </c>
      <c r="N73" s="83">
        <f t="shared" si="14"/>
        <v>1.4294855916109322E-2</v>
      </c>
      <c r="O73" s="84">
        <f t="shared" si="14"/>
        <v>1.032922997525842E-2</v>
      </c>
      <c r="P73" s="83">
        <f t="shared" si="14"/>
        <v>1.3545016761107424E-2</v>
      </c>
      <c r="Q73" s="84">
        <f t="shared" si="14"/>
        <v>1.0798518243059628E-2</v>
      </c>
      <c r="R73" s="83">
        <f t="shared" si="14"/>
        <v>1.4608891389983118E-2</v>
      </c>
      <c r="S73" s="84">
        <f t="shared" si="14"/>
        <v>1.4360183937207643E-2</v>
      </c>
      <c r="T73" s="83">
        <f t="shared" si="14"/>
        <v>1.6262461995333381E-2</v>
      </c>
      <c r="U73" s="84">
        <f t="shared" si="14"/>
        <v>2.2970605411718904E-2</v>
      </c>
      <c r="V73" s="83">
        <f t="shared" si="14"/>
        <v>8.9941649425785749E-3</v>
      </c>
      <c r="W73" s="84">
        <f t="shared" si="14"/>
        <v>1.2590014749404722E-2</v>
      </c>
      <c r="X73" s="83">
        <f t="shared" si="14"/>
        <v>1.695187853834277E-2</v>
      </c>
      <c r="Y73" s="84">
        <f t="shared" si="14"/>
        <v>2.4249779346866725E-2</v>
      </c>
      <c r="Z73" s="83">
        <f t="shared" si="14"/>
        <v>1.8446665482390118E-2</v>
      </c>
      <c r="AA73" s="83">
        <f t="shared" si="14"/>
        <v>9.4048126840128587E-3</v>
      </c>
      <c r="AB73" s="102">
        <f t="shared" si="14"/>
        <v>2.148648253896876E-2</v>
      </c>
      <c r="AC73" s="103">
        <f t="shared" si="14"/>
        <v>8.5420695596376134E-3</v>
      </c>
      <c r="AD73" s="16"/>
      <c r="AE73" s="16"/>
    </row>
    <row r="74" spans="1:31" s="8" customFormat="1">
      <c r="A74" s="88" t="s">
        <v>21</v>
      </c>
      <c r="B74" s="83">
        <f>B10/B31</f>
        <v>4.3593246462098924E-2</v>
      </c>
      <c r="C74" s="84">
        <f t="shared" ref="C74:AC74" si="15">C10/C31</f>
        <v>1.4108054874836818E-2</v>
      </c>
      <c r="D74" s="83">
        <f t="shared" si="15"/>
        <v>5.0635879610472015E-2</v>
      </c>
      <c r="E74" s="84">
        <f t="shared" si="15"/>
        <v>2.7447701721929698E-2</v>
      </c>
      <c r="F74" s="83">
        <f t="shared" si="15"/>
        <v>4.2622831581627087E-2</v>
      </c>
      <c r="G74" s="84">
        <f t="shared" si="15"/>
        <v>4.2839061435108558E-2</v>
      </c>
      <c r="H74" s="83">
        <f t="shared" si="15"/>
        <v>3.3320722269991401E-2</v>
      </c>
      <c r="I74" s="84">
        <f t="shared" si="15"/>
        <v>2.4311415094902176E-2</v>
      </c>
      <c r="J74" s="83">
        <f t="shared" si="15"/>
        <v>2.6521173579997108E-2</v>
      </c>
      <c r="K74" s="84">
        <f t="shared" si="15"/>
        <v>3.6476290411232702E-2</v>
      </c>
      <c r="L74" s="83">
        <f t="shared" si="15"/>
        <v>2.3763045273669195E-2</v>
      </c>
      <c r="M74" s="84">
        <f t="shared" si="15"/>
        <v>3.8837647815473671E-2</v>
      </c>
      <c r="N74" s="83">
        <f t="shared" si="15"/>
        <v>3.1613822145157296E-2</v>
      </c>
      <c r="O74" s="84">
        <f t="shared" si="15"/>
        <v>3.2042622303850882E-2</v>
      </c>
      <c r="P74" s="83">
        <f t="shared" si="15"/>
        <v>3.6534109279017138E-2</v>
      </c>
      <c r="Q74" s="84">
        <f t="shared" si="15"/>
        <v>2.9806770885478496E-2</v>
      </c>
      <c r="R74" s="83">
        <f t="shared" si="15"/>
        <v>3.6781091727630839E-2</v>
      </c>
      <c r="S74" s="84">
        <f t="shared" si="15"/>
        <v>3.7104574645207326E-2</v>
      </c>
      <c r="T74" s="83">
        <f t="shared" si="15"/>
        <v>4.8999505055504489E-2</v>
      </c>
      <c r="U74" s="84">
        <f t="shared" si="15"/>
        <v>5.6355849717734087E-2</v>
      </c>
      <c r="V74" s="83">
        <f t="shared" si="15"/>
        <v>2.3191565802351367E-2</v>
      </c>
      <c r="W74" s="84">
        <f t="shared" si="15"/>
        <v>3.4617720493960454E-2</v>
      </c>
      <c r="X74" s="83">
        <f t="shared" si="15"/>
        <v>4.7413793103448273E-2</v>
      </c>
      <c r="Y74" s="84">
        <f t="shared" si="15"/>
        <v>5.183142100617829E-2</v>
      </c>
      <c r="Z74" s="83">
        <f t="shared" si="15"/>
        <v>3.7309386014940583E-2</v>
      </c>
      <c r="AA74" s="83">
        <f t="shared" si="15"/>
        <v>3.1070213584960621E-2</v>
      </c>
      <c r="AB74" s="102">
        <f t="shared" si="15"/>
        <v>3.772283827290214E-2</v>
      </c>
      <c r="AC74" s="103">
        <f t="shared" si="15"/>
        <v>3.0892547890716816E-2</v>
      </c>
      <c r="AD74" s="16"/>
      <c r="AE74" s="16"/>
    </row>
    <row r="75" spans="1:31" s="8" customFormat="1">
      <c r="A75" s="89" t="s">
        <v>22</v>
      </c>
      <c r="B75" s="83">
        <f>B11/B31</f>
        <v>4.9140920554854979E-2</v>
      </c>
      <c r="C75" s="84">
        <f t="shared" ref="C75:AC75" si="16">C11/C31</f>
        <v>2.8651260792891008E-2</v>
      </c>
      <c r="D75" s="83">
        <f t="shared" si="16"/>
        <v>5.3849761372727525E-2</v>
      </c>
      <c r="E75" s="84">
        <f t="shared" si="16"/>
        <v>4.0130923580475313E-2</v>
      </c>
      <c r="F75" s="83">
        <f t="shared" si="16"/>
        <v>4.556860748445285E-2</v>
      </c>
      <c r="G75" s="84">
        <f t="shared" si="16"/>
        <v>4.7999221107973909E-2</v>
      </c>
      <c r="H75" s="83">
        <f t="shared" si="16"/>
        <v>3.6003439380911433E-2</v>
      </c>
      <c r="I75" s="84">
        <f t="shared" si="16"/>
        <v>3.604076351081402E-2</v>
      </c>
      <c r="J75" s="83">
        <f t="shared" si="16"/>
        <v>3.8372597196126609E-2</v>
      </c>
      <c r="K75" s="84">
        <f t="shared" si="16"/>
        <v>4.7069404886823561E-2</v>
      </c>
      <c r="L75" s="83">
        <f t="shared" si="16"/>
        <v>2.6653652676627376E-2</v>
      </c>
      <c r="M75" s="84">
        <f t="shared" si="16"/>
        <v>5.2022276467922762E-2</v>
      </c>
      <c r="N75" s="83">
        <f t="shared" si="16"/>
        <v>4.1315746016018493E-2</v>
      </c>
      <c r="O75" s="84">
        <f t="shared" si="16"/>
        <v>4.4003582216420513E-2</v>
      </c>
      <c r="P75" s="83">
        <f t="shared" si="16"/>
        <v>4.3289601306855892E-2</v>
      </c>
      <c r="Q75" s="84">
        <f t="shared" si="16"/>
        <v>3.9675615372513122E-2</v>
      </c>
      <c r="R75" s="83">
        <f t="shared" si="16"/>
        <v>4.7968486212718063E-2</v>
      </c>
      <c r="S75" s="84">
        <f t="shared" si="16"/>
        <v>3.7500991040989452E-2</v>
      </c>
      <c r="T75" s="83">
        <f t="shared" si="16"/>
        <v>5.8120625044191472E-2</v>
      </c>
      <c r="U75" s="84">
        <f t="shared" si="16"/>
        <v>5.5382518979949384E-2</v>
      </c>
      <c r="V75" s="83">
        <f t="shared" si="16"/>
        <v>3.1021196992034095E-2</v>
      </c>
      <c r="W75" s="84">
        <f t="shared" si="16"/>
        <v>4.5192947278108221E-2</v>
      </c>
      <c r="X75" s="83">
        <f t="shared" si="16"/>
        <v>5.4844312918167784E-2</v>
      </c>
      <c r="Y75" s="84">
        <f t="shared" si="16"/>
        <v>5.5008826125330978E-2</v>
      </c>
      <c r="Z75" s="83">
        <f t="shared" si="16"/>
        <v>4.543882120852305E-2</v>
      </c>
      <c r="AA75" s="83">
        <f t="shared" si="16"/>
        <v>4.1062827061724282E-2</v>
      </c>
      <c r="AB75" s="102">
        <f t="shared" si="16"/>
        <v>4.4366271365431309E-2</v>
      </c>
      <c r="AC75" s="103">
        <f t="shared" si="16"/>
        <v>4.0865976896174591E-2</v>
      </c>
      <c r="AD75" s="16"/>
      <c r="AE75" s="16"/>
    </row>
    <row r="76" spans="1:31" s="8" customFormat="1">
      <c r="A76" s="88" t="s">
        <v>23</v>
      </c>
      <c r="B76" s="83">
        <f>B12/B31</f>
        <v>6.3953692027462525E-2</v>
      </c>
      <c r="C76" s="84">
        <f t="shared" ref="C76:AC76" si="17">C12/C31</f>
        <v>3.5613677484368916E-2</v>
      </c>
      <c r="D76" s="83">
        <f t="shared" si="17"/>
        <v>6.5119037766559071E-2</v>
      </c>
      <c r="E76" s="84">
        <f t="shared" si="17"/>
        <v>5.0270385655329444E-2</v>
      </c>
      <c r="F76" s="83">
        <f t="shared" si="17"/>
        <v>6.0188384187365891E-2</v>
      </c>
      <c r="G76" s="84">
        <f t="shared" si="17"/>
        <v>5.1991042741699932E-2</v>
      </c>
      <c r="H76" s="83">
        <f t="shared" si="17"/>
        <v>4.6644883920894241E-2</v>
      </c>
      <c r="I76" s="84">
        <f t="shared" si="17"/>
        <v>4.169971198397128E-2</v>
      </c>
      <c r="J76" s="83">
        <f t="shared" si="17"/>
        <v>4.5310015898251191E-2</v>
      </c>
      <c r="K76" s="84">
        <f t="shared" si="17"/>
        <v>6.7456153500224852E-2</v>
      </c>
      <c r="L76" s="83">
        <f t="shared" si="17"/>
        <v>2.173586605601021E-2</v>
      </c>
      <c r="M76" s="84">
        <f t="shared" si="17"/>
        <v>6.3175127534240566E-2</v>
      </c>
      <c r="N76" s="83">
        <f t="shared" si="17"/>
        <v>4.6651804144992155E-2</v>
      </c>
      <c r="O76" s="84">
        <f t="shared" si="17"/>
        <v>5.7140905572167999E-2</v>
      </c>
      <c r="P76" s="83">
        <f t="shared" si="17"/>
        <v>4.9466537342386034E-2</v>
      </c>
      <c r="Q76" s="84">
        <f t="shared" si="17"/>
        <v>4.1992648425990819E-2</v>
      </c>
      <c r="R76" s="83">
        <f t="shared" si="17"/>
        <v>5.9009566685424876E-2</v>
      </c>
      <c r="S76" s="84">
        <f t="shared" si="17"/>
        <v>4.0375009910409897E-2</v>
      </c>
      <c r="T76" s="83">
        <f t="shared" si="17"/>
        <v>4.6666195290956655E-2</v>
      </c>
      <c r="U76" s="84">
        <f t="shared" si="17"/>
        <v>6.4677827525793263E-2</v>
      </c>
      <c r="V76" s="83">
        <f t="shared" si="17"/>
        <v>3.0265488918346361E-2</v>
      </c>
      <c r="W76" s="84">
        <f t="shared" si="17"/>
        <v>5.3782306498414201E-2</v>
      </c>
      <c r="X76" s="83">
        <f t="shared" si="17"/>
        <v>5.1579387545033453E-2</v>
      </c>
      <c r="Y76" s="84">
        <f t="shared" si="17"/>
        <v>5.4589585172109441E-2</v>
      </c>
      <c r="Z76" s="83">
        <f t="shared" si="17"/>
        <v>5.5849547014220666E-2</v>
      </c>
      <c r="AA76" s="83">
        <f t="shared" si="17"/>
        <v>4.8418139636499831E-2</v>
      </c>
      <c r="AB76" s="102">
        <f t="shared" si="17"/>
        <v>5.301999580414752E-2</v>
      </c>
      <c r="AC76" s="103">
        <f t="shared" si="17"/>
        <v>4.8261186317799021E-2</v>
      </c>
      <c r="AD76" s="16"/>
      <c r="AE76" s="16"/>
    </row>
    <row r="77" spans="1:31" s="8" customFormat="1">
      <c r="A77" s="89" t="s">
        <v>24</v>
      </c>
      <c r="B77" s="83">
        <f>B13/B31</f>
        <v>6.4724323945635417E-2</v>
      </c>
      <c r="C77" s="84">
        <f t="shared" ref="C77:AC77" si="18">C13/C31</f>
        <v>4.5629785707196786E-2</v>
      </c>
      <c r="D77" s="83">
        <f t="shared" si="18"/>
        <v>6.8098430301525556E-2</v>
      </c>
      <c r="E77" s="84">
        <f t="shared" si="18"/>
        <v>4.9060765618329304E-2</v>
      </c>
      <c r="F77" s="83">
        <f t="shared" si="18"/>
        <v>6.4988907880859731E-2</v>
      </c>
      <c r="G77" s="84">
        <f t="shared" si="18"/>
        <v>6.5037484178755725E-2</v>
      </c>
      <c r="H77" s="83">
        <f t="shared" si="18"/>
        <v>5.4727429062768701E-2</v>
      </c>
      <c r="I77" s="84">
        <f t="shared" si="18"/>
        <v>4.8581088736366941E-2</v>
      </c>
      <c r="J77" s="83">
        <f t="shared" si="18"/>
        <v>5.5571614395143805E-2</v>
      </c>
      <c r="K77" s="84">
        <f t="shared" si="18"/>
        <v>0.10842952081147254</v>
      </c>
      <c r="L77" s="83">
        <f t="shared" si="18"/>
        <v>2.8005105488400031E-2</v>
      </c>
      <c r="M77" s="84">
        <f t="shared" si="18"/>
        <v>7.6374373291625858E-2</v>
      </c>
      <c r="N77" s="83">
        <f t="shared" si="18"/>
        <v>5.3577326397489883E-2</v>
      </c>
      <c r="O77" s="84">
        <f t="shared" si="18"/>
        <v>7.2441219775048957E-2</v>
      </c>
      <c r="P77" s="83">
        <f t="shared" si="18"/>
        <v>5.9676348971361481E-2</v>
      </c>
      <c r="Q77" s="84">
        <f t="shared" si="18"/>
        <v>4.8714904815710058E-2</v>
      </c>
      <c r="R77" s="83">
        <f t="shared" si="18"/>
        <v>7.2121553179516032E-2</v>
      </c>
      <c r="S77" s="84">
        <f t="shared" si="18"/>
        <v>4.8640291762467293E-2</v>
      </c>
      <c r="T77" s="83">
        <f t="shared" si="18"/>
        <v>4.4262179169907372E-2</v>
      </c>
      <c r="U77" s="84">
        <f t="shared" si="18"/>
        <v>5.6453182791512554E-2</v>
      </c>
      <c r="V77" s="83">
        <f t="shared" si="18"/>
        <v>2.8952291282102107E-2</v>
      </c>
      <c r="W77" s="84">
        <f t="shared" si="18"/>
        <v>7.8181485159014005E-2</v>
      </c>
      <c r="X77" s="83">
        <f t="shared" si="18"/>
        <v>5.2753474009264022E-2</v>
      </c>
      <c r="Y77" s="84">
        <f t="shared" si="18"/>
        <v>6.1694616063548105E-2</v>
      </c>
      <c r="Z77" s="83">
        <f t="shared" si="18"/>
        <v>6.2866385556812551E-2</v>
      </c>
      <c r="AA77" s="83">
        <f t="shared" si="18"/>
        <v>5.1190686738589904E-2</v>
      </c>
      <c r="AB77" s="102">
        <f t="shared" si="18"/>
        <v>5.8223206959095747E-2</v>
      </c>
      <c r="AC77" s="103">
        <f t="shared" si="18"/>
        <v>5.7944798271378661E-2</v>
      </c>
      <c r="AD77" s="16"/>
      <c r="AE77" s="16"/>
    </row>
    <row r="78" spans="1:31" s="8" customFormat="1">
      <c r="A78" s="88" t="s">
        <v>25</v>
      </c>
      <c r="B78" s="83">
        <f>B14/B31</f>
        <v>6.8507426089393308E-2</v>
      </c>
      <c r="C78" s="84">
        <f t="shared" ref="C78:AC78" si="19">C14/C31</f>
        <v>4.85765980349495E-2</v>
      </c>
      <c r="D78" s="83">
        <f t="shared" si="19"/>
        <v>7.478827002124197E-2</v>
      </c>
      <c r="E78" s="84">
        <f t="shared" si="19"/>
        <v>4.6659314074284898E-2</v>
      </c>
      <c r="F78" s="83">
        <f t="shared" si="19"/>
        <v>6.669818525657345E-2</v>
      </c>
      <c r="G78" s="84">
        <f t="shared" si="19"/>
        <v>5.8708986466751045E-2</v>
      </c>
      <c r="H78" s="83">
        <f t="shared" si="19"/>
        <v>6.2445399828030955E-2</v>
      </c>
      <c r="I78" s="84">
        <f t="shared" si="19"/>
        <v>5.2677714238009765E-2</v>
      </c>
      <c r="J78" s="83">
        <f t="shared" si="19"/>
        <v>5.1018933371874547E-2</v>
      </c>
      <c r="K78" s="84">
        <f t="shared" si="19"/>
        <v>9.8386049068105733E-2</v>
      </c>
      <c r="L78" s="83">
        <f t="shared" si="19"/>
        <v>2.950671972370298E-2</v>
      </c>
      <c r="M78" s="84">
        <f t="shared" si="19"/>
        <v>7.4488766754856536E-2</v>
      </c>
      <c r="N78" s="83">
        <f t="shared" si="19"/>
        <v>5.5765419866237308E-2</v>
      </c>
      <c r="O78" s="84">
        <f t="shared" si="19"/>
        <v>6.2301725839012764E-2</v>
      </c>
      <c r="P78" s="83">
        <f t="shared" si="19"/>
        <v>6.8473803324995322E-2</v>
      </c>
      <c r="Q78" s="84">
        <f t="shared" si="19"/>
        <v>4.6397871762232361E-2</v>
      </c>
      <c r="R78" s="83">
        <f t="shared" si="19"/>
        <v>7.5014068655036584E-2</v>
      </c>
      <c r="S78" s="84">
        <f t="shared" si="19"/>
        <v>4.8273606596368826E-2</v>
      </c>
      <c r="T78" s="83">
        <f t="shared" si="19"/>
        <v>5.1120695750547972E-2</v>
      </c>
      <c r="U78" s="84">
        <f t="shared" si="19"/>
        <v>4.8812536499902665E-2</v>
      </c>
      <c r="V78" s="83">
        <f t="shared" si="19"/>
        <v>3.2656499708866561E-2</v>
      </c>
      <c r="W78" s="84">
        <f t="shared" si="19"/>
        <v>8.004203098339005E-2</v>
      </c>
      <c r="X78" s="83">
        <f t="shared" si="19"/>
        <v>5.4490478641276374E-2</v>
      </c>
      <c r="Y78" s="84">
        <f t="shared" si="19"/>
        <v>6.0723742277140336E-2</v>
      </c>
      <c r="Z78" s="83">
        <f t="shared" si="19"/>
        <v>6.5208448254906182E-2</v>
      </c>
      <c r="AA78" s="83">
        <f t="shared" si="19"/>
        <v>5.7963400297541642E-2</v>
      </c>
      <c r="AB78" s="102">
        <f t="shared" si="19"/>
        <v>6.2194218398547566E-2</v>
      </c>
      <c r="AC78" s="103">
        <f t="shared" si="19"/>
        <v>5.8154849162189423E-2</v>
      </c>
      <c r="AD78" s="16"/>
      <c r="AE78" s="16"/>
    </row>
    <row r="79" spans="1:31" s="8" customFormat="1">
      <c r="A79" s="89" t="s">
        <v>26</v>
      </c>
      <c r="B79" s="83">
        <f>B15/B31</f>
        <v>7.6590304049320448E-2</v>
      </c>
      <c r="C79" s="84">
        <f t="shared" ref="C79:AC79" si="20">C15/C31</f>
        <v>6.316560932597394E-2</v>
      </c>
      <c r="D79" s="83">
        <f t="shared" si="20"/>
        <v>8.3395404011145133E-2</v>
      </c>
      <c r="E79" s="84">
        <f t="shared" si="20"/>
        <v>4.7726625871637965E-2</v>
      </c>
      <c r="F79" s="83">
        <f t="shared" si="20"/>
        <v>8.2699930901552893E-2</v>
      </c>
      <c r="G79" s="84">
        <f t="shared" si="20"/>
        <v>5.5398695355856294E-2</v>
      </c>
      <c r="H79" s="83">
        <f t="shared" si="20"/>
        <v>7.5693895098882205E-2</v>
      </c>
      <c r="I79" s="84">
        <f t="shared" si="20"/>
        <v>5.7603205743623993E-2</v>
      </c>
      <c r="J79" s="83">
        <f t="shared" si="20"/>
        <v>5.7884087295852003E-2</v>
      </c>
      <c r="K79" s="84">
        <f t="shared" si="20"/>
        <v>9.2339979013641132E-2</v>
      </c>
      <c r="L79" s="83">
        <f t="shared" si="20"/>
        <v>3.7352654103160896E-2</v>
      </c>
      <c r="M79" s="84">
        <f t="shared" si="20"/>
        <v>8.8389633549179253E-2</v>
      </c>
      <c r="N79" s="83">
        <f t="shared" si="20"/>
        <v>6.0915696474279579E-2</v>
      </c>
      <c r="O79" s="84">
        <f t="shared" si="20"/>
        <v>7.8915013433311573E-2</v>
      </c>
      <c r="P79" s="83">
        <f t="shared" si="20"/>
        <v>7.1570779519117875E-2</v>
      </c>
      <c r="Q79" s="84">
        <f t="shared" si="20"/>
        <v>5.0960424503339673E-2</v>
      </c>
      <c r="R79" s="83">
        <f t="shared" si="20"/>
        <v>8.4817107484524479E-2</v>
      </c>
      <c r="S79" s="84">
        <f t="shared" si="20"/>
        <v>5.574605565686197E-2</v>
      </c>
      <c r="T79" s="83">
        <f t="shared" si="20"/>
        <v>5.41610690801103E-2</v>
      </c>
      <c r="U79" s="84">
        <f t="shared" si="20"/>
        <v>5.5431185516838621E-2</v>
      </c>
      <c r="V79" s="83">
        <f t="shared" si="20"/>
        <v>3.9705645510970153E-2</v>
      </c>
      <c r="W79" s="84">
        <f t="shared" si="20"/>
        <v>8.9412241041905663E-2</v>
      </c>
      <c r="X79" s="83">
        <f t="shared" si="20"/>
        <v>5.6163149768399381E-2</v>
      </c>
      <c r="Y79" s="84">
        <f t="shared" si="20"/>
        <v>5.6398940864960286E-2</v>
      </c>
      <c r="Z79" s="83">
        <f t="shared" si="20"/>
        <v>6.9541965462756067E-2</v>
      </c>
      <c r="AA79" s="83">
        <f t="shared" si="20"/>
        <v>6.3643740701823742E-2</v>
      </c>
      <c r="AB79" s="102">
        <f t="shared" si="20"/>
        <v>6.9572368275460372E-2</v>
      </c>
      <c r="AC79" s="103">
        <f t="shared" si="20"/>
        <v>6.5976364400185061E-2</v>
      </c>
      <c r="AD79" s="16"/>
      <c r="AE79" s="16"/>
    </row>
    <row r="80" spans="1:31" s="8" customFormat="1">
      <c r="A80" s="88" t="s">
        <v>27</v>
      </c>
      <c r="B80" s="83">
        <f>B16/B31</f>
        <v>7.5714585960487593E-2</v>
      </c>
      <c r="C80" s="84">
        <f t="shared" ref="C80:AC80" si="21">C16/C31</f>
        <v>7.1670140240783581E-2</v>
      </c>
      <c r="D80" s="83">
        <f t="shared" si="21"/>
        <v>8.2209164390741815E-2</v>
      </c>
      <c r="E80" s="84">
        <f t="shared" si="21"/>
        <v>5.9591575352212892E-2</v>
      </c>
      <c r="F80" s="83">
        <f t="shared" si="21"/>
        <v>8.0336036658544566E-2</v>
      </c>
      <c r="G80" s="84">
        <f t="shared" si="21"/>
        <v>5.7978775192288966E-2</v>
      </c>
      <c r="H80" s="83">
        <f t="shared" si="21"/>
        <v>7.5006018916595016E-2</v>
      </c>
      <c r="I80" s="84">
        <f t="shared" si="21"/>
        <v>6.6017090143650231E-2</v>
      </c>
      <c r="J80" s="83">
        <f t="shared" si="21"/>
        <v>6.5833212892036419E-2</v>
      </c>
      <c r="K80" s="84">
        <f t="shared" si="21"/>
        <v>8.564433118472993E-2</v>
      </c>
      <c r="L80" s="83">
        <f t="shared" si="21"/>
        <v>4.6174637735565731E-2</v>
      </c>
      <c r="M80" s="84">
        <f t="shared" si="21"/>
        <v>0.10778653179951179</v>
      </c>
      <c r="N80" s="83">
        <f t="shared" si="21"/>
        <v>6.3743704070679544E-2</v>
      </c>
      <c r="O80" s="84">
        <f t="shared" si="21"/>
        <v>7.703283192422701E-2</v>
      </c>
      <c r="P80" s="83">
        <f t="shared" si="21"/>
        <v>7.2881038678169724E-2</v>
      </c>
      <c r="Q80" s="84">
        <f t="shared" si="21"/>
        <v>5.751104881502353E-2</v>
      </c>
      <c r="R80" s="83">
        <f t="shared" si="21"/>
        <v>8.1992121553179517E-2</v>
      </c>
      <c r="S80" s="84">
        <f t="shared" si="21"/>
        <v>6.1434630936335527E-2</v>
      </c>
      <c r="T80" s="83">
        <f t="shared" si="21"/>
        <v>6.3565014494803077E-2</v>
      </c>
      <c r="U80" s="84">
        <f t="shared" si="21"/>
        <v>6.4823827136460968E-2</v>
      </c>
      <c r="V80" s="83">
        <f t="shared" si="21"/>
        <v>4.3905400215562627E-2</v>
      </c>
      <c r="W80" s="84">
        <f t="shared" si="21"/>
        <v>8.1516971455563803E-2</v>
      </c>
      <c r="X80" s="83">
        <f t="shared" si="21"/>
        <v>6.1631497683993827E-2</v>
      </c>
      <c r="Y80" s="84">
        <f t="shared" si="21"/>
        <v>5.8120035304501327E-2</v>
      </c>
      <c r="Z80" s="83">
        <f t="shared" si="21"/>
        <v>6.843871836345447E-2</v>
      </c>
      <c r="AA80" s="83">
        <f t="shared" si="21"/>
        <v>6.8356550597684168E-2</v>
      </c>
      <c r="AB80" s="102">
        <f t="shared" si="21"/>
        <v>7.0076932814133477E-2</v>
      </c>
      <c r="AC80" s="103">
        <f t="shared" si="21"/>
        <v>7.092186638636247E-2</v>
      </c>
      <c r="AD80" s="16"/>
      <c r="AE80" s="16"/>
    </row>
    <row r="81" spans="1:31" s="8" customFormat="1">
      <c r="A81" s="89" t="s">
        <v>28</v>
      </c>
      <c r="B81" s="83">
        <f>B17/B31</f>
        <v>6.3485182849936941E-2</v>
      </c>
      <c r="C81" s="84">
        <f t="shared" ref="C81:AC81" si="22">C17/C31</f>
        <v>7.1616700638984954E-2</v>
      </c>
      <c r="D81" s="83">
        <f t="shared" si="22"/>
        <v>6.9822615796297824E-2</v>
      </c>
      <c r="E81" s="84">
        <f t="shared" si="22"/>
        <v>6.1423793937668988E-2</v>
      </c>
      <c r="F81" s="83">
        <f t="shared" si="22"/>
        <v>6.8298359821071394E-2</v>
      </c>
      <c r="G81" s="84">
        <f t="shared" si="22"/>
        <v>5.7686690682504135E-2</v>
      </c>
      <c r="H81" s="83">
        <f t="shared" si="22"/>
        <v>7.3561478933791918E-2</v>
      </c>
      <c r="I81" s="84">
        <f t="shared" si="22"/>
        <v>6.8175719592841938E-2</v>
      </c>
      <c r="J81" s="83">
        <f t="shared" si="22"/>
        <v>5.708917473623356E-2</v>
      </c>
      <c r="K81" s="84">
        <f t="shared" si="22"/>
        <v>6.8855244091340626E-2</v>
      </c>
      <c r="L81" s="83">
        <f t="shared" si="22"/>
        <v>5.4546137097379682E-2</v>
      </c>
      <c r="M81" s="84">
        <f t="shared" si="22"/>
        <v>8.4223758642363297E-2</v>
      </c>
      <c r="N81" s="83">
        <f t="shared" si="22"/>
        <v>6.6117579060358353E-2</v>
      </c>
      <c r="O81" s="84">
        <f t="shared" si="22"/>
        <v>6.8487120717657599E-2</v>
      </c>
      <c r="P81" s="83">
        <f t="shared" si="22"/>
        <v>8.0929773512345357E-2</v>
      </c>
      <c r="Q81" s="84">
        <f t="shared" si="22"/>
        <v>6.599253400460546E-2</v>
      </c>
      <c r="R81" s="83">
        <f t="shared" si="22"/>
        <v>7.9189645469893072E-2</v>
      </c>
      <c r="S81" s="84">
        <f t="shared" si="22"/>
        <v>6.3357250455878852E-2</v>
      </c>
      <c r="T81" s="83">
        <f t="shared" si="22"/>
        <v>5.628225977515379E-2</v>
      </c>
      <c r="U81" s="84">
        <f t="shared" si="22"/>
        <v>6.7597819739147358E-2</v>
      </c>
      <c r="V81" s="83">
        <f t="shared" si="22"/>
        <v>5.2304909624747584E-2</v>
      </c>
      <c r="W81" s="84">
        <f t="shared" si="22"/>
        <v>7.4036227622839401E-2</v>
      </c>
      <c r="X81" s="83">
        <f t="shared" si="22"/>
        <v>6.3400669068450849E-2</v>
      </c>
      <c r="Y81" s="84">
        <f t="shared" si="22"/>
        <v>6.0105913503971757E-2</v>
      </c>
      <c r="Z81" s="83">
        <f t="shared" si="22"/>
        <v>6.9079162654150733E-2</v>
      </c>
      <c r="AA81" s="83">
        <f t="shared" si="22"/>
        <v>7.4520656256177112E-2</v>
      </c>
      <c r="AB81" s="102">
        <f t="shared" si="22"/>
        <v>6.7550569316987802E-2</v>
      </c>
      <c r="AC81" s="103">
        <f t="shared" si="22"/>
        <v>6.9788300608527185E-2</v>
      </c>
      <c r="AD81" s="16"/>
      <c r="AE81" s="16"/>
    </row>
    <row r="82" spans="1:31" s="8" customFormat="1">
      <c r="A82" s="88" t="s">
        <v>29</v>
      </c>
      <c r="B82" s="83">
        <f>B18/B31</f>
        <v>5.8300931764046521E-2</v>
      </c>
      <c r="C82" s="84">
        <f t="shared" ref="C82:AC82" si="23">C18/C31</f>
        <v>7.3166449091145058E-2</v>
      </c>
      <c r="D82" s="83">
        <f t="shared" si="23"/>
        <v>6.2277580071174378E-2</v>
      </c>
      <c r="E82" s="84">
        <f t="shared" si="23"/>
        <v>6.6671410274654896E-2</v>
      </c>
      <c r="F82" s="83">
        <f t="shared" si="23"/>
        <v>6.7134596501436522E-2</v>
      </c>
      <c r="G82" s="84">
        <f t="shared" si="23"/>
        <v>6.0364132022198425E-2</v>
      </c>
      <c r="H82" s="83">
        <f t="shared" si="23"/>
        <v>7.3300085984522784E-2</v>
      </c>
      <c r="I82" s="84">
        <f t="shared" si="23"/>
        <v>6.9046327050250753E-2</v>
      </c>
      <c r="J82" s="83">
        <f t="shared" si="23"/>
        <v>6.489377077612371E-2</v>
      </c>
      <c r="K82" s="84">
        <f t="shared" si="23"/>
        <v>6.5307550092439909E-2</v>
      </c>
      <c r="L82" s="83">
        <f t="shared" si="23"/>
        <v>7.0876191906299277E-2</v>
      </c>
      <c r="M82" s="84">
        <f t="shared" si="23"/>
        <v>6.8583456360633219E-2</v>
      </c>
      <c r="N82" s="83">
        <f t="shared" si="23"/>
        <v>6.8790768722648832E-2</v>
      </c>
      <c r="O82" s="84">
        <f t="shared" si="23"/>
        <v>6.2225831423323871E-2</v>
      </c>
      <c r="P82" s="83">
        <f t="shared" si="23"/>
        <v>7.6420440042881205E-2</v>
      </c>
      <c r="Q82" s="84">
        <f t="shared" si="23"/>
        <v>6.1901969478095453E-2</v>
      </c>
      <c r="R82" s="83">
        <f t="shared" si="23"/>
        <v>7.1435002813731011E-2</v>
      </c>
      <c r="S82" s="84">
        <f t="shared" si="23"/>
        <v>6.2237374137794337E-2</v>
      </c>
      <c r="T82" s="83">
        <f t="shared" si="23"/>
        <v>7.0352824718942233E-2</v>
      </c>
      <c r="U82" s="84">
        <f t="shared" si="23"/>
        <v>5.7134514307961848E-2</v>
      </c>
      <c r="V82" s="83">
        <f t="shared" si="23"/>
        <v>6.3516644160606553E-2</v>
      </c>
      <c r="W82" s="84">
        <f t="shared" si="23"/>
        <v>6.4367173416367024E-2</v>
      </c>
      <c r="X82" s="83">
        <f t="shared" si="23"/>
        <v>6.2210499227997942E-2</v>
      </c>
      <c r="Y82" s="84">
        <f t="shared" si="23"/>
        <v>5.1875551632833188E-2</v>
      </c>
      <c r="Z82" s="83">
        <f t="shared" si="23"/>
        <v>6.7704778555868247E-2</v>
      </c>
      <c r="AA82" s="83">
        <f t="shared" si="23"/>
        <v>6.9365695321521828E-2</v>
      </c>
      <c r="AB82" s="102">
        <f t="shared" si="23"/>
        <v>6.6473279766873478E-2</v>
      </c>
      <c r="AC82" s="103">
        <f t="shared" si="23"/>
        <v>6.6023337806146956E-2</v>
      </c>
      <c r="AD82" s="16"/>
      <c r="AE82" s="16"/>
    </row>
    <row r="83" spans="1:31" s="8" customFormat="1">
      <c r="A83" s="89" t="s">
        <v>30</v>
      </c>
      <c r="B83" s="83">
        <f>B19/B31</f>
        <v>5.7009247583018077E-2</v>
      </c>
      <c r="C83" s="84">
        <f t="shared" ref="C83:AC83" si="24">C19/C31</f>
        <v>7.8609654245776359E-2</v>
      </c>
      <c r="D83" s="83">
        <f t="shared" si="24"/>
        <v>6.1008579547021984E-2</v>
      </c>
      <c r="E83" s="84">
        <f t="shared" si="24"/>
        <v>6.8645937099758081E-2</v>
      </c>
      <c r="F83" s="83">
        <f t="shared" si="24"/>
        <v>7.9754154998727136E-2</v>
      </c>
      <c r="G83" s="84">
        <f t="shared" si="24"/>
        <v>5.8952390224905074E-2</v>
      </c>
      <c r="H83" s="83">
        <f t="shared" si="24"/>
        <v>7.3024935511607908E-2</v>
      </c>
      <c r="I83" s="84">
        <f t="shared" si="24"/>
        <v>7.2820947053947843E-2</v>
      </c>
      <c r="J83" s="83">
        <f t="shared" si="24"/>
        <v>6.9446451799392975E-2</v>
      </c>
      <c r="K83" s="84">
        <f t="shared" si="24"/>
        <v>5.8012292010193374E-2</v>
      </c>
      <c r="L83" s="83">
        <f t="shared" si="24"/>
        <v>9.2011412268188306E-2</v>
      </c>
      <c r="M83" s="84">
        <f t="shared" si="24"/>
        <v>5.8336865800359579E-2</v>
      </c>
      <c r="N83" s="83">
        <f t="shared" si="24"/>
        <v>7.7264470316241438E-2</v>
      </c>
      <c r="O83" s="84">
        <f t="shared" si="24"/>
        <v>6.3053080554332813E-2</v>
      </c>
      <c r="P83" s="83">
        <f t="shared" si="24"/>
        <v>7.6335358279306417E-2</v>
      </c>
      <c r="Q83" s="84">
        <f t="shared" si="24"/>
        <v>6.2831643234120452E-2</v>
      </c>
      <c r="R83" s="83">
        <f t="shared" si="24"/>
        <v>6.9071468767585825E-2</v>
      </c>
      <c r="S83" s="84">
        <f t="shared" si="24"/>
        <v>6.5309601205105844E-2</v>
      </c>
      <c r="T83" s="83">
        <f t="shared" si="24"/>
        <v>8.0817365481156755E-2</v>
      </c>
      <c r="U83" s="84">
        <f t="shared" si="24"/>
        <v>4.6379209655440921E-2</v>
      </c>
      <c r="V83" s="83">
        <f t="shared" si="24"/>
        <v>8.2087240922211618E-2</v>
      </c>
      <c r="W83" s="84">
        <f t="shared" si="24"/>
        <v>5.934466370393221E-2</v>
      </c>
      <c r="X83" s="83">
        <f t="shared" si="24"/>
        <v>7.3034611425630475E-2</v>
      </c>
      <c r="Y83" s="84">
        <f t="shared" si="24"/>
        <v>4.7969991173874668E-2</v>
      </c>
      <c r="Z83" s="83">
        <f t="shared" si="24"/>
        <v>7.1079966715595994E-2</v>
      </c>
      <c r="AA83" s="83">
        <f t="shared" si="24"/>
        <v>6.9183633129076896E-2</v>
      </c>
      <c r="AB83" s="102">
        <f t="shared" si="24"/>
        <v>7.0185812530373454E-2</v>
      </c>
      <c r="AC83" s="103">
        <f t="shared" si="24"/>
        <v>6.6121716071463388E-2</v>
      </c>
      <c r="AD83" s="16"/>
      <c r="AE83" s="16"/>
    </row>
    <row r="84" spans="1:31" s="8" customFormat="1">
      <c r="A84" s="88" t="s">
        <v>31</v>
      </c>
      <c r="B84" s="83">
        <f>B20/B31</f>
        <v>6.28678015973098E-2</v>
      </c>
      <c r="C84" s="84">
        <f t="shared" ref="C84:AC84" si="25">C20/C31</f>
        <v>8.1724419607753326E-2</v>
      </c>
      <c r="D84" s="83">
        <f t="shared" si="25"/>
        <v>6.3132776076581423E-2</v>
      </c>
      <c r="E84" s="84">
        <f t="shared" si="25"/>
        <v>7.732673971822969E-2</v>
      </c>
      <c r="F84" s="83">
        <f t="shared" si="25"/>
        <v>7.4080808815507146E-2</v>
      </c>
      <c r="G84" s="84">
        <f t="shared" si="25"/>
        <v>7.0197643851621069E-2</v>
      </c>
      <c r="H84" s="83">
        <f t="shared" si="25"/>
        <v>7.5838349097162513E-2</v>
      </c>
      <c r="I84" s="84">
        <f t="shared" si="25"/>
        <v>7.4210341146935879E-2</v>
      </c>
      <c r="J84" s="83">
        <f t="shared" si="25"/>
        <v>8.1659199306258132E-2</v>
      </c>
      <c r="K84" s="84">
        <f t="shared" si="25"/>
        <v>5.4264727926847549E-2</v>
      </c>
      <c r="L84" s="83">
        <f t="shared" si="25"/>
        <v>0.11363465725655079</v>
      </c>
      <c r="M84" s="84">
        <f t="shared" si="25"/>
        <v>5.7722947393039334E-2</v>
      </c>
      <c r="N84" s="83">
        <f t="shared" si="25"/>
        <v>7.8884898026587394E-2</v>
      </c>
      <c r="O84" s="84">
        <f t="shared" si="25"/>
        <v>6.375130917867064E-2</v>
      </c>
      <c r="P84" s="83">
        <f t="shared" si="25"/>
        <v>7.4940017356679767E-2</v>
      </c>
      <c r="Q84" s="84">
        <f t="shared" si="25"/>
        <v>7.23429208919147E-2</v>
      </c>
      <c r="R84" s="83">
        <f t="shared" si="25"/>
        <v>7.1074845244794599E-2</v>
      </c>
      <c r="S84" s="84">
        <f t="shared" si="25"/>
        <v>7.9986918258939194E-2</v>
      </c>
      <c r="T84" s="83">
        <f t="shared" si="25"/>
        <v>9.5170755850951E-2</v>
      </c>
      <c r="U84" s="84">
        <f t="shared" si="25"/>
        <v>5.2365193692816822E-2</v>
      </c>
      <c r="V84" s="83">
        <f t="shared" si="25"/>
        <v>8.8417844621464584E-2</v>
      </c>
      <c r="W84" s="84">
        <f t="shared" si="25"/>
        <v>5.9778469725159787E-2</v>
      </c>
      <c r="X84" s="83">
        <f t="shared" si="25"/>
        <v>8.2700720535254763E-2</v>
      </c>
      <c r="Y84" s="84">
        <f t="shared" si="25"/>
        <v>5.556045895851721E-2</v>
      </c>
      <c r="Z84" s="83">
        <f t="shared" si="25"/>
        <v>8.0822199575530357E-2</v>
      </c>
      <c r="AA84" s="83">
        <f t="shared" si="25"/>
        <v>7.2289093954494857E-2</v>
      </c>
      <c r="AB84" s="102">
        <f t="shared" si="25"/>
        <v>7.5622716734812384E-2</v>
      </c>
      <c r="AC84" s="103">
        <f t="shared" si="25"/>
        <v>7.0189790285899653E-2</v>
      </c>
      <c r="AD84" s="16"/>
      <c r="AE84" s="16"/>
    </row>
    <row r="85" spans="1:31" s="8" customFormat="1">
      <c r="A85" s="89" t="s">
        <v>32</v>
      </c>
      <c r="B85" s="83">
        <f>B21/B31</f>
        <v>6.6672796693288502E-2</v>
      </c>
      <c r="C85" s="84">
        <f t="shared" ref="C85:AC85" si="26">C21/C31</f>
        <v>8.8259319484842239E-2</v>
      </c>
      <c r="D85" s="83">
        <f t="shared" si="26"/>
        <v>6.669149493779139E-2</v>
      </c>
      <c r="E85" s="84">
        <f t="shared" si="26"/>
        <v>9.4634979365305252E-2</v>
      </c>
      <c r="F85" s="83">
        <f t="shared" si="26"/>
        <v>7.9681419791249958E-2</v>
      </c>
      <c r="G85" s="84">
        <f t="shared" si="26"/>
        <v>8.5629442118586307E-2</v>
      </c>
      <c r="H85" s="83">
        <f t="shared" si="26"/>
        <v>7.4655202063628551E-2</v>
      </c>
      <c r="I85" s="84">
        <f t="shared" si="26"/>
        <v>9.2224759837566117E-2</v>
      </c>
      <c r="J85" s="83">
        <f t="shared" si="26"/>
        <v>8.397167220696633E-2</v>
      </c>
      <c r="K85" s="84">
        <f t="shared" si="26"/>
        <v>5.4464598011292657E-2</v>
      </c>
      <c r="L85" s="83">
        <f t="shared" si="26"/>
        <v>0.12170583377130416</v>
      </c>
      <c r="M85" s="84">
        <f t="shared" si="26"/>
        <v>5.5925043485887185E-2</v>
      </c>
      <c r="N85" s="83">
        <f t="shared" si="26"/>
        <v>7.9163570307984474E-2</v>
      </c>
      <c r="O85" s="84">
        <f t="shared" si="26"/>
        <v>6.2506640761372773E-2</v>
      </c>
      <c r="P85" s="83">
        <f t="shared" si="26"/>
        <v>7.240458080215087E-2</v>
      </c>
      <c r="Q85" s="84">
        <f t="shared" si="26"/>
        <v>7.3572950784501628E-2</v>
      </c>
      <c r="R85" s="83">
        <f t="shared" si="26"/>
        <v>6.4637028700056276E-2</v>
      </c>
      <c r="S85" s="84">
        <f t="shared" si="26"/>
        <v>7.5983112661539676E-2</v>
      </c>
      <c r="T85" s="83">
        <f t="shared" si="26"/>
        <v>8.0322420985646611E-2</v>
      </c>
      <c r="U85" s="84">
        <f t="shared" si="26"/>
        <v>5.8253844656414248E-2</v>
      </c>
      <c r="V85" s="83">
        <f t="shared" si="26"/>
        <v>8.3722543639044092E-2</v>
      </c>
      <c r="W85" s="84">
        <f t="shared" si="26"/>
        <v>6.1050967387427338E-2</v>
      </c>
      <c r="X85" s="83">
        <f t="shared" si="26"/>
        <v>7.7730957282552748E-2</v>
      </c>
      <c r="Y85" s="84">
        <f t="shared" si="26"/>
        <v>5.9024713150926743E-2</v>
      </c>
      <c r="Z85" s="83">
        <f t="shared" si="26"/>
        <v>7.738156455397964E-2</v>
      </c>
      <c r="AA85" s="83">
        <f t="shared" si="26"/>
        <v>7.3558327524682429E-2</v>
      </c>
      <c r="AB85" s="102">
        <f t="shared" si="26"/>
        <v>7.4762301416232996E-2</v>
      </c>
      <c r="AC85" s="103">
        <f t="shared" si="26"/>
        <v>7.4816227627807541E-2</v>
      </c>
      <c r="AD85" s="16"/>
      <c r="AE85" s="16"/>
    </row>
    <row r="86" spans="1:31" s="8" customFormat="1">
      <c r="A86" s="88" t="s">
        <v>33</v>
      </c>
      <c r="B86" s="83">
        <f>B22/B31</f>
        <v>7.0985708280790247E-2</v>
      </c>
      <c r="C86" s="84">
        <f t="shared" ref="C86:AC86" si="27">C22/C31</f>
        <v>8.3968882883295543E-2</v>
      </c>
      <c r="D86" s="83">
        <f t="shared" si="27"/>
        <v>6.0925818643272921E-2</v>
      </c>
      <c r="E86" s="84">
        <f t="shared" si="27"/>
        <v>8.2432047815568524E-2</v>
      </c>
      <c r="F86" s="83">
        <f t="shared" si="27"/>
        <v>6.2224969996726914E-2</v>
      </c>
      <c r="G86" s="84">
        <f t="shared" si="27"/>
        <v>7.6526141563625749E-2</v>
      </c>
      <c r="H86" s="83">
        <f t="shared" si="27"/>
        <v>7.1814273430782463E-2</v>
      </c>
      <c r="I86" s="84">
        <f t="shared" si="27"/>
        <v>7.8867494737595328E-2</v>
      </c>
      <c r="J86" s="83">
        <f t="shared" si="27"/>
        <v>8.36826130943778E-2</v>
      </c>
      <c r="K86" s="84">
        <f t="shared" si="27"/>
        <v>4.2372457902363464E-2</v>
      </c>
      <c r="L86" s="83">
        <f t="shared" si="27"/>
        <v>0.11224566408889557</v>
      </c>
      <c r="M86" s="84">
        <f t="shared" si="27"/>
        <v>5.2416938301200061E-2</v>
      </c>
      <c r="N86" s="83">
        <f t="shared" si="27"/>
        <v>7.9855090413673516E-2</v>
      </c>
      <c r="O86" s="84">
        <f t="shared" si="27"/>
        <v>6.849471015922648E-2</v>
      </c>
      <c r="P86" s="83">
        <f t="shared" si="27"/>
        <v>6.547892524716252E-2</v>
      </c>
      <c r="Q86" s="84">
        <f t="shared" si="27"/>
        <v>8.6459659310325093E-2</v>
      </c>
      <c r="R86" s="83">
        <f t="shared" si="27"/>
        <v>5.5092853123241421E-2</v>
      </c>
      <c r="S86" s="84">
        <f t="shared" si="27"/>
        <v>8.6448505510187901E-2</v>
      </c>
      <c r="T86" s="83">
        <f t="shared" si="27"/>
        <v>7.47366188220321E-2</v>
      </c>
      <c r="U86" s="84">
        <f t="shared" si="27"/>
        <v>6.7305820517811948E-2</v>
      </c>
      <c r="V86" s="83">
        <f t="shared" si="27"/>
        <v>8.8083350883930669E-2</v>
      </c>
      <c r="W86" s="84">
        <f t="shared" si="27"/>
        <v>5.5334368041028412E-2</v>
      </c>
      <c r="X86" s="83">
        <f t="shared" si="27"/>
        <v>7.2680777148739065E-2</v>
      </c>
      <c r="Y86" s="84">
        <f t="shared" si="27"/>
        <v>6.8049426301853483E-2</v>
      </c>
      <c r="Z86" s="83">
        <f t="shared" si="27"/>
        <v>6.5180399599839192E-2</v>
      </c>
      <c r="AA86" s="83">
        <f t="shared" si="27"/>
        <v>6.9563362844747761E-2</v>
      </c>
      <c r="AB86" s="102">
        <f t="shared" si="27"/>
        <v>7.0848828038208814E-2</v>
      </c>
      <c r="AC86" s="103">
        <f t="shared" si="27"/>
        <v>7.2886772820655532E-2</v>
      </c>
      <c r="AD86" s="16"/>
      <c r="AE86" s="16"/>
    </row>
    <row r="87" spans="1:31" s="8" customFormat="1">
      <c r="A87" s="89" t="s">
        <v>34</v>
      </c>
      <c r="B87" s="83">
        <f>B23/B31</f>
        <v>6.9063507075802152E-2</v>
      </c>
      <c r="C87" s="84">
        <f t="shared" ref="C87:AC87" si="28">C23/C31</f>
        <v>6.9570727312980474E-2</v>
      </c>
      <c r="D87" s="83">
        <f t="shared" si="28"/>
        <v>5.095312974151011E-2</v>
      </c>
      <c r="E87" s="84">
        <f t="shared" si="28"/>
        <v>6.4856980219154689E-2</v>
      </c>
      <c r="F87" s="83">
        <f t="shared" si="28"/>
        <v>4.8878059424664506E-2</v>
      </c>
      <c r="G87" s="84">
        <f t="shared" si="28"/>
        <v>6.0948301041768085E-2</v>
      </c>
      <c r="H87" s="83">
        <f t="shared" si="28"/>
        <v>6.3477214101461732E-2</v>
      </c>
      <c r="I87" s="84">
        <f t="shared" si="28"/>
        <v>7.3292029171312889E-2</v>
      </c>
      <c r="J87" s="83">
        <f t="shared" si="28"/>
        <v>7.4360456713397888E-2</v>
      </c>
      <c r="K87" s="84">
        <f t="shared" si="28"/>
        <v>4.0923399790136414E-2</v>
      </c>
      <c r="L87" s="83">
        <f t="shared" si="28"/>
        <v>9.3250244012313244E-2</v>
      </c>
      <c r="M87" s="84">
        <f t="shared" si="28"/>
        <v>4.3851314808589011E-2</v>
      </c>
      <c r="N87" s="83">
        <f t="shared" si="28"/>
        <v>6.9853851870200642E-2</v>
      </c>
      <c r="O87" s="84">
        <f t="shared" si="28"/>
        <v>6.7477724988995305E-2</v>
      </c>
      <c r="P87" s="83">
        <f t="shared" si="28"/>
        <v>5.4656524920448549E-2</v>
      </c>
      <c r="Q87" s="84">
        <f t="shared" si="28"/>
        <v>9.0707553241700878E-2</v>
      </c>
      <c r="R87" s="83">
        <f t="shared" si="28"/>
        <v>4.6775464265616205E-2</v>
      </c>
      <c r="S87" s="84">
        <f t="shared" si="28"/>
        <v>8.8341393800047574E-2</v>
      </c>
      <c r="T87" s="83">
        <f t="shared" si="28"/>
        <v>6.123170473025525E-2</v>
      </c>
      <c r="U87" s="84">
        <f t="shared" si="28"/>
        <v>8.4290441892154955E-2</v>
      </c>
      <c r="V87" s="83">
        <f t="shared" si="28"/>
        <v>9.652002626395273E-2</v>
      </c>
      <c r="W87" s="84">
        <f t="shared" si="28"/>
        <v>6.0781043640885733E-2</v>
      </c>
      <c r="X87" s="83">
        <f t="shared" si="28"/>
        <v>6.6778178075141539E-2</v>
      </c>
      <c r="Y87" s="84">
        <f t="shared" si="28"/>
        <v>8.2016769638128859E-2</v>
      </c>
      <c r="Z87" s="83">
        <f t="shared" si="28"/>
        <v>6.0257860635582521E-2</v>
      </c>
      <c r="AA87" s="83">
        <f t="shared" si="28"/>
        <v>7.3709179055565385E-2</v>
      </c>
      <c r="AB87" s="102">
        <f t="shared" si="28"/>
        <v>6.4962241753689295E-2</v>
      </c>
      <c r="AC87" s="103">
        <f t="shared" si="28"/>
        <v>7.1073422092390481E-2</v>
      </c>
      <c r="AD87" s="16"/>
      <c r="AE87" s="16"/>
    </row>
    <row r="88" spans="1:31" s="8" customFormat="1">
      <c r="A88" s="88" t="s">
        <v>35</v>
      </c>
      <c r="B88" s="83">
        <f>B24/B31</f>
        <v>6.0963114754098359E-2</v>
      </c>
      <c r="C88" s="84">
        <f t="shared" ref="C88:AC88" si="29">C24/C31</f>
        <v>6.4684820862820541E-2</v>
      </c>
      <c r="D88" s="83">
        <f t="shared" si="29"/>
        <v>3.9683853347678558E-2</v>
      </c>
      <c r="E88" s="84">
        <f t="shared" si="29"/>
        <v>7.181229543190551E-2</v>
      </c>
      <c r="F88" s="83">
        <f t="shared" si="29"/>
        <v>3.7749572680656068E-2</v>
      </c>
      <c r="G88" s="84">
        <f t="shared" si="29"/>
        <v>6.1435108558076136E-2</v>
      </c>
      <c r="H88" s="83">
        <f t="shared" si="29"/>
        <v>5.6268271711092006E-2</v>
      </c>
      <c r="I88" s="84">
        <f t="shared" si="29"/>
        <v>6.7138146321683495E-2</v>
      </c>
      <c r="J88" s="83">
        <f t="shared" si="29"/>
        <v>6.9229657464951577E-2</v>
      </c>
      <c r="K88" s="84">
        <f t="shared" si="29"/>
        <v>3.3178434017888371E-2</v>
      </c>
      <c r="L88" s="83">
        <f t="shared" si="29"/>
        <v>6.9599819806291763E-2</v>
      </c>
      <c r="M88" s="84">
        <f t="shared" si="29"/>
        <v>3.9670822796836862E-2</v>
      </c>
      <c r="N88" s="83">
        <f t="shared" si="29"/>
        <v>6.2288415490050368E-2</v>
      </c>
      <c r="O88" s="84">
        <f t="shared" si="29"/>
        <v>5.9258359769888129E-2</v>
      </c>
      <c r="P88" s="83">
        <f t="shared" si="29"/>
        <v>4.5042285636496676E-2</v>
      </c>
      <c r="Q88" s="84">
        <f t="shared" si="29"/>
        <v>8.3842270120285486E-2</v>
      </c>
      <c r="R88" s="83">
        <f t="shared" si="29"/>
        <v>3.980866629150253E-2</v>
      </c>
      <c r="S88" s="84">
        <f t="shared" si="29"/>
        <v>7.2603662887497034E-2</v>
      </c>
      <c r="T88" s="83">
        <f t="shared" si="29"/>
        <v>4.8433854203492895E-2</v>
      </c>
      <c r="U88" s="84">
        <f t="shared" si="29"/>
        <v>8.1565115826357795E-2</v>
      </c>
      <c r="V88" s="83">
        <f t="shared" si="29"/>
        <v>9.884909376974442E-2</v>
      </c>
      <c r="W88" s="84">
        <f t="shared" si="29"/>
        <v>5.1160190103438634E-2</v>
      </c>
      <c r="X88" s="83">
        <f t="shared" si="29"/>
        <v>5.6372233659289755E-2</v>
      </c>
      <c r="Y88" s="84">
        <f t="shared" si="29"/>
        <v>7.9545454545454544E-2</v>
      </c>
      <c r="Z88" s="83">
        <f t="shared" si="29"/>
        <v>5.1357087427657842E-2</v>
      </c>
      <c r="AA88" s="83">
        <f t="shared" si="29"/>
        <v>6.4247146825355539E-2</v>
      </c>
      <c r="AB88" s="102">
        <f t="shared" si="29"/>
        <v>5.6833441475382121E-2</v>
      </c>
      <c r="AC88" s="103">
        <f t="shared" si="29"/>
        <v>6.4117812847315159E-2</v>
      </c>
      <c r="AD88" s="16"/>
      <c r="AE88" s="16"/>
    </row>
    <row r="89" spans="1:31" s="8" customFormat="1">
      <c r="A89" s="89" t="s">
        <v>36</v>
      </c>
      <c r="B89" s="83">
        <f>B25/B31</f>
        <v>9.5278128065013311E-3</v>
      </c>
      <c r="C89" s="84">
        <f t="shared" ref="C89:AC89" si="30">C25/C31</f>
        <v>4.8454450373695501E-2</v>
      </c>
      <c r="D89" s="83">
        <f t="shared" si="30"/>
        <v>8.9519710888576239E-3</v>
      </c>
      <c r="E89" s="84">
        <f t="shared" si="30"/>
        <v>5.6247331720506617E-2</v>
      </c>
      <c r="F89" s="83">
        <f t="shared" si="30"/>
        <v>9.6010473869876708E-3</v>
      </c>
      <c r="G89" s="84">
        <f t="shared" si="30"/>
        <v>5.8416901956966215E-2</v>
      </c>
      <c r="H89" s="83">
        <f t="shared" si="30"/>
        <v>2.2321582115219261E-2</v>
      </c>
      <c r="I89" s="84">
        <f t="shared" si="30"/>
        <v>5.1252541756361097E-2</v>
      </c>
      <c r="J89" s="83">
        <f t="shared" si="30"/>
        <v>4.8778725249313482E-2</v>
      </c>
      <c r="K89" s="84">
        <f t="shared" si="30"/>
        <v>2.9380902413431269E-2</v>
      </c>
      <c r="L89" s="83">
        <f t="shared" si="30"/>
        <v>4.2458142503190931E-2</v>
      </c>
      <c r="M89" s="84">
        <f t="shared" si="30"/>
        <v>2.1340973206846654E-2</v>
      </c>
      <c r="N89" s="83">
        <f t="shared" si="30"/>
        <v>4.49178432829659E-2</v>
      </c>
      <c r="O89" s="84">
        <f t="shared" si="30"/>
        <v>4.4352696528589426E-2</v>
      </c>
      <c r="P89" s="83">
        <f t="shared" si="30"/>
        <v>3.2535266391001752E-2</v>
      </c>
      <c r="Q89" s="84">
        <f t="shared" si="30"/>
        <v>6.8881673984867775E-2</v>
      </c>
      <c r="R89" s="83">
        <f t="shared" si="30"/>
        <v>2.7011817670230726E-2</v>
      </c>
      <c r="S89" s="84">
        <f t="shared" si="30"/>
        <v>5.90462221517482E-2</v>
      </c>
      <c r="T89" s="83">
        <f t="shared" si="30"/>
        <v>4.4191472813405928E-2</v>
      </c>
      <c r="U89" s="84">
        <f t="shared" si="30"/>
        <v>5.8107845045746544E-2</v>
      </c>
      <c r="V89" s="83">
        <f t="shared" si="30"/>
        <v>0.10513014284121458</v>
      </c>
      <c r="W89" s="84">
        <f t="shared" si="30"/>
        <v>3.7490480367867507E-2</v>
      </c>
      <c r="X89" s="83">
        <f t="shared" si="30"/>
        <v>4.403628409675759E-2</v>
      </c>
      <c r="Y89" s="84">
        <f t="shared" si="30"/>
        <v>7.0785525154457199E-2</v>
      </c>
      <c r="Z89" s="83">
        <f t="shared" si="30"/>
        <v>3.3293753564516582E-2</v>
      </c>
      <c r="AA89" s="83">
        <f t="shared" si="30"/>
        <v>5.7323581735520851E-2</v>
      </c>
      <c r="AB89" s="102">
        <f t="shared" si="30"/>
        <v>3.166806380882492E-2</v>
      </c>
      <c r="AC89" s="103">
        <f t="shared" si="30"/>
        <v>5.0767616356671728E-2</v>
      </c>
      <c r="AD89" s="16"/>
      <c r="AE89" s="16"/>
    </row>
    <row r="90" spans="1:31" s="8" customFormat="1">
      <c r="A90" s="88" t="s">
        <v>37</v>
      </c>
      <c r="B90" s="83">
        <f>B26/B31</f>
        <v>0</v>
      </c>
      <c r="C90" s="84">
        <f t="shared" ref="C90:AC90" si="31">C26/C31</f>
        <v>3.2369130232309584E-2</v>
      </c>
      <c r="D90" s="83">
        <f t="shared" si="31"/>
        <v>1.5172832353995972E-4</v>
      </c>
      <c r="E90" s="84">
        <f t="shared" si="31"/>
        <v>3.4705421943930552E-2</v>
      </c>
      <c r="F90" s="83">
        <f t="shared" si="31"/>
        <v>5.0914645234025535E-4</v>
      </c>
      <c r="G90" s="84">
        <f t="shared" si="31"/>
        <v>2.8867685717067472E-2</v>
      </c>
      <c r="H90" s="83">
        <f t="shared" si="31"/>
        <v>6.2596732588134139E-4</v>
      </c>
      <c r="I90" s="84">
        <f t="shared" si="31"/>
        <v>2.3864185236644225E-2</v>
      </c>
      <c r="J90" s="83">
        <f t="shared" si="31"/>
        <v>1.0333863275039745E-2</v>
      </c>
      <c r="K90" s="84">
        <f t="shared" si="31"/>
        <v>1.1642432418927698E-2</v>
      </c>
      <c r="L90" s="83">
        <f t="shared" si="31"/>
        <v>8.5967414971093933E-3</v>
      </c>
      <c r="M90" s="84">
        <f t="shared" si="31"/>
        <v>3.4642538698785317E-3</v>
      </c>
      <c r="N90" s="83">
        <f t="shared" si="31"/>
        <v>4.3245809594583432E-3</v>
      </c>
      <c r="O90" s="84">
        <f t="shared" si="31"/>
        <v>6.1853948786448291E-3</v>
      </c>
      <c r="P90" s="83">
        <f t="shared" si="31"/>
        <v>5.5303146323616992E-3</v>
      </c>
      <c r="Q90" s="84">
        <f t="shared" si="31"/>
        <v>7.6090221262353937E-3</v>
      </c>
      <c r="R90" s="83">
        <f t="shared" si="31"/>
        <v>3.5678109172763085E-3</v>
      </c>
      <c r="S90" s="84">
        <f t="shared" si="31"/>
        <v>3.2407040355189091E-3</v>
      </c>
      <c r="T90" s="83">
        <f t="shared" si="31"/>
        <v>5.3029767376087111E-3</v>
      </c>
      <c r="U90" s="84">
        <f t="shared" si="31"/>
        <v>2.0926610862371034E-3</v>
      </c>
      <c r="V90" s="83">
        <f t="shared" si="31"/>
        <v>2.6759499002713114E-3</v>
      </c>
      <c r="W90" s="84">
        <f t="shared" si="31"/>
        <v>1.3206983312928384E-3</v>
      </c>
      <c r="X90" s="83">
        <f t="shared" si="31"/>
        <v>5.227097272259393E-3</v>
      </c>
      <c r="Y90" s="84">
        <f t="shared" si="31"/>
        <v>2.4492497793468667E-3</v>
      </c>
      <c r="Z90" s="83">
        <f t="shared" si="31"/>
        <v>7.432893592752228E-4</v>
      </c>
      <c r="AA90" s="83">
        <f t="shared" si="31"/>
        <v>5.1289520500202865E-3</v>
      </c>
      <c r="AB90" s="102">
        <f t="shared" si="31"/>
        <v>2.0572069962741892E-3</v>
      </c>
      <c r="AC90" s="103">
        <f t="shared" si="31"/>
        <v>1.2591531669824815E-2</v>
      </c>
      <c r="AD90" s="16"/>
      <c r="AE90" s="16"/>
    </row>
    <row r="91" spans="1:31" s="8" customFormat="1">
      <c r="A91" s="89" t="s">
        <v>38</v>
      </c>
      <c r="B91" s="83">
        <f>B27/B31</f>
        <v>0</v>
      </c>
      <c r="C91" s="84">
        <f t="shared" ref="C91:AC91" si="32">C27/C31</f>
        <v>1.2214766125399844E-4</v>
      </c>
      <c r="D91" s="83">
        <f t="shared" si="32"/>
        <v>0</v>
      </c>
      <c r="E91" s="84">
        <f t="shared" si="32"/>
        <v>8.8942649779422234E-5</v>
      </c>
      <c r="F91" s="83">
        <f t="shared" si="32"/>
        <v>0</v>
      </c>
      <c r="G91" s="84">
        <f t="shared" si="32"/>
        <v>0</v>
      </c>
      <c r="H91" s="83">
        <f t="shared" si="32"/>
        <v>0</v>
      </c>
      <c r="I91" s="84">
        <f t="shared" si="32"/>
        <v>0</v>
      </c>
      <c r="J91" s="83">
        <f t="shared" si="32"/>
        <v>0</v>
      </c>
      <c r="K91" s="84">
        <f t="shared" si="32"/>
        <v>0</v>
      </c>
      <c r="L91" s="83">
        <f t="shared" si="32"/>
        <v>0</v>
      </c>
      <c r="M91" s="84">
        <f t="shared" si="32"/>
        <v>0</v>
      </c>
      <c r="N91" s="83">
        <f t="shared" si="32"/>
        <v>0</v>
      </c>
      <c r="O91" s="84">
        <f t="shared" si="32"/>
        <v>0</v>
      </c>
      <c r="P91" s="83">
        <f t="shared" si="32"/>
        <v>0</v>
      </c>
      <c r="Q91" s="84">
        <f t="shared" si="32"/>
        <v>0</v>
      </c>
      <c r="R91" s="83">
        <f t="shared" si="32"/>
        <v>0</v>
      </c>
      <c r="S91" s="84">
        <f t="shared" si="32"/>
        <v>0</v>
      </c>
      <c r="T91" s="83">
        <f t="shared" si="32"/>
        <v>0</v>
      </c>
      <c r="U91" s="84">
        <f t="shared" si="32"/>
        <v>0</v>
      </c>
      <c r="V91" s="83">
        <f t="shared" si="32"/>
        <v>0</v>
      </c>
      <c r="W91" s="84">
        <f t="shared" si="32"/>
        <v>0</v>
      </c>
      <c r="X91" s="83">
        <f t="shared" si="32"/>
        <v>0</v>
      </c>
      <c r="Y91" s="84">
        <f t="shared" si="32"/>
        <v>0</v>
      </c>
      <c r="Z91" s="83">
        <f t="shared" si="32"/>
        <v>0</v>
      </c>
      <c r="AA91" s="83">
        <f t="shared" si="32"/>
        <v>0</v>
      </c>
      <c r="AB91" s="102">
        <f t="shared" si="32"/>
        <v>0</v>
      </c>
      <c r="AC91" s="103">
        <f t="shared" si="32"/>
        <v>1.861210424905477E-5</v>
      </c>
      <c r="AD91" s="16"/>
      <c r="AE91" s="16"/>
    </row>
    <row r="92" spans="1:31" s="8" customFormat="1">
      <c r="A92" s="88" t="s">
        <v>39</v>
      </c>
      <c r="B92" s="83">
        <f>B28/B31</f>
        <v>0</v>
      </c>
      <c r="C92" s="84">
        <f t="shared" ref="C92:AC92" si="33">C28/C31</f>
        <v>0</v>
      </c>
      <c r="D92" s="83">
        <f t="shared" si="33"/>
        <v>0</v>
      </c>
      <c r="E92" s="84">
        <f t="shared" si="33"/>
        <v>0</v>
      </c>
      <c r="F92" s="83">
        <f t="shared" si="33"/>
        <v>0</v>
      </c>
      <c r="G92" s="84">
        <f t="shared" si="33"/>
        <v>0</v>
      </c>
      <c r="H92" s="83">
        <f t="shared" si="33"/>
        <v>0</v>
      </c>
      <c r="I92" s="84">
        <f t="shared" si="33"/>
        <v>0</v>
      </c>
      <c r="J92" s="83">
        <f t="shared" si="33"/>
        <v>0</v>
      </c>
      <c r="K92" s="84">
        <f t="shared" si="33"/>
        <v>0</v>
      </c>
      <c r="L92" s="83">
        <f t="shared" si="33"/>
        <v>0</v>
      </c>
      <c r="M92" s="84">
        <f t="shared" si="33"/>
        <v>0</v>
      </c>
      <c r="N92" s="83">
        <f t="shared" si="33"/>
        <v>0</v>
      </c>
      <c r="O92" s="84">
        <f t="shared" si="33"/>
        <v>0</v>
      </c>
      <c r="P92" s="83">
        <f t="shared" si="33"/>
        <v>0</v>
      </c>
      <c r="Q92" s="84">
        <f t="shared" si="33"/>
        <v>0</v>
      </c>
      <c r="R92" s="83">
        <f t="shared" si="33"/>
        <v>0</v>
      </c>
      <c r="S92" s="84">
        <f t="shared" si="33"/>
        <v>0</v>
      </c>
      <c r="T92" s="83">
        <f t="shared" si="33"/>
        <v>0</v>
      </c>
      <c r="U92" s="84">
        <f t="shared" si="33"/>
        <v>0</v>
      </c>
      <c r="V92" s="83">
        <f t="shared" si="33"/>
        <v>0</v>
      </c>
      <c r="W92" s="84">
        <f t="shared" si="33"/>
        <v>0</v>
      </c>
      <c r="X92" s="83">
        <f t="shared" si="33"/>
        <v>0</v>
      </c>
      <c r="Y92" s="84">
        <f t="shared" si="33"/>
        <v>0</v>
      </c>
      <c r="Z92" s="83">
        <f t="shared" si="33"/>
        <v>0</v>
      </c>
      <c r="AA92" s="83">
        <f t="shared" si="33"/>
        <v>0</v>
      </c>
      <c r="AB92" s="102">
        <f t="shared" si="33"/>
        <v>0</v>
      </c>
      <c r="AC92" s="103">
        <f t="shared" si="33"/>
        <v>0</v>
      </c>
      <c r="AD92" s="16"/>
      <c r="AE92" s="16"/>
    </row>
    <row r="93" spans="1:31" s="8" customFormat="1">
      <c r="A93" s="89" t="s">
        <v>40</v>
      </c>
      <c r="B93" s="83">
        <f>B29/B31</f>
        <v>0</v>
      </c>
      <c r="C93" s="84">
        <f t="shared" ref="C93:AC93" si="34">C29/C31</f>
        <v>0</v>
      </c>
      <c r="D93" s="83">
        <f t="shared" si="34"/>
        <v>0</v>
      </c>
      <c r="E93" s="84">
        <f t="shared" si="34"/>
        <v>0</v>
      </c>
      <c r="F93" s="83">
        <f t="shared" si="34"/>
        <v>0</v>
      </c>
      <c r="G93" s="84">
        <f t="shared" si="34"/>
        <v>0</v>
      </c>
      <c r="H93" s="83">
        <f t="shared" si="34"/>
        <v>0</v>
      </c>
      <c r="I93" s="84">
        <f t="shared" si="34"/>
        <v>0</v>
      </c>
      <c r="J93" s="83">
        <f t="shared" si="34"/>
        <v>0</v>
      </c>
      <c r="K93" s="84">
        <f t="shared" si="34"/>
        <v>0</v>
      </c>
      <c r="L93" s="83">
        <f t="shared" si="34"/>
        <v>0</v>
      </c>
      <c r="M93" s="84">
        <f t="shared" si="34"/>
        <v>0</v>
      </c>
      <c r="N93" s="83">
        <f t="shared" si="34"/>
        <v>0</v>
      </c>
      <c r="O93" s="84">
        <f t="shared" si="34"/>
        <v>0</v>
      </c>
      <c r="P93" s="83">
        <f t="shared" si="34"/>
        <v>0</v>
      </c>
      <c r="Q93" s="84">
        <f t="shared" si="34"/>
        <v>0</v>
      </c>
      <c r="R93" s="83">
        <f t="shared" si="34"/>
        <v>0</v>
      </c>
      <c r="S93" s="84">
        <f t="shared" si="34"/>
        <v>0</v>
      </c>
      <c r="T93" s="83">
        <f t="shared" si="34"/>
        <v>0</v>
      </c>
      <c r="U93" s="84">
        <f t="shared" si="34"/>
        <v>0</v>
      </c>
      <c r="V93" s="83">
        <f t="shared" si="34"/>
        <v>0</v>
      </c>
      <c r="W93" s="84">
        <f t="shared" si="34"/>
        <v>0</v>
      </c>
      <c r="X93" s="83">
        <f t="shared" si="34"/>
        <v>0</v>
      </c>
      <c r="Y93" s="84">
        <f t="shared" si="34"/>
        <v>0</v>
      </c>
      <c r="Z93" s="83">
        <f t="shared" si="34"/>
        <v>0</v>
      </c>
      <c r="AA93" s="83">
        <f t="shared" si="34"/>
        <v>0</v>
      </c>
      <c r="AB93" s="102">
        <f t="shared" si="34"/>
        <v>0</v>
      </c>
      <c r="AC93" s="103">
        <f t="shared" si="34"/>
        <v>0</v>
      </c>
      <c r="AD93" s="16"/>
      <c r="AE93" s="16"/>
    </row>
    <row r="94" spans="1:31" s="8" customFormat="1" ht="14.1" thickBot="1">
      <c r="A94" s="88" t="s">
        <v>41</v>
      </c>
      <c r="B94" s="85">
        <f>B30/B31</f>
        <v>0</v>
      </c>
      <c r="C94" s="86">
        <f t="shared" ref="C94:AC94" si="35">C30/C31</f>
        <v>0</v>
      </c>
      <c r="D94" s="85">
        <f t="shared" si="35"/>
        <v>0</v>
      </c>
      <c r="E94" s="86">
        <f t="shared" si="35"/>
        <v>0</v>
      </c>
      <c r="F94" s="85">
        <f t="shared" si="35"/>
        <v>0</v>
      </c>
      <c r="G94" s="86">
        <f t="shared" si="35"/>
        <v>0</v>
      </c>
      <c r="H94" s="85">
        <f t="shared" si="35"/>
        <v>0</v>
      </c>
      <c r="I94" s="86">
        <f t="shared" si="35"/>
        <v>0</v>
      </c>
      <c r="J94" s="85">
        <f t="shared" si="35"/>
        <v>0</v>
      </c>
      <c r="K94" s="86">
        <f t="shared" si="35"/>
        <v>0</v>
      </c>
      <c r="L94" s="85">
        <f t="shared" si="35"/>
        <v>0</v>
      </c>
      <c r="M94" s="86">
        <f t="shared" si="35"/>
        <v>0</v>
      </c>
      <c r="N94" s="85">
        <f t="shared" si="35"/>
        <v>0</v>
      </c>
      <c r="O94" s="86">
        <f t="shared" si="35"/>
        <v>0</v>
      </c>
      <c r="P94" s="85">
        <f t="shared" si="35"/>
        <v>0</v>
      </c>
      <c r="Q94" s="86">
        <f t="shared" si="35"/>
        <v>0</v>
      </c>
      <c r="R94" s="85">
        <f t="shared" si="35"/>
        <v>0</v>
      </c>
      <c r="S94" s="86">
        <f t="shared" si="35"/>
        <v>0</v>
      </c>
      <c r="T94" s="85">
        <f t="shared" si="35"/>
        <v>0</v>
      </c>
      <c r="U94" s="86">
        <f t="shared" si="35"/>
        <v>0</v>
      </c>
      <c r="V94" s="85">
        <f t="shared" si="35"/>
        <v>0</v>
      </c>
      <c r="W94" s="86">
        <f t="shared" si="35"/>
        <v>0</v>
      </c>
      <c r="X94" s="85">
        <f t="shared" si="35"/>
        <v>0</v>
      </c>
      <c r="Y94" s="86">
        <f t="shared" si="35"/>
        <v>0</v>
      </c>
      <c r="Z94" s="85">
        <f t="shared" si="35"/>
        <v>0</v>
      </c>
      <c r="AA94" s="85">
        <f t="shared" si="35"/>
        <v>0</v>
      </c>
      <c r="AB94" s="104">
        <f t="shared" si="35"/>
        <v>0</v>
      </c>
      <c r="AC94" s="105">
        <f t="shared" si="35"/>
        <v>0</v>
      </c>
      <c r="AD94" s="16"/>
      <c r="AE94" s="16"/>
    </row>
    <row r="95" spans="1:31" s="8" customFormat="1" ht="15" thickTop="1" thickBot="1">
      <c r="A95" s="9" t="s">
        <v>42</v>
      </c>
      <c r="B95" s="79">
        <f>SUM(B71:B94)</f>
        <v>0.99999999999999978</v>
      </c>
      <c r="C95" s="80">
        <f t="shared" ref="C95:AC95" si="36">SUM(C71:C94)</f>
        <v>0.99999999999999978</v>
      </c>
      <c r="D95" s="79">
        <f t="shared" si="36"/>
        <v>0.99999999999999989</v>
      </c>
      <c r="E95" s="80">
        <f t="shared" si="36"/>
        <v>1</v>
      </c>
      <c r="F95" s="79">
        <f t="shared" si="36"/>
        <v>1</v>
      </c>
      <c r="G95" s="80">
        <f t="shared" si="36"/>
        <v>1.0000000000000002</v>
      </c>
      <c r="H95" s="79">
        <f t="shared" si="36"/>
        <v>1</v>
      </c>
      <c r="I95" s="80">
        <f t="shared" si="36"/>
        <v>1</v>
      </c>
      <c r="J95" s="79">
        <f t="shared" si="36"/>
        <v>1</v>
      </c>
      <c r="K95" s="79">
        <f t="shared" si="36"/>
        <v>0.99999999999999989</v>
      </c>
      <c r="L95" s="79">
        <f t="shared" si="36"/>
        <v>1</v>
      </c>
      <c r="M95" s="80">
        <f t="shared" si="36"/>
        <v>1.0000000000000002</v>
      </c>
      <c r="N95" s="79">
        <f t="shared" si="36"/>
        <v>1</v>
      </c>
      <c r="O95" s="80">
        <f t="shared" si="36"/>
        <v>0.99999999999999989</v>
      </c>
      <c r="P95" s="79">
        <f t="shared" si="36"/>
        <v>1</v>
      </c>
      <c r="Q95" s="80">
        <f t="shared" si="36"/>
        <v>1</v>
      </c>
      <c r="R95" s="79">
        <f t="shared" si="36"/>
        <v>1</v>
      </c>
      <c r="S95" s="80">
        <f t="shared" si="36"/>
        <v>1.0000000000000002</v>
      </c>
      <c r="T95" s="79">
        <f t="shared" si="36"/>
        <v>1</v>
      </c>
      <c r="U95" s="80">
        <f t="shared" si="36"/>
        <v>1</v>
      </c>
      <c r="V95" s="79">
        <f t="shared" si="36"/>
        <v>1</v>
      </c>
      <c r="W95" s="80">
        <f t="shared" si="36"/>
        <v>1</v>
      </c>
      <c r="X95" s="79">
        <f t="shared" si="36"/>
        <v>1.0000000000000002</v>
      </c>
      <c r="Y95" s="80">
        <f t="shared" si="36"/>
        <v>1</v>
      </c>
      <c r="Z95" s="79">
        <f t="shared" si="36"/>
        <v>1</v>
      </c>
      <c r="AA95" s="79">
        <f t="shared" si="36"/>
        <v>1.0000000000000002</v>
      </c>
      <c r="AB95" s="79">
        <f t="shared" si="36"/>
        <v>0.99999999999999989</v>
      </c>
      <c r="AC95" s="81">
        <f t="shared" si="36"/>
        <v>1.0000000000000002</v>
      </c>
      <c r="AD95" s="82"/>
    </row>
    <row r="96" spans="1:31" ht="14.1" thickTop="1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6"/>
  <sheetViews>
    <sheetView view="pageBreakPreview" topLeftCell="A6" zoomScale="110" zoomScaleNormal="93" zoomScaleSheetLayoutView="110" zoomScalePageLayoutView="93" workbookViewId="0">
      <selection activeCell="E32" sqref="E32"/>
    </sheetView>
  </sheetViews>
  <sheetFormatPr defaultColWidth="8.85546875" defaultRowHeight="12.95"/>
  <cols>
    <col min="1" max="1" width="8.85546875" style="154"/>
    <col min="2" max="2" width="10.7109375" style="154" customWidth="1"/>
    <col min="3" max="3" width="27.28515625" style="154" customWidth="1"/>
    <col min="4" max="5" width="18.7109375" style="154" bestFit="1" customWidth="1"/>
    <col min="6" max="6" width="10.7109375" style="211" customWidth="1"/>
    <col min="7" max="11" width="8.85546875" style="154"/>
    <col min="12" max="12" width="9.28515625" style="154" bestFit="1" customWidth="1"/>
    <col min="13" max="16384" width="8.85546875" style="154"/>
  </cols>
  <sheetData>
    <row r="1" spans="1:15" ht="18">
      <c r="C1" s="266" t="s">
        <v>56</v>
      </c>
      <c r="D1" s="266"/>
      <c r="E1" s="266"/>
      <c r="F1" s="213"/>
    </row>
    <row r="2" spans="1:15" ht="18">
      <c r="C2" s="266" t="s">
        <v>57</v>
      </c>
      <c r="D2" s="266"/>
      <c r="E2" s="266"/>
      <c r="F2" s="213"/>
    </row>
    <row r="3" spans="1:15" ht="18">
      <c r="C3" s="267">
        <f>Daily!A5</f>
        <v>43678</v>
      </c>
      <c r="D3" s="267"/>
      <c r="E3" s="267"/>
      <c r="F3" s="214"/>
    </row>
    <row r="4" spans="1:15" ht="14.1" thickBot="1">
      <c r="C4" s="155"/>
      <c r="D4" s="155"/>
      <c r="E4" s="155"/>
      <c r="F4" s="215"/>
    </row>
    <row r="5" spans="1:15" ht="15.95" thickTop="1">
      <c r="A5" s="156"/>
      <c r="B5" s="156"/>
      <c r="C5" s="262" t="s">
        <v>58</v>
      </c>
      <c r="D5" s="262" t="s">
        <v>59</v>
      </c>
      <c r="E5" s="264" t="s">
        <v>60</v>
      </c>
      <c r="F5" s="216"/>
      <c r="G5" s="154" t="s">
        <v>61</v>
      </c>
    </row>
    <row r="6" spans="1:15" ht="15.95" thickBot="1">
      <c r="A6" s="157"/>
      <c r="B6" s="157"/>
      <c r="C6" s="263"/>
      <c r="D6" s="263"/>
      <c r="E6" s="265"/>
      <c r="F6" s="216"/>
    </row>
    <row r="7" spans="1:15" ht="18.95" thickTop="1">
      <c r="A7" s="156"/>
      <c r="B7" s="156"/>
      <c r="C7" s="234">
        <f>Daily!A5</f>
        <v>43678</v>
      </c>
      <c r="D7" s="235">
        <f>IF(Daily!AB33=0,"",Daily!AB33)</f>
        <v>305446</v>
      </c>
      <c r="E7" s="236">
        <f>IF(Daily!AC33=0,"",Daily!AC33)</f>
        <v>305030</v>
      </c>
      <c r="F7" s="212"/>
      <c r="G7" s="208">
        <f t="shared" ref="G7:G29" si="0">IF(D7="",0,IF(WEEKDAY(C7,2)=7,3,IF(H7="H",3,IF(WEEKDAY(C7,2)=6,2,1))))</f>
        <v>1</v>
      </c>
      <c r="J7" s="208"/>
      <c r="K7" s="208"/>
      <c r="L7" s="208"/>
      <c r="M7" s="208"/>
      <c r="O7" s="208"/>
    </row>
    <row r="8" spans="1:15" ht="18">
      <c r="A8" s="156"/>
      <c r="B8" s="156"/>
      <c r="C8" s="237">
        <f>C7+1</f>
        <v>43679</v>
      </c>
      <c r="D8" s="238">
        <f>IF(Daily!AB64=0,"",Daily!AB64)</f>
        <v>307163</v>
      </c>
      <c r="E8" s="239">
        <f>IF(Daily!AC64=0,"",Daily!AC64)</f>
        <v>306562</v>
      </c>
      <c r="F8" s="212"/>
      <c r="G8" s="208">
        <f t="shared" si="0"/>
        <v>1</v>
      </c>
      <c r="J8" s="208"/>
      <c r="K8" s="208"/>
      <c r="L8" s="208"/>
      <c r="M8" s="208"/>
      <c r="O8" s="208"/>
    </row>
    <row r="9" spans="1:15" ht="18">
      <c r="A9" s="156"/>
      <c r="B9" s="156"/>
      <c r="C9" s="237">
        <f>C7+2</f>
        <v>43680</v>
      </c>
      <c r="D9" s="238">
        <f>IF(Daily!AB95=0,"",Daily!AB95)</f>
        <v>194238</v>
      </c>
      <c r="E9" s="239">
        <f>IF(Daily!AC95=0,"",Daily!AC95)</f>
        <v>194019</v>
      </c>
      <c r="F9" s="212"/>
      <c r="G9" s="208">
        <f t="shared" si="0"/>
        <v>2</v>
      </c>
      <c r="J9" s="208"/>
      <c r="K9" s="208"/>
      <c r="L9" s="208"/>
      <c r="M9" s="208"/>
      <c r="O9" s="208"/>
    </row>
    <row r="10" spans="1:15" ht="18">
      <c r="A10" s="156"/>
      <c r="B10" s="156"/>
      <c r="C10" s="237">
        <f>C7+3</f>
        <v>43681</v>
      </c>
      <c r="D10" s="238">
        <f>IF(Daily!AB126=0,"",Daily!AB126)</f>
        <v>155000</v>
      </c>
      <c r="E10" s="239">
        <f>IF(Daily!AC126=0,"",Daily!AC126)</f>
        <v>154862</v>
      </c>
      <c r="F10" s="212"/>
      <c r="G10" s="208">
        <f t="shared" si="0"/>
        <v>3</v>
      </c>
      <c r="J10" s="208"/>
      <c r="K10" s="208"/>
      <c r="L10" s="208"/>
      <c r="M10" s="208"/>
      <c r="O10" s="208"/>
    </row>
    <row r="11" spans="1:15" ht="18">
      <c r="A11" s="156"/>
      <c r="B11" s="156"/>
      <c r="C11" s="237">
        <f>C7+4</f>
        <v>43682</v>
      </c>
      <c r="D11" s="238">
        <f>IF(Daily!AB157=0,"",Daily!AB157)</f>
        <v>306311</v>
      </c>
      <c r="E11" s="239">
        <f>IF(Daily!AC157=0,"",Daily!AC157)</f>
        <v>305765</v>
      </c>
      <c r="F11" s="212"/>
      <c r="G11" s="208">
        <f t="shared" si="0"/>
        <v>1</v>
      </c>
      <c r="J11" s="208"/>
      <c r="K11" s="208"/>
      <c r="L11" s="208"/>
      <c r="M11" s="208"/>
      <c r="O11" s="208"/>
    </row>
    <row r="12" spans="1:15" ht="18">
      <c r="A12" s="156"/>
      <c r="B12" s="156"/>
      <c r="C12" s="237">
        <f>C7+5</f>
        <v>43683</v>
      </c>
      <c r="D12" s="238">
        <f>IF(Daily!AB188=0,"",Daily!AB188)</f>
        <v>317155</v>
      </c>
      <c r="E12" s="239">
        <f>IF(Daily!AC188=0,"",Daily!AC188)</f>
        <v>316591</v>
      </c>
      <c r="F12" s="212"/>
      <c r="G12" s="208">
        <f t="shared" si="0"/>
        <v>1</v>
      </c>
      <c r="J12" s="208"/>
      <c r="K12" s="208"/>
      <c r="L12" s="208"/>
      <c r="M12" s="208"/>
      <c r="O12" s="208"/>
    </row>
    <row r="13" spans="1:15" ht="18">
      <c r="A13" s="156"/>
      <c r="B13" s="156"/>
      <c r="C13" s="237">
        <f>C7+6</f>
        <v>43684</v>
      </c>
      <c r="D13" s="238">
        <f>IF(Daily!AB219=0,"",Daily!AB219)</f>
        <v>332959</v>
      </c>
      <c r="E13" s="239">
        <f>IF(Daily!AC219=0,"",Daily!AC219)</f>
        <v>332443</v>
      </c>
      <c r="F13" s="212"/>
      <c r="G13" s="208">
        <f t="shared" si="0"/>
        <v>1</v>
      </c>
      <c r="J13" s="208"/>
      <c r="K13" s="208"/>
      <c r="L13" s="208"/>
      <c r="M13" s="208"/>
      <c r="O13" s="208"/>
    </row>
    <row r="14" spans="1:15" ht="18">
      <c r="A14" s="156"/>
      <c r="B14" s="156"/>
      <c r="C14" s="237">
        <f>C7+7</f>
        <v>43685</v>
      </c>
      <c r="D14" s="238">
        <f>IF(Daily!AB250=0,"",Daily!AB250)</f>
        <v>308655</v>
      </c>
      <c r="E14" s="239">
        <f>IF(Daily!AC250=0,"",Daily!AC250)</f>
        <v>308232</v>
      </c>
      <c r="F14" s="212"/>
      <c r="G14" s="208">
        <f t="shared" si="0"/>
        <v>1</v>
      </c>
      <c r="J14" s="208"/>
      <c r="K14" s="208"/>
      <c r="L14" s="208"/>
      <c r="M14" s="208"/>
      <c r="O14" s="208"/>
    </row>
    <row r="15" spans="1:15" ht="18">
      <c r="A15" s="156"/>
      <c r="B15" s="156"/>
      <c r="C15" s="237">
        <f>C7+8</f>
        <v>43686</v>
      </c>
      <c r="D15" s="238">
        <f>IF(Daily!AB281=0,"",Daily!AB281)</f>
        <v>296403</v>
      </c>
      <c r="E15" s="239">
        <f>IF(Daily!AC281=0,"",Daily!AC281)</f>
        <v>295555</v>
      </c>
      <c r="F15" s="212"/>
      <c r="G15" s="208">
        <f t="shared" si="0"/>
        <v>1</v>
      </c>
      <c r="J15" s="208"/>
      <c r="K15" s="208"/>
      <c r="L15" s="208"/>
      <c r="M15" s="208"/>
      <c r="O15" s="208"/>
    </row>
    <row r="16" spans="1:15" ht="18">
      <c r="A16" s="156"/>
      <c r="B16" s="156"/>
      <c r="C16" s="237">
        <f>C7+9</f>
        <v>43687</v>
      </c>
      <c r="D16" s="238">
        <f>IF(Daily!AB312=0,"",Daily!AB312)</f>
        <v>231004</v>
      </c>
      <c r="E16" s="239">
        <f>IF(Daily!AC312=0,"",Daily!AC312)</f>
        <v>230390</v>
      </c>
      <c r="F16" s="212"/>
      <c r="G16" s="208">
        <f t="shared" si="0"/>
        <v>2</v>
      </c>
      <c r="J16" s="208"/>
      <c r="K16" s="208"/>
      <c r="L16" s="208"/>
      <c r="M16" s="208"/>
      <c r="O16" s="208"/>
    </row>
    <row r="17" spans="1:15" ht="18">
      <c r="A17" s="156"/>
      <c r="B17" s="156"/>
      <c r="C17" s="237">
        <f>C7+10</f>
        <v>43688</v>
      </c>
      <c r="D17" s="238">
        <f>IF(Daily!AB343=0,"",Daily!AB343)</f>
        <v>155344</v>
      </c>
      <c r="E17" s="239">
        <f>IF(Daily!AC343=0,"",Daily!AC343)</f>
        <v>155132</v>
      </c>
      <c r="F17" s="212"/>
      <c r="G17" s="208">
        <f t="shared" si="0"/>
        <v>3</v>
      </c>
      <c r="J17" s="208"/>
      <c r="K17" s="208"/>
      <c r="L17" s="208"/>
      <c r="M17" s="208"/>
      <c r="O17" s="208"/>
    </row>
    <row r="18" spans="1:15" ht="18">
      <c r="A18" s="156"/>
      <c r="B18" s="156"/>
      <c r="C18" s="237">
        <f>C7+11</f>
        <v>43689</v>
      </c>
      <c r="D18" s="238">
        <f>IF(Daily!AB374=0,"",Daily!AB374)</f>
        <v>172250</v>
      </c>
      <c r="E18" s="239">
        <f>IF(Daily!AC374=0,"",Daily!AC374)</f>
        <v>172066</v>
      </c>
      <c r="F18" s="212"/>
      <c r="G18" s="208">
        <f t="shared" si="0"/>
        <v>3</v>
      </c>
      <c r="H18" s="154" t="s">
        <v>62</v>
      </c>
      <c r="J18" s="208"/>
      <c r="K18" s="208"/>
      <c r="L18" s="208"/>
      <c r="M18" s="208"/>
      <c r="O18" s="208"/>
    </row>
    <row r="19" spans="1:15" ht="18">
      <c r="A19" s="156"/>
      <c r="B19" s="156"/>
      <c r="C19" s="237">
        <f>C7+12</f>
        <v>43690</v>
      </c>
      <c r="D19" s="238">
        <f>IF(Daily!AB405=0,"",Daily!AB405)</f>
        <v>325586</v>
      </c>
      <c r="E19" s="239">
        <f>IF(Daily!AC405=0,"",Daily!AC405)</f>
        <v>325060</v>
      </c>
      <c r="F19" s="212"/>
      <c r="G19" s="208">
        <f t="shared" si="0"/>
        <v>1</v>
      </c>
      <c r="J19" s="208"/>
      <c r="K19" s="208"/>
      <c r="L19" s="208"/>
      <c r="M19" s="208"/>
      <c r="O19" s="208"/>
    </row>
    <row r="20" spans="1:15" ht="18">
      <c r="A20" s="156"/>
      <c r="B20" s="156"/>
      <c r="C20" s="237">
        <f>C7+13</f>
        <v>43691</v>
      </c>
      <c r="D20" s="238">
        <f>IF(Daily!AB436=0,"",Daily!AB436)</f>
        <v>318496</v>
      </c>
      <c r="E20" s="239">
        <f>IF(Daily!AC436=0,"",Daily!AC436)</f>
        <v>317811</v>
      </c>
      <c r="F20" s="212"/>
      <c r="G20" s="208">
        <f t="shared" si="0"/>
        <v>1</v>
      </c>
      <c r="J20" s="208"/>
      <c r="K20" s="208"/>
      <c r="L20" s="208"/>
      <c r="M20" s="208"/>
      <c r="O20" s="208"/>
    </row>
    <row r="21" spans="1:15" ht="18">
      <c r="A21" s="156"/>
      <c r="B21" s="156"/>
      <c r="C21" s="237">
        <f>C7+14</f>
        <v>43692</v>
      </c>
      <c r="D21" s="238">
        <f>IF(Daily!AB467=0,"",Daily!AB467)</f>
        <v>311873</v>
      </c>
      <c r="E21" s="239">
        <f>IF(Daily!AC467=0,"",Daily!AC467)</f>
        <v>311001</v>
      </c>
      <c r="F21" s="212"/>
      <c r="G21" s="208">
        <f t="shared" si="0"/>
        <v>1</v>
      </c>
      <c r="J21" s="208"/>
      <c r="K21" s="208"/>
      <c r="L21" s="208"/>
      <c r="M21" s="208"/>
      <c r="O21" s="208"/>
    </row>
    <row r="22" spans="1:15" ht="18">
      <c r="A22" s="156"/>
      <c r="B22" s="156"/>
      <c r="C22" s="237">
        <f>C7+15</f>
        <v>43693</v>
      </c>
      <c r="D22" s="238">
        <f>IF(Daily!AB498=0,"",Daily!AB498)</f>
        <v>331421</v>
      </c>
      <c r="E22" s="239">
        <f>IF(Daily!AC498=0,"",Daily!AC498)</f>
        <v>330722</v>
      </c>
      <c r="F22" s="212"/>
      <c r="G22" s="208">
        <f t="shared" si="0"/>
        <v>1</v>
      </c>
      <c r="J22" s="208"/>
      <c r="K22" s="208"/>
      <c r="L22" s="208"/>
      <c r="M22" s="208"/>
      <c r="O22" s="208"/>
    </row>
    <row r="23" spans="1:15" ht="18">
      <c r="A23" s="156"/>
      <c r="B23" s="156"/>
      <c r="C23" s="237">
        <f>C7+16</f>
        <v>43694</v>
      </c>
      <c r="D23" s="238">
        <f>IF(Daily!AB529=0,"",Daily!AB529)</f>
        <v>236058</v>
      </c>
      <c r="E23" s="239">
        <f>IF(Daily!AC529=0,"",Daily!AC529)</f>
        <v>235573</v>
      </c>
      <c r="F23" s="212"/>
      <c r="G23" s="208">
        <f t="shared" si="0"/>
        <v>2</v>
      </c>
      <c r="J23" s="208"/>
      <c r="K23" s="208"/>
      <c r="L23" s="208"/>
      <c r="M23" s="208"/>
      <c r="O23" s="208"/>
    </row>
    <row r="24" spans="1:15" ht="18">
      <c r="A24" s="156"/>
      <c r="B24" s="156"/>
      <c r="C24" s="237">
        <f>C7+17</f>
        <v>43695</v>
      </c>
      <c r="D24" s="238">
        <f>IF(Daily!AB560=0,"",Daily!AB560)</f>
        <v>153346</v>
      </c>
      <c r="E24" s="239">
        <f>IF(Daily!AC560=0,"",Daily!AC560)</f>
        <v>153109</v>
      </c>
      <c r="F24" s="212"/>
      <c r="G24" s="208">
        <f t="shared" si="0"/>
        <v>3</v>
      </c>
      <c r="J24" s="208"/>
      <c r="K24" s="208"/>
      <c r="L24" s="208"/>
      <c r="M24" s="208"/>
      <c r="O24" s="208"/>
    </row>
    <row r="25" spans="1:15" ht="18">
      <c r="A25" s="156"/>
      <c r="B25" s="156"/>
      <c r="C25" s="237">
        <f>C7+18</f>
        <v>43696</v>
      </c>
      <c r="D25" s="238">
        <f>IF(Daily!AB591=0,"",Daily!AB591)</f>
        <v>285551</v>
      </c>
      <c r="E25" s="239">
        <f>IF(Daily!AC591=0,"",Daily!AC591)</f>
        <v>284878</v>
      </c>
      <c r="F25" s="212"/>
      <c r="G25" s="208">
        <f t="shared" si="0"/>
        <v>1</v>
      </c>
      <c r="J25" s="208"/>
      <c r="K25" s="208"/>
      <c r="L25" s="208"/>
      <c r="M25" s="208"/>
      <c r="O25" s="208"/>
    </row>
    <row r="26" spans="1:15" ht="18">
      <c r="A26" s="156"/>
      <c r="B26" s="156"/>
      <c r="C26" s="237">
        <f>C7+19</f>
        <v>43697</v>
      </c>
      <c r="D26" s="238">
        <f>IF(Daily!AB622=0,"",Daily!AB622)</f>
        <v>308739</v>
      </c>
      <c r="E26" s="239">
        <f>IF(Daily!AC622=0,"",Daily!AC622)</f>
        <v>308070</v>
      </c>
      <c r="F26" s="212"/>
      <c r="G26" s="208">
        <f t="shared" si="0"/>
        <v>1</v>
      </c>
      <c r="J26" s="208"/>
      <c r="K26" s="208"/>
      <c r="L26" s="208"/>
      <c r="M26" s="208"/>
      <c r="O26" s="208"/>
    </row>
    <row r="27" spans="1:15" ht="18">
      <c r="A27" s="156"/>
      <c r="B27" s="156"/>
      <c r="C27" s="237">
        <f>C7+20</f>
        <v>43698</v>
      </c>
      <c r="D27" s="238">
        <f>IF(Daily!AB653=0,"",Daily!AB653)</f>
        <v>183370</v>
      </c>
      <c r="E27" s="239">
        <f>IF(Daily!AC653=0,"",Daily!AC653)</f>
        <v>183155</v>
      </c>
      <c r="F27" s="212"/>
      <c r="G27" s="208">
        <f t="shared" si="0"/>
        <v>3</v>
      </c>
      <c r="H27" s="154" t="s">
        <v>62</v>
      </c>
      <c r="J27" s="208"/>
      <c r="K27" s="208"/>
      <c r="L27" s="208"/>
      <c r="M27" s="208"/>
      <c r="O27" s="208"/>
    </row>
    <row r="28" spans="1:15" ht="18">
      <c r="A28" s="156"/>
      <c r="B28" s="156"/>
      <c r="C28" s="237">
        <f>C7+21</f>
        <v>43699</v>
      </c>
      <c r="D28" s="238">
        <f>IF(Daily!AB684=0,"",Daily!AB684)</f>
        <v>314750</v>
      </c>
      <c r="E28" s="239">
        <f>IF(Daily!AC684=0,"",Daily!AC684)</f>
        <v>314127</v>
      </c>
      <c r="F28" s="212"/>
      <c r="G28" s="208">
        <f t="shared" si="0"/>
        <v>1</v>
      </c>
      <c r="K28" s="208"/>
      <c r="L28" s="208"/>
      <c r="M28" s="208"/>
      <c r="O28" s="208"/>
    </row>
    <row r="29" spans="1:15" ht="18">
      <c r="A29" s="156"/>
      <c r="B29" s="156"/>
      <c r="C29" s="237">
        <f>C7+22</f>
        <v>43700</v>
      </c>
      <c r="D29" s="238">
        <f>IF(Daily!AB715=0,"",Daily!AB715)</f>
        <v>316520</v>
      </c>
      <c r="E29" s="239">
        <f>IF(Daily!AC715=0,"",Daily!AC715)</f>
        <v>315866</v>
      </c>
      <c r="F29" s="212"/>
      <c r="G29" s="208">
        <f t="shared" si="0"/>
        <v>1</v>
      </c>
      <c r="K29" s="208"/>
      <c r="L29" s="208"/>
      <c r="M29" s="208"/>
      <c r="O29" s="208"/>
    </row>
    <row r="30" spans="1:15" ht="18">
      <c r="A30" s="156"/>
      <c r="B30" s="156"/>
      <c r="C30" s="237">
        <f>C7+23</f>
        <v>43701</v>
      </c>
      <c r="D30" s="238">
        <f>IF(Daily!AB746=0,"",Daily!AB746)</f>
        <v>217621</v>
      </c>
      <c r="E30" s="239">
        <f>IF(Daily!AC746=0,"",Daily!AC746)</f>
        <v>217295</v>
      </c>
      <c r="F30" s="212"/>
      <c r="G30" s="208">
        <f>IF(D30="",0,IF(WEEKDAY(C30,2)=7,3,IF(H30="H",3,IF(WEEKDAY(C30,2)=6,2,1))))</f>
        <v>2</v>
      </c>
      <c r="K30" s="208"/>
      <c r="L30" s="208"/>
      <c r="M30" s="208"/>
      <c r="O30" s="208"/>
    </row>
    <row r="31" spans="1:15" ht="18">
      <c r="A31" s="156"/>
      <c r="B31" s="156"/>
      <c r="C31" s="237">
        <f>C7+24</f>
        <v>43702</v>
      </c>
      <c r="D31" s="238">
        <f>IF(Daily!AB777=0,"",Daily!AB777)</f>
        <v>144779</v>
      </c>
      <c r="E31" s="238">
        <f>IF(Daily!AC777=0,"",Daily!AC777)</f>
        <v>144573</v>
      </c>
      <c r="F31" s="212"/>
      <c r="G31" s="208">
        <f t="shared" ref="G31:G32" si="1">IF(D31="",0,IF(WEEKDAY(C31,2)=7,3,IF(H31="H",3,IF(WEEKDAY(C31,2)=6,2,1))))</f>
        <v>3</v>
      </c>
      <c r="K31" s="208"/>
      <c r="L31" s="208"/>
      <c r="M31" s="208"/>
      <c r="O31" s="208"/>
    </row>
    <row r="32" spans="1:15" ht="18">
      <c r="A32" s="156"/>
      <c r="B32" s="156"/>
      <c r="C32" s="237">
        <f>C7+25</f>
        <v>43703</v>
      </c>
      <c r="D32" s="238">
        <f>IF(Daily!AB808=0,"",Daily!AB808)</f>
        <v>165598</v>
      </c>
      <c r="E32" s="238">
        <f>IF(Daily!AC808=0,"",Daily!AC808)</f>
        <v>165401</v>
      </c>
      <c r="F32" s="212"/>
      <c r="G32" s="208">
        <f t="shared" si="1"/>
        <v>3</v>
      </c>
      <c r="H32" s="154" t="s">
        <v>62</v>
      </c>
      <c r="K32" s="208"/>
      <c r="L32" s="208"/>
      <c r="M32" s="208"/>
    </row>
    <row r="33" spans="1:13" ht="18">
      <c r="A33" s="156"/>
      <c r="B33" s="156"/>
      <c r="C33" s="237">
        <f>C7+26</f>
        <v>43704</v>
      </c>
      <c r="D33" s="238">
        <f>IF(Daily!AB839=0,"",Daily!AB839)</f>
        <v>297079</v>
      </c>
      <c r="E33" s="238">
        <f>IF(Daily!AC839=0,"",Daily!AC839)</f>
        <v>296535</v>
      </c>
      <c r="F33" s="212"/>
      <c r="G33" s="208">
        <f t="shared" ref="G33:G37" si="2">IF(D33="",0,IF(WEEKDAY(C33,2)=7,3,IF(H33="H",3,IF(WEEKDAY(C33,2)=6,2,1))))</f>
        <v>1</v>
      </c>
      <c r="K33" s="208"/>
      <c r="L33" s="208"/>
      <c r="M33" s="208"/>
    </row>
    <row r="34" spans="1:13" ht="18">
      <c r="A34" s="156"/>
      <c r="B34" s="156"/>
      <c r="C34" s="237">
        <f>C7+27</f>
        <v>43705</v>
      </c>
      <c r="D34" s="238">
        <f>IF(Daily!AB870=0,"",Daily!AB870)</f>
        <v>299777</v>
      </c>
      <c r="E34" s="239">
        <f>IF(Daily!AC870=0,"",Daily!AC870)</f>
        <v>299254</v>
      </c>
      <c r="F34" s="212"/>
      <c r="G34" s="208">
        <f t="shared" si="2"/>
        <v>1</v>
      </c>
      <c r="K34" s="208"/>
      <c r="L34" s="208"/>
      <c r="M34" s="208"/>
    </row>
    <row r="35" spans="1:13" ht="18">
      <c r="A35" s="156"/>
      <c r="B35" s="156"/>
      <c r="C35" s="237">
        <f>C7+28</f>
        <v>43706</v>
      </c>
      <c r="D35" s="238">
        <f>IF(Daily!AB901=0,"",Daily!AB901)</f>
        <v>303166</v>
      </c>
      <c r="E35" s="239">
        <f>IF(Daily!AC901=0,"",Daily!AC901)</f>
        <v>302709</v>
      </c>
      <c r="F35" s="212"/>
      <c r="G35" s="208">
        <f t="shared" si="2"/>
        <v>1</v>
      </c>
      <c r="K35" s="208"/>
      <c r="L35" s="208"/>
      <c r="M35" s="208"/>
    </row>
    <row r="36" spans="1:13" ht="18">
      <c r="A36" s="156"/>
      <c r="B36" s="156"/>
      <c r="C36" s="237">
        <f>C8+28</f>
        <v>43707</v>
      </c>
      <c r="D36" s="238">
        <f>IF(Daily!AB932=0,"",Daily!AB932)</f>
        <v>311094</v>
      </c>
      <c r="E36" s="239">
        <f>IF(Daily!AC932=0,"",Daily!AC932)</f>
        <v>310592</v>
      </c>
      <c r="F36" s="212"/>
      <c r="G36" s="208">
        <f t="shared" si="2"/>
        <v>1</v>
      </c>
      <c r="K36" s="208"/>
      <c r="L36" s="208"/>
      <c r="M36" s="208"/>
    </row>
    <row r="37" spans="1:13" ht="18.95" thickBot="1">
      <c r="A37" s="156"/>
      <c r="B37" s="156"/>
      <c r="C37" s="237">
        <f>C9+28</f>
        <v>43708</v>
      </c>
      <c r="D37" s="238">
        <f>IF(Daily!AB963=0,"",Daily!AB963)</f>
        <v>238154</v>
      </c>
      <c r="E37" s="240">
        <f>IF(Daily!AC963=0,"",Daily!AC963)</f>
        <v>237678</v>
      </c>
      <c r="F37" s="212"/>
      <c r="G37" s="208">
        <f t="shared" si="2"/>
        <v>2</v>
      </c>
      <c r="L37" s="208"/>
      <c r="M37" s="208"/>
    </row>
    <row r="38" spans="1:13" ht="17.100000000000001" thickTop="1" thickBot="1">
      <c r="A38" s="156"/>
      <c r="B38" s="156"/>
      <c r="C38" s="162" t="s">
        <v>15</v>
      </c>
      <c r="D38" s="207">
        <f>SUM(D7:D37)</f>
        <v>8144906</v>
      </c>
      <c r="E38" s="206">
        <f>SUM(E7:E37)</f>
        <v>8130056</v>
      </c>
      <c r="F38" s="217"/>
      <c r="G38" s="161"/>
      <c r="H38" s="161"/>
      <c r="I38" s="161"/>
    </row>
    <row r="39" spans="1:13" ht="15.95" thickTop="1">
      <c r="A39" s="158"/>
      <c r="B39" s="159"/>
      <c r="C39" s="160" t="s">
        <v>63</v>
      </c>
      <c r="D39" s="159"/>
      <c r="E39" s="159"/>
      <c r="F39" s="218"/>
    </row>
    <row r="40" spans="1:13">
      <c r="A40" s="158"/>
      <c r="B40" s="159"/>
      <c r="C40" s="159"/>
      <c r="D40" s="159"/>
      <c r="E40" s="159"/>
      <c r="F40" s="218"/>
    </row>
    <row r="41" spans="1:13" ht="15">
      <c r="A41" s="158"/>
      <c r="C41" s="164" t="s">
        <v>64</v>
      </c>
      <c r="D41" s="161">
        <f>MAX(D7:D37)</f>
        <v>332959</v>
      </c>
      <c r="E41" s="161">
        <f>MAX(E7:E37)</f>
        <v>332443</v>
      </c>
      <c r="F41" s="219"/>
    </row>
    <row r="42" spans="1:13" ht="17.100000000000001">
      <c r="A42" s="158"/>
      <c r="C42" s="164" t="s">
        <v>65</v>
      </c>
      <c r="D42" s="233">
        <f>IF(D38=0,"-",INDEX($C$7:$C$37,MATCH(MAX(D$7:D$37),D$7:D$37,0)))</f>
        <v>43684</v>
      </c>
      <c r="E42" s="233">
        <f>IF(E38=0,"-",INDEX($C$7:$C$37,MATCH(MAX(E$7:E$37),E$7:E$37,0)))</f>
        <v>43684</v>
      </c>
      <c r="F42" s="220"/>
    </row>
    <row r="43" spans="1:13" ht="15">
      <c r="A43" s="158"/>
      <c r="C43" s="164" t="s">
        <v>66</v>
      </c>
      <c r="D43" s="161">
        <f>IF(D38=0,0,AVERAGEIF($G$7:$G$37,"&gt;0",D$7:D$37))</f>
        <v>262738.90322580643</v>
      </c>
      <c r="E43" s="161">
        <f>IF(E38=0,0,AVERAGEIF($G$7:$G$37,"&gt;0",E$7:E$37))</f>
        <v>262259.87096774194</v>
      </c>
      <c r="F43" s="219"/>
    </row>
    <row r="44" spans="1:13" ht="15">
      <c r="A44" s="158"/>
      <c r="C44" s="164" t="s">
        <v>67</v>
      </c>
      <c r="D44" s="209">
        <f>SUMIF($G$7:$G$37,1,D$7:D$37)</f>
        <v>5898144</v>
      </c>
      <c r="E44" s="209">
        <f>SUMIF($G$7:$G$37,1,E$7:E$37)</f>
        <v>5886803</v>
      </c>
      <c r="F44" s="219"/>
    </row>
    <row r="45" spans="1:13" ht="15">
      <c r="A45" s="158"/>
      <c r="C45" s="164" t="s">
        <v>68</v>
      </c>
      <c r="D45" s="161">
        <f>IF(D38=0,0,AVERAGEIF($G$7:$G$37,1,D$7:D$37))</f>
        <v>310428.63157894736</v>
      </c>
      <c r="E45" s="161">
        <f>IF(E38=0,0,AVERAGEIF($G$7:$G$37,1,E$7:E$37))</f>
        <v>309831.73684210528</v>
      </c>
      <c r="F45" s="219"/>
    </row>
    <row r="46" spans="1:13" ht="15">
      <c r="C46" s="165" t="s">
        <v>69</v>
      </c>
      <c r="D46" s="209">
        <f>SUMIF($G$7:$G$37,2,D$7:D$37)</f>
        <v>1117075</v>
      </c>
      <c r="E46" s="209">
        <f>SUMIF($G$7:$G$37,2,E$7:E$37)</f>
        <v>1114955</v>
      </c>
      <c r="F46" s="221"/>
    </row>
    <row r="47" spans="1:13" ht="15">
      <c r="C47" s="165" t="s">
        <v>70</v>
      </c>
      <c r="D47" s="161">
        <f>IF(D38=0,0,AVERAGEIF($G$7:$G$37,2,D$7:D$37))</f>
        <v>223415</v>
      </c>
      <c r="E47" s="161">
        <f>IF(E38=0,0,AVERAGEIF($G$7:$G$37,2,E$7:E$37))</f>
        <v>222991</v>
      </c>
      <c r="F47" s="221"/>
    </row>
    <row r="48" spans="1:13" ht="15">
      <c r="C48" s="165" t="s">
        <v>71</v>
      </c>
      <c r="D48" s="209">
        <f>SUMIF($G$7:$G$37,3,D$7:D$37)</f>
        <v>1129687</v>
      </c>
      <c r="E48" s="209">
        <f>SUMIF($G$7:$G$37,3,E$7:E$37)</f>
        <v>1128298</v>
      </c>
      <c r="F48" s="222"/>
    </row>
    <row r="49" spans="3:6" ht="15">
      <c r="C49" s="165" t="s">
        <v>72</v>
      </c>
      <c r="D49" s="161">
        <f>IF(D38=0,0,AVERAGEIF($G$7:$G$37,3,D$7:D$37))</f>
        <v>161383.85714285713</v>
      </c>
      <c r="E49" s="161">
        <f>IF(E38=0,0,AVERAGEIF($G$7:$G$37,3,E$7:E$37))</f>
        <v>161185.42857142858</v>
      </c>
      <c r="F49" s="222"/>
    </row>
    <row r="50" spans="3:6" ht="15">
      <c r="C50" s="165" t="s">
        <v>73</v>
      </c>
      <c r="D50" s="222">
        <f>+D46+D48</f>
        <v>2246762</v>
      </c>
      <c r="E50" s="222">
        <f>+E46+E48</f>
        <v>2243253</v>
      </c>
      <c r="F50" s="222"/>
    </row>
    <row r="51" spans="3:6" ht="15">
      <c r="C51" s="165" t="s">
        <v>74</v>
      </c>
      <c r="D51" s="210">
        <f>IF(D38=0,0,AVERAGEIF($G7:$G37,"&gt;1",D7:D37))</f>
        <v>187230.16666666666</v>
      </c>
      <c r="E51" s="210">
        <f>IF(E38=0,0,AVERAGEIF($G7:$G37,"&gt;1",E7:E37))</f>
        <v>186937.75</v>
      </c>
      <c r="F51" s="222"/>
    </row>
    <row r="52" spans="3:6">
      <c r="C52" s="166" t="s">
        <v>15</v>
      </c>
      <c r="D52" s="209">
        <f>+D44+D46+D48</f>
        <v>8144906</v>
      </c>
      <c r="E52" s="209">
        <f>+E44+E46+E48</f>
        <v>8130056</v>
      </c>
      <c r="F52" s="219"/>
    </row>
    <row r="53" spans="3:6">
      <c r="D53" s="163" t="str">
        <f>IF(Monthly!AB31=D52,"CORRECT","no")</f>
        <v>CORRECT</v>
      </c>
      <c r="E53" s="163" t="str">
        <f>IF(Monthly!AC31=E52,"CORRECT","no")</f>
        <v>CORRECT</v>
      </c>
      <c r="F53" s="223"/>
    </row>
    <row r="54" spans="3:6">
      <c r="C54" s="166" t="s">
        <v>75</v>
      </c>
      <c r="D54" s="161">
        <f>SUM(Monthly!AB11:AB13)</f>
        <v>1522822</v>
      </c>
    </row>
    <row r="55" spans="3:6">
      <c r="C55" s="166" t="s">
        <v>76</v>
      </c>
      <c r="D55" s="161">
        <f>SUM(Monthly!AB21:AB23)</f>
        <v>1761761</v>
      </c>
    </row>
    <row r="60" spans="3:6">
      <c r="C60" s="232" t="s">
        <v>77</v>
      </c>
      <c r="D60" s="232"/>
      <c r="E60" s="232"/>
    </row>
    <row r="61" spans="3:6">
      <c r="C61" s="163" t="s">
        <v>78</v>
      </c>
      <c r="D61" s="210">
        <f>AVERAGE(D15,D22,D29,D36)</f>
        <v>313859.5</v>
      </c>
      <c r="E61" s="210">
        <f t="array" ref="E61">AVERAGE(IF(WEEKDAY($C$7:$C$37,2)=1,E$7:E$37))</f>
        <v>232027.5</v>
      </c>
      <c r="F61" s="210"/>
    </row>
    <row r="62" spans="3:6">
      <c r="C62" s="163" t="s">
        <v>79</v>
      </c>
      <c r="D62" s="210">
        <f t="array" ref="D62">AVERAGE(IF(WEEKDAY($C$7:$C$37,2)=2,D$7:D$37))</f>
        <v>312139.75</v>
      </c>
      <c r="E62" s="210">
        <f t="array" ref="E62">AVERAGE(IF(WEEKDAY($C$7:$C$37,2)=2,E$7:E$37))</f>
        <v>311564</v>
      </c>
    </row>
    <row r="63" spans="3:6">
      <c r="C63" s="163" t="s">
        <v>80</v>
      </c>
      <c r="D63" s="210">
        <f t="array" ref="D63">AVERAGE(IF(WEEKDAY($C$7:$C$37,2)=3,D$7:D$37))</f>
        <v>283650.5</v>
      </c>
      <c r="E63" s="210">
        <f t="array" ref="E63">AVERAGE(IF(WEEKDAY($C$7:$C$37,2)=3,E$7:E$37))</f>
        <v>283165.75</v>
      </c>
    </row>
    <row r="64" spans="3:6">
      <c r="C64" s="163" t="s">
        <v>81</v>
      </c>
      <c r="D64" s="210">
        <f t="array" ref="D64">AVERAGE(IF(WEEKDAY($C$7:$C$37,2)=4,D$7:D$37))</f>
        <v>308778</v>
      </c>
      <c r="E64" s="210">
        <f t="array" ref="E64">AVERAGE(IF(WEEKDAY($C$7:$C$37,2)=4,E$7:E$37))</f>
        <v>308219.8</v>
      </c>
    </row>
    <row r="65" spans="3:5">
      <c r="C65" s="163" t="s">
        <v>82</v>
      </c>
      <c r="D65" s="210">
        <f t="array" ref="D65">AVERAGE(IF(WEEKDAY($C$7:$C$37,2)=5,D$7:D$37))</f>
        <v>312520.2</v>
      </c>
      <c r="E65" s="210">
        <f t="array" ref="E65">AVERAGE(IF(WEEKDAY($C$7:$C$37,2)=5,E$7:E$37))</f>
        <v>311859.40000000002</v>
      </c>
    </row>
    <row r="66" spans="3:5">
      <c r="C66" s="163" t="s">
        <v>83</v>
      </c>
      <c r="D66" s="210">
        <f>AVERAGEIF($G$7:$G$37,2,D$7:D$37)</f>
        <v>223415</v>
      </c>
      <c r="E66" s="210">
        <f>AVERAGEIF($G$7:$G$37,2,E$7:E$37)</f>
        <v>222991</v>
      </c>
    </row>
    <row r="67" spans="3:5">
      <c r="C67" s="163" t="s">
        <v>84</v>
      </c>
      <c r="D67" s="210">
        <f>AVERAGEIF($G$7:$G$37,3,D$7:D$37)</f>
        <v>161383.85714285713</v>
      </c>
      <c r="E67" s="210">
        <f>AVERAGEIF($G$7:$G$37,3,E$7:E$37)</f>
        <v>161185.42857142858</v>
      </c>
    </row>
    <row r="70" spans="3:5">
      <c r="C70" s="163"/>
      <c r="D70" s="210"/>
    </row>
    <row r="71" spans="3:5">
      <c r="C71" s="163"/>
      <c r="D71" s="210"/>
    </row>
    <row r="72" spans="3:5">
      <c r="C72" s="163"/>
      <c r="D72" s="210"/>
    </row>
    <row r="73" spans="3:5">
      <c r="C73" s="163"/>
      <c r="D73" s="210"/>
    </row>
    <row r="74" spans="3:5">
      <c r="C74" s="163"/>
      <c r="D74" s="210"/>
    </row>
    <row r="75" spans="3:5">
      <c r="C75" s="163"/>
      <c r="D75" s="210"/>
    </row>
    <row r="76" spans="3:5">
      <c r="C76" s="163"/>
      <c r="D76" s="210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96"/>
  <sheetViews>
    <sheetView topLeftCell="B16" zoomScale="90" zoomScaleNormal="90" zoomScalePageLayoutView="90" workbookViewId="0">
      <selection activeCell="T65" sqref="T65"/>
    </sheetView>
  </sheetViews>
  <sheetFormatPr defaultColWidth="8.85546875" defaultRowHeight="12.95"/>
  <cols>
    <col min="1" max="1" width="12" style="90" customWidth="1"/>
    <col min="2" max="2" width="9.28515625" customWidth="1"/>
    <col min="3" max="3" width="8.42578125" customWidth="1"/>
    <col min="4" max="4" width="7.7109375" customWidth="1"/>
    <col min="5" max="5" width="8" customWidth="1"/>
    <col min="6" max="6" width="7.7109375" customWidth="1"/>
    <col min="7" max="7" width="8" customWidth="1"/>
    <col min="8" max="9" width="8.85546875" customWidth="1"/>
    <col min="10" max="10" width="7.7109375" customWidth="1"/>
    <col min="11" max="11" width="8" customWidth="1"/>
    <col min="12" max="12" width="7.7109375" customWidth="1"/>
    <col min="13" max="13" width="8" customWidth="1"/>
    <col min="14" max="14" width="8.85546875" customWidth="1"/>
    <col min="15" max="15" width="9.28515625" customWidth="1"/>
    <col min="16" max="18" width="8" customWidth="1"/>
    <col min="19" max="19" width="7.42578125" customWidth="1"/>
    <col min="20" max="20" width="8" customWidth="1"/>
    <col min="21" max="21" width="7.7109375" customWidth="1"/>
    <col min="22" max="22" width="9.28515625" customWidth="1"/>
    <col min="23" max="23" width="8.42578125" customWidth="1"/>
    <col min="24" max="25" width="8" customWidth="1"/>
    <col min="26" max="26" width="9.28515625" customWidth="1"/>
    <col min="27" max="27" width="8.85546875" customWidth="1"/>
    <col min="28" max="28" width="9.85546875" style="90" customWidth="1"/>
    <col min="29" max="29" width="10.28515625" style="90" customWidth="1"/>
    <col min="31" max="31" width="16.42578125" customWidth="1"/>
    <col min="33" max="33" width="10.28515625" customWidth="1"/>
    <col min="35" max="35" width="11.28515625" customWidth="1"/>
  </cols>
  <sheetData>
    <row r="2" spans="1:29" ht="15.95">
      <c r="A2" s="256" t="s">
        <v>85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 t="s">
        <v>85</v>
      </c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</row>
    <row r="3" spans="1:29" ht="15.95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</row>
    <row r="4" spans="1:29" ht="14.1" thickBot="1"/>
    <row r="5" spans="1:29" ht="15" thickTop="1" thickBot="1">
      <c r="A5" s="247" t="s">
        <v>1</v>
      </c>
      <c r="B5" s="258" t="s">
        <v>2</v>
      </c>
      <c r="C5" s="244"/>
      <c r="D5" s="243" t="s">
        <v>3</v>
      </c>
      <c r="E5" s="244"/>
      <c r="F5" s="243" t="s">
        <v>4</v>
      </c>
      <c r="G5" s="244"/>
      <c r="H5" s="243" t="s">
        <v>5</v>
      </c>
      <c r="I5" s="244"/>
      <c r="J5" s="243" t="s">
        <v>6</v>
      </c>
      <c r="K5" s="244"/>
      <c r="L5" s="243" t="s">
        <v>7</v>
      </c>
      <c r="M5" s="244"/>
      <c r="N5" s="243" t="s">
        <v>8</v>
      </c>
      <c r="O5" s="244"/>
      <c r="P5" s="259" t="s">
        <v>9</v>
      </c>
      <c r="Q5" s="244"/>
      <c r="R5" s="243" t="s">
        <v>10</v>
      </c>
      <c r="S5" s="244"/>
      <c r="T5" s="243" t="s">
        <v>11</v>
      </c>
      <c r="U5" s="244"/>
      <c r="V5" s="260" t="s">
        <v>12</v>
      </c>
      <c r="W5" s="261"/>
      <c r="X5" s="243" t="s">
        <v>13</v>
      </c>
      <c r="Y5" s="244"/>
      <c r="Z5" s="243" t="s">
        <v>14</v>
      </c>
      <c r="AA5" s="244"/>
      <c r="AB5" s="243" t="s">
        <v>15</v>
      </c>
      <c r="AC5" s="244"/>
    </row>
    <row r="6" spans="1:29" ht="15" thickTop="1" thickBot="1">
      <c r="A6" s="248"/>
      <c r="B6" s="31" t="s">
        <v>16</v>
      </c>
      <c r="C6" s="32" t="s">
        <v>17</v>
      </c>
      <c r="D6" s="34" t="s">
        <v>16</v>
      </c>
      <c r="E6" s="35" t="s">
        <v>17</v>
      </c>
      <c r="F6" s="31" t="s">
        <v>16</v>
      </c>
      <c r="G6" s="32" t="s">
        <v>17</v>
      </c>
      <c r="H6" s="34" t="s">
        <v>16</v>
      </c>
      <c r="I6" s="35" t="s">
        <v>17</v>
      </c>
      <c r="J6" s="31" t="s">
        <v>16</v>
      </c>
      <c r="K6" s="32" t="s">
        <v>17</v>
      </c>
      <c r="L6" s="34" t="s">
        <v>16</v>
      </c>
      <c r="M6" s="31" t="s">
        <v>17</v>
      </c>
      <c r="N6" s="36" t="s">
        <v>16</v>
      </c>
      <c r="O6" s="37" t="s">
        <v>17</v>
      </c>
      <c r="P6" s="38" t="s">
        <v>16</v>
      </c>
      <c r="Q6" s="32" t="s">
        <v>17</v>
      </c>
      <c r="R6" s="34" t="s">
        <v>16</v>
      </c>
      <c r="S6" s="35" t="s">
        <v>17</v>
      </c>
      <c r="T6" s="31" t="s">
        <v>16</v>
      </c>
      <c r="U6" s="32" t="s">
        <v>17</v>
      </c>
      <c r="V6" s="34" t="s">
        <v>16</v>
      </c>
      <c r="W6" s="35" t="s">
        <v>17</v>
      </c>
      <c r="X6" s="31" t="s">
        <v>16</v>
      </c>
      <c r="Y6" s="32" t="s">
        <v>17</v>
      </c>
      <c r="Z6" s="34" t="s">
        <v>16</v>
      </c>
      <c r="AA6" s="31" t="s">
        <v>17</v>
      </c>
      <c r="AB6" s="36" t="s">
        <v>16</v>
      </c>
      <c r="AC6" s="39" t="s">
        <v>17</v>
      </c>
    </row>
    <row r="7" spans="1:29" ht="14.1" thickTop="1">
      <c r="A7" s="91" t="s">
        <v>18</v>
      </c>
      <c r="B7" s="33">
        <f>Monthly!B7-(Saturdays!B7+'Sundays &amp; Holidays'!B7)</f>
        <v>0</v>
      </c>
      <c r="C7" s="40">
        <f>Monthly!C7-(Saturdays!C7+'Sundays &amp; Holidays'!C7)</f>
        <v>0</v>
      </c>
      <c r="D7" s="33">
        <f>Monthly!D7-(Saturdays!D7+'Sundays &amp; Holidays'!D7)</f>
        <v>0</v>
      </c>
      <c r="E7" s="40">
        <f>Monthly!E7-(Saturdays!E7+'Sundays &amp; Holidays'!E7)</f>
        <v>0</v>
      </c>
      <c r="F7" s="33">
        <f>Monthly!F7-(Saturdays!F7+'Sundays &amp; Holidays'!F7)</f>
        <v>0</v>
      </c>
      <c r="G7" s="40">
        <f>Monthly!G7-(Saturdays!G7+'Sundays &amp; Holidays'!G7)</f>
        <v>0</v>
      </c>
      <c r="H7" s="33">
        <f>Monthly!H7-(Saturdays!H7+'Sundays &amp; Holidays'!H7)</f>
        <v>0</v>
      </c>
      <c r="I7" s="40">
        <f>Monthly!I7-(Saturdays!I7+'Sundays &amp; Holidays'!I7)</f>
        <v>0</v>
      </c>
      <c r="J7" s="33">
        <f>Monthly!J7-(Saturdays!J7+'Sundays &amp; Holidays'!J7)</f>
        <v>0</v>
      </c>
      <c r="K7" s="40">
        <f>Monthly!K7-(Saturdays!K7+'Sundays &amp; Holidays'!K7)</f>
        <v>0</v>
      </c>
      <c r="L7" s="33">
        <f>Monthly!L7-(Saturdays!L7+'Sundays &amp; Holidays'!L7)</f>
        <v>0</v>
      </c>
      <c r="M7" s="40">
        <f>Monthly!M7-(Saturdays!M7+'Sundays &amp; Holidays'!M7)</f>
        <v>0</v>
      </c>
      <c r="N7" s="33">
        <f>Monthly!N7-(Saturdays!N7+'Sundays &amp; Holidays'!N7)</f>
        <v>0</v>
      </c>
      <c r="O7" s="40">
        <f>Monthly!O7-(Saturdays!O7+'Sundays &amp; Holidays'!O7)</f>
        <v>0</v>
      </c>
      <c r="P7" s="33">
        <f>Monthly!P7-(Saturdays!P7+'Sundays &amp; Holidays'!P7)</f>
        <v>0</v>
      </c>
      <c r="Q7" s="40">
        <f>Monthly!Q7-(Saturdays!Q7+'Sundays &amp; Holidays'!Q7)</f>
        <v>0</v>
      </c>
      <c r="R7" s="33">
        <f>Monthly!R7-(Saturdays!R7+'Sundays &amp; Holidays'!R7)</f>
        <v>0</v>
      </c>
      <c r="S7" s="40">
        <f>Monthly!S7-(Saturdays!S7+'Sundays &amp; Holidays'!S7)</f>
        <v>0</v>
      </c>
      <c r="T7" s="33">
        <f>Monthly!T7-(Saturdays!T7+'Sundays &amp; Holidays'!T7)</f>
        <v>0</v>
      </c>
      <c r="U7" s="40">
        <f>Monthly!U7-(Saturdays!U7+'Sundays &amp; Holidays'!U7)</f>
        <v>0</v>
      </c>
      <c r="V7" s="33">
        <f>Monthly!V7-(Saturdays!V7+'Sundays &amp; Holidays'!V7)</f>
        <v>0</v>
      </c>
      <c r="W7" s="40">
        <f>Monthly!W7-(Saturdays!W7+'Sundays &amp; Holidays'!W7)</f>
        <v>0</v>
      </c>
      <c r="X7" s="33">
        <f>Monthly!X7-(Saturdays!X7+'Sundays &amp; Holidays'!X7)</f>
        <v>0</v>
      </c>
      <c r="Y7" s="40">
        <f>Monthly!Y7-(Saturdays!Y7+'Sundays &amp; Holidays'!Y7)</f>
        <v>0</v>
      </c>
      <c r="Z7" s="33">
        <f>Monthly!Z7-(Saturdays!Z7+'Sundays &amp; Holidays'!Z7)</f>
        <v>0</v>
      </c>
      <c r="AA7" s="40">
        <f>Monthly!AA7-(Saturdays!AA7+'Sundays &amp; Holidays'!AA7)</f>
        <v>0</v>
      </c>
      <c r="AB7" s="108">
        <f>+B7+D7+F7+H7+J7+L7+N7+P7+R7+T7+V7+X7+Z7</f>
        <v>0</v>
      </c>
      <c r="AC7" s="109">
        <f>+C7+E7+G7+I7+K7+M7+O7+Q7+S7+U7+W7+Y7+AA7</f>
        <v>0</v>
      </c>
    </row>
    <row r="8" spans="1:29">
      <c r="A8" s="92" t="s">
        <v>19</v>
      </c>
      <c r="B8" s="3">
        <f>Monthly!B8-(Saturdays!B8+'Sundays &amp; Holidays'!B8)</f>
        <v>10728</v>
      </c>
      <c r="C8" s="30">
        <f>Monthly!C8-(Saturdays!C8+'Sundays &amp; Holidays'!C8)</f>
        <v>0</v>
      </c>
      <c r="D8" s="3">
        <f>Monthly!D8-(Saturdays!D8+'Sundays &amp; Holidays'!D8)</f>
        <v>2922</v>
      </c>
      <c r="E8" s="30">
        <f>Monthly!E8-(Saturdays!E8+'Sundays &amp; Holidays'!E8)</f>
        <v>2</v>
      </c>
      <c r="F8" s="3">
        <f>Monthly!F8-(Saturdays!F8+'Sundays &amp; Holidays'!F8)</f>
        <v>912</v>
      </c>
      <c r="G8" s="30">
        <f>Monthly!G8-(Saturdays!G8+'Sundays &amp; Holidays'!G8)</f>
        <v>5</v>
      </c>
      <c r="H8" s="3">
        <f>Monthly!H8-(Saturdays!H8+'Sundays &amp; Holidays'!H8)</f>
        <v>4552</v>
      </c>
      <c r="I8" s="30">
        <f>Monthly!I8-(Saturdays!I8+'Sundays &amp; Holidays'!I8)</f>
        <v>130</v>
      </c>
      <c r="J8" s="3">
        <f>Monthly!J8-(Saturdays!J8+'Sundays &amp; Holidays'!J8)</f>
        <v>119</v>
      </c>
      <c r="K8" s="30">
        <f>Monthly!K8-(Saturdays!K8+'Sundays &amp; Holidays'!K8)</f>
        <v>42</v>
      </c>
      <c r="L8" s="3">
        <f>Monthly!L8-(Saturdays!L8+'Sundays &amp; Holidays'!L8)</f>
        <v>73</v>
      </c>
      <c r="M8" s="30">
        <f>Monthly!M8-(Saturdays!M8+'Sundays &amp; Holidays'!M8)</f>
        <v>39</v>
      </c>
      <c r="N8" s="3">
        <f>Monthly!N8-(Saturdays!N8+'Sundays &amp; Holidays'!N8)</f>
        <v>449</v>
      </c>
      <c r="O8" s="30">
        <f>Monthly!O8-(Saturdays!O8+'Sundays &amp; Holidays'!O8)</f>
        <v>0</v>
      </c>
      <c r="P8" s="3">
        <f>Monthly!P8-(Saturdays!P8+'Sundays &amp; Holidays'!P8)</f>
        <v>126</v>
      </c>
      <c r="Q8" s="30">
        <f>Monthly!Q8-(Saturdays!Q8+'Sundays &amp; Holidays'!Q8)</f>
        <v>0</v>
      </c>
      <c r="R8" s="3">
        <f>Monthly!R8-(Saturdays!R8+'Sundays &amp; Holidays'!R8)</f>
        <v>3</v>
      </c>
      <c r="S8" s="30">
        <f>Monthly!S8-(Saturdays!S8+'Sundays &amp; Holidays'!S8)</f>
        <v>0</v>
      </c>
      <c r="T8" s="3">
        <f>Monthly!T8-(Saturdays!T8+'Sundays &amp; Holidays'!T8)</f>
        <v>0</v>
      </c>
      <c r="U8" s="30">
        <f>Monthly!U8-(Saturdays!U8+'Sundays &amp; Holidays'!U8)</f>
        <v>0</v>
      </c>
      <c r="V8" s="3">
        <f>Monthly!V8-(Saturdays!V8+'Sundays &amp; Holidays'!V8)</f>
        <v>1</v>
      </c>
      <c r="W8" s="30">
        <f>Monthly!W8-(Saturdays!W8+'Sundays &amp; Holidays'!W8)</f>
        <v>0</v>
      </c>
      <c r="X8" s="3">
        <f>Monthly!X8-(Saturdays!X8+'Sundays &amp; Holidays'!X8)</f>
        <v>0</v>
      </c>
      <c r="Y8" s="30">
        <f>Monthly!Y8-(Saturdays!Y8+'Sundays &amp; Holidays'!Y8)</f>
        <v>0</v>
      </c>
      <c r="Z8" s="3">
        <f>Monthly!Z8-(Saturdays!Z8+'Sundays &amp; Holidays'!Z8)</f>
        <v>0</v>
      </c>
      <c r="AA8" s="30">
        <f>Monthly!AA8-(Saturdays!AA8+'Sundays &amp; Holidays'!AA8)</f>
        <v>0</v>
      </c>
      <c r="AB8" s="110">
        <f>+B8+D8+F8+H8+J8+L8+N8+P8+R8+T8+V8+X8+Z8</f>
        <v>19885</v>
      </c>
      <c r="AC8" s="17">
        <f>+C8+E8+G8+I8+K8+M8+O8+Q8+S8+U8+W8+Y8+AA8</f>
        <v>218</v>
      </c>
    </row>
    <row r="9" spans="1:29">
      <c r="A9" s="93" t="s">
        <v>20</v>
      </c>
      <c r="B9" s="3">
        <f>Monthly!B9-(Saturdays!B9+'Sundays &amp; Holidays'!B9)</f>
        <v>60777</v>
      </c>
      <c r="C9" s="30">
        <f>Monthly!C9-(Saturdays!C9+'Sundays &amp; Holidays'!C9)</f>
        <v>22</v>
      </c>
      <c r="D9" s="3">
        <f>Monthly!D9-(Saturdays!D9+'Sundays &amp; Holidays'!D9)</f>
        <v>22570</v>
      </c>
      <c r="E9" s="30">
        <f>Monthly!E9-(Saturdays!E9+'Sundays &amp; Holidays'!E9)</f>
        <v>71</v>
      </c>
      <c r="F9" s="3">
        <f>Monthly!F9-(Saturdays!F9+'Sundays &amp; Holidays'!F9)</f>
        <v>6687</v>
      </c>
      <c r="G9" s="30">
        <f>Monthly!G9-(Saturdays!G9+'Sundays &amp; Holidays'!G9)</f>
        <v>43</v>
      </c>
      <c r="H9" s="3">
        <f>Monthly!H9-(Saturdays!H9+'Sundays &amp; Holidays'!H9)</f>
        <v>24674</v>
      </c>
      <c r="I9" s="30">
        <f>Monthly!I9-(Saturdays!I9+'Sundays &amp; Holidays'!I9)</f>
        <v>1859</v>
      </c>
      <c r="J9" s="3">
        <f>Monthly!J9-(Saturdays!J9+'Sundays &amp; Holidays'!J9)</f>
        <v>1645</v>
      </c>
      <c r="K9" s="30">
        <f>Monthly!K9-(Saturdays!K9+'Sundays &amp; Holidays'!K9)</f>
        <v>922</v>
      </c>
      <c r="L9" s="3">
        <f>Monthly!L9-(Saturdays!L9+'Sundays &amp; Holidays'!L9)</f>
        <v>1409</v>
      </c>
      <c r="M9" s="30">
        <f>Monthly!M9-(Saturdays!M9+'Sundays &amp; Holidays'!M9)</f>
        <v>6202</v>
      </c>
      <c r="N9" s="3">
        <f>Monthly!N9-(Saturdays!N9+'Sundays &amp; Holidays'!N9)</f>
        <v>9455</v>
      </c>
      <c r="O9" s="30">
        <f>Monthly!O9-(Saturdays!O9+'Sundays &amp; Holidays'!O9)</f>
        <v>9551</v>
      </c>
      <c r="P9" s="3">
        <f>Monthly!P9-(Saturdays!P9+'Sundays &amp; Holidays'!P9)</f>
        <v>5559</v>
      </c>
      <c r="Q9" s="30">
        <f>Monthly!Q9-(Saturdays!Q9+'Sundays &amp; Holidays'!Q9)</f>
        <v>5361</v>
      </c>
      <c r="R9" s="3">
        <f>Monthly!R9-(Saturdays!R9+'Sundays &amp; Holidays'!R9)</f>
        <v>7252</v>
      </c>
      <c r="S9" s="30">
        <f>Monthly!S9-(Saturdays!S9+'Sundays &amp; Holidays'!S9)</f>
        <v>7256</v>
      </c>
      <c r="T9" s="3">
        <f>Monthly!T9-(Saturdays!T9+'Sundays &amp; Holidays'!T9)</f>
        <v>1391</v>
      </c>
      <c r="U9" s="30">
        <f>Monthly!U9-(Saturdays!U9+'Sundays &amp; Holidays'!U9)</f>
        <v>4398</v>
      </c>
      <c r="V9" s="3">
        <f>Monthly!V9-(Saturdays!V9+'Sundays &amp; Holidays'!V9)</f>
        <v>4625</v>
      </c>
      <c r="W9" s="30">
        <f>Monthly!W9-(Saturdays!W9+'Sundays &amp; Holidays'!W9)</f>
        <v>10196</v>
      </c>
      <c r="X9" s="3">
        <f>Monthly!X9-(Saturdays!X9+'Sundays &amp; Holidays'!X9)</f>
        <v>6948</v>
      </c>
      <c r="Y9" s="30">
        <f>Monthly!Y9-(Saturdays!Y9+'Sundays &amp; Holidays'!Y9)</f>
        <v>7671</v>
      </c>
      <c r="Z9" s="3">
        <f>Monthly!Z9-(Saturdays!Z9+'Sundays &amp; Holidays'!Z9)</f>
        <v>23087</v>
      </c>
      <c r="AA9" s="30">
        <f>Monthly!AA9-(Saturdays!AA9+'Sundays &amp; Holidays'!AA9)</f>
        <v>11034</v>
      </c>
      <c r="AB9" s="110">
        <f t="shared" ref="AB9:AC30" si="0">+B9+D9+F9+H9+J9+L9+N9+P9+R9+T9+V9+X9+Z9</f>
        <v>176079</v>
      </c>
      <c r="AC9" s="17">
        <f t="shared" si="0"/>
        <v>64586</v>
      </c>
    </row>
    <row r="10" spans="1:29">
      <c r="A10" s="92" t="s">
        <v>21</v>
      </c>
      <c r="B10" s="3">
        <f>Monthly!B10-(Saturdays!B10+'Sundays &amp; Holidays'!B10)</f>
        <v>98619</v>
      </c>
      <c r="C10" s="30">
        <f>Monthly!C10-(Saturdays!C10+'Sundays &amp; Holidays'!C10)</f>
        <v>8371</v>
      </c>
      <c r="D10" s="3">
        <f>Monthly!D10-(Saturdays!D10+'Sundays &amp; Holidays'!D10)</f>
        <v>34108</v>
      </c>
      <c r="E10" s="30">
        <f>Monthly!E10-(Saturdays!E10+'Sundays &amp; Holidays'!E10)</f>
        <v>11097</v>
      </c>
      <c r="F10" s="3">
        <f>Monthly!F10-(Saturdays!F10+'Sundays &amp; Holidays'!F10)</f>
        <v>15325</v>
      </c>
      <c r="G10" s="30">
        <f>Monthly!G10-(Saturdays!G10+'Sundays &amp; Holidays'!G10)</f>
        <v>5616</v>
      </c>
      <c r="H10" s="3">
        <f>Monthly!H10-(Saturdays!H10+'Sundays &amp; Holidays'!H10)</f>
        <v>19993</v>
      </c>
      <c r="I10" s="30">
        <f>Monthly!I10-(Saturdays!I10+'Sundays &amp; Holidays'!I10)</f>
        <v>17239</v>
      </c>
      <c r="J10" s="3">
        <f>Monthly!J10-(Saturdays!J10+'Sundays &amp; Holidays'!J10)</f>
        <v>4997</v>
      </c>
      <c r="K10" s="30">
        <f>Monthly!K10-(Saturdays!K10+'Sundays &amp; Holidays'!K10)</f>
        <v>7434</v>
      </c>
      <c r="L10" s="3">
        <f>Monthly!L10-(Saturdays!L10+'Sundays &amp; Holidays'!L10)</f>
        <v>5835</v>
      </c>
      <c r="M10" s="30">
        <f>Monthly!M10-(Saturdays!M10+'Sundays &amp; Holidays'!M10)</f>
        <v>19205</v>
      </c>
      <c r="N10" s="3">
        <f>Monthly!N10-(Saturdays!N10+'Sundays &amp; Holidays'!N10)</f>
        <v>21943</v>
      </c>
      <c r="O10" s="30">
        <f>Monthly!O10-(Saturdays!O10+'Sundays &amp; Holidays'!O10)</f>
        <v>31160</v>
      </c>
      <c r="P10" s="3">
        <f>Monthly!P10-(Saturdays!P10+'Sundays &amp; Holidays'!P10)</f>
        <v>20281</v>
      </c>
      <c r="Q10" s="30">
        <f>Monthly!Q10-(Saturdays!Q10+'Sundays &amp; Holidays'!Q10)</f>
        <v>15707</v>
      </c>
      <c r="R10" s="3">
        <f>Monthly!R10-(Saturdays!R10+'Sundays &amp; Holidays'!R10)</f>
        <v>22326</v>
      </c>
      <c r="S10" s="30">
        <f>Monthly!S10-(Saturdays!S10+'Sundays &amp; Holidays'!S10)</f>
        <v>19853</v>
      </c>
      <c r="T10" s="3">
        <f>Monthly!T10-(Saturdays!T10+'Sundays &amp; Holidays'!T10)</f>
        <v>4364</v>
      </c>
      <c r="U10" s="30">
        <f>Monthly!U10-(Saturdays!U10+'Sundays &amp; Holidays'!U10)</f>
        <v>16017</v>
      </c>
      <c r="V10" s="3">
        <f>Monthly!V10-(Saturdays!V10+'Sundays &amp; Holidays'!V10)</f>
        <v>14256</v>
      </c>
      <c r="W10" s="30">
        <f>Monthly!W10-(Saturdays!W10+'Sundays &amp; Holidays'!W10)</f>
        <v>32132</v>
      </c>
      <c r="X10" s="3">
        <f>Monthly!X10-(Saturdays!X10+'Sundays &amp; Holidays'!X10)</f>
        <v>21476</v>
      </c>
      <c r="Y10" s="30">
        <f>Monthly!Y10-(Saturdays!Y10+'Sundays &amp; Holidays'!Y10)</f>
        <v>21225</v>
      </c>
      <c r="Z10" s="3">
        <f>Monthly!Z10-(Saturdays!Z10+'Sundays &amp; Holidays'!Z10)</f>
        <v>64180</v>
      </c>
      <c r="AA10" s="30">
        <f>Monthly!AA10-(Saturdays!AA10+'Sundays &amp; Holidays'!AA10)</f>
        <v>28523</v>
      </c>
      <c r="AB10" s="110">
        <f t="shared" si="0"/>
        <v>347703</v>
      </c>
      <c r="AC10" s="17">
        <f t="shared" si="0"/>
        <v>233579</v>
      </c>
    </row>
    <row r="11" spans="1:29">
      <c r="A11" s="93" t="s">
        <v>22</v>
      </c>
      <c r="B11" s="3">
        <f>Monthly!B11-(Saturdays!B11+'Sundays &amp; Holidays'!B11)</f>
        <v>107180</v>
      </c>
      <c r="C11" s="30">
        <f>Monthly!C11-(Saturdays!C11+'Sundays &amp; Holidays'!C11)</f>
        <v>17634</v>
      </c>
      <c r="D11" s="3">
        <f>Monthly!D11-(Saturdays!D11+'Sundays &amp; Holidays'!D11)</f>
        <v>27014</v>
      </c>
      <c r="E11" s="30">
        <f>Monthly!E11-(Saturdays!E11+'Sundays &amp; Holidays'!E11)</f>
        <v>20974</v>
      </c>
      <c r="F11" s="3">
        <f>Monthly!F11-(Saturdays!F11+'Sundays &amp; Holidays'!F11)</f>
        <v>15010</v>
      </c>
      <c r="G11" s="30">
        <f>Monthly!G11-(Saturdays!G11+'Sundays &amp; Holidays'!G11)</f>
        <v>9895</v>
      </c>
      <c r="H11" s="3">
        <f>Monthly!H11-(Saturdays!H11+'Sundays &amp; Holidays'!H11)</f>
        <v>17805</v>
      </c>
      <c r="I11" s="30">
        <f>Monthly!I11-(Saturdays!I11+'Sundays &amp; Holidays'!I11)</f>
        <v>26028</v>
      </c>
      <c r="J11" s="3">
        <f>Monthly!J11-(Saturdays!J11+'Sundays &amp; Holidays'!J11)</f>
        <v>8695</v>
      </c>
      <c r="K11" s="30">
        <f>Monthly!K11-(Saturdays!K11+'Sundays &amp; Holidays'!K11)</f>
        <v>14047</v>
      </c>
      <c r="L11" s="3">
        <f>Monthly!L11-(Saturdays!L11+'Sundays &amp; Holidays'!L11)</f>
        <v>8934</v>
      </c>
      <c r="M11" s="30">
        <f>Monthly!M11-(Saturdays!M11+'Sundays &amp; Holidays'!M11)</f>
        <v>33277</v>
      </c>
      <c r="N11" s="3">
        <f>Monthly!N11-(Saturdays!N11+'Sundays &amp; Holidays'!N11)</f>
        <v>30588</v>
      </c>
      <c r="O11" s="30">
        <f>Monthly!O11-(Saturdays!O11+'Sundays &amp; Holidays'!O11)</f>
        <v>46024</v>
      </c>
      <c r="P11" s="3">
        <f>Monthly!P11-(Saturdays!P11+'Sundays &amp; Holidays'!P11)</f>
        <v>27886</v>
      </c>
      <c r="Q11" s="30">
        <f>Monthly!Q11-(Saturdays!Q11+'Sundays &amp; Holidays'!Q11)</f>
        <v>25237</v>
      </c>
      <c r="R11" s="3">
        <f>Monthly!R11-(Saturdays!R11+'Sundays &amp; Holidays'!R11)</f>
        <v>30832</v>
      </c>
      <c r="S11" s="30">
        <f>Monthly!S11-(Saturdays!S11+'Sundays &amp; Holidays'!S11)</f>
        <v>26177</v>
      </c>
      <c r="T11" s="3">
        <f>Monthly!T11-(Saturdays!T11+'Sundays &amp; Holidays'!T11)</f>
        <v>5899</v>
      </c>
      <c r="U11" s="30">
        <f>Monthly!U11-(Saturdays!U11+'Sundays &amp; Holidays'!U11)</f>
        <v>28562</v>
      </c>
      <c r="V11" s="3">
        <f>Monthly!V11-(Saturdays!V11+'Sundays &amp; Holidays'!V11)</f>
        <v>18772</v>
      </c>
      <c r="W11" s="30">
        <f>Monthly!W11-(Saturdays!W11+'Sundays &amp; Holidays'!W11)</f>
        <v>45295</v>
      </c>
      <c r="X11" s="3">
        <f>Monthly!X11-(Saturdays!X11+'Sundays &amp; Holidays'!X11)</f>
        <v>24656</v>
      </c>
      <c r="Y11" s="30">
        <f>Monthly!Y11-(Saturdays!Y11+'Sundays &amp; Holidays'!Y11)</f>
        <v>28132</v>
      </c>
      <c r="Z11" s="3">
        <f>Monthly!Z11-(Saturdays!Z11+'Sundays &amp; Holidays'!Z11)</f>
        <v>82676</v>
      </c>
      <c r="AA11" s="30">
        <f>Monthly!AA11-(Saturdays!AA11+'Sundays &amp; Holidays'!AA11)</f>
        <v>42290</v>
      </c>
      <c r="AB11" s="110">
        <f t="shared" si="0"/>
        <v>405947</v>
      </c>
      <c r="AC11" s="17">
        <f t="shared" si="0"/>
        <v>363572</v>
      </c>
    </row>
    <row r="12" spans="1:29">
      <c r="A12" s="92" t="s">
        <v>23</v>
      </c>
      <c r="B12" s="3">
        <f>Monthly!B12-(Saturdays!B12+'Sundays &amp; Holidays'!B12)</f>
        <v>99007</v>
      </c>
      <c r="C12" s="30">
        <f>Monthly!C12-(Saturdays!C12+'Sundays &amp; Holidays'!C12)</f>
        <v>20307</v>
      </c>
      <c r="D12" s="3">
        <f>Monthly!D12-(Saturdays!D12+'Sundays &amp; Holidays'!D12)</f>
        <v>25601</v>
      </c>
      <c r="E12" s="30">
        <f>Monthly!E12-(Saturdays!E12+'Sundays &amp; Holidays'!E12)</f>
        <v>23403</v>
      </c>
      <c r="F12" s="3">
        <f>Monthly!F12-(Saturdays!F12+'Sundays &amp; Holidays'!F12)</f>
        <v>15364</v>
      </c>
      <c r="G12" s="30">
        <f>Monthly!G12-(Saturdays!G12+'Sundays &amp; Holidays'!G12)</f>
        <v>11402</v>
      </c>
      <c r="H12" s="3">
        <f>Monthly!H12-(Saturdays!H12+'Sundays &amp; Holidays'!H12)</f>
        <v>20302</v>
      </c>
      <c r="I12" s="30">
        <f>Monthly!I12-(Saturdays!I12+'Sundays &amp; Holidays'!I12)</f>
        <v>34021</v>
      </c>
      <c r="J12" s="3">
        <f>Monthly!J12-(Saturdays!J12+'Sundays &amp; Holidays'!J12)</f>
        <v>8362</v>
      </c>
      <c r="K12" s="30">
        <f>Monthly!K12-(Saturdays!K12+'Sundays &amp; Holidays'!K12)</f>
        <v>17954</v>
      </c>
      <c r="L12" s="3">
        <f>Monthly!L12-(Saturdays!L12+'Sundays &amp; Holidays'!L12)</f>
        <v>9111</v>
      </c>
      <c r="M12" s="30">
        <f>Monthly!M12-(Saturdays!M12+'Sundays &amp; Holidays'!M12)</f>
        <v>45916</v>
      </c>
      <c r="N12" s="3">
        <f>Monthly!N12-(Saturdays!N12+'Sundays &amp; Holidays'!N12)</f>
        <v>27388</v>
      </c>
      <c r="O12" s="30">
        <f>Monthly!O12-(Saturdays!O12+'Sundays &amp; Holidays'!O12)</f>
        <v>57283</v>
      </c>
      <c r="P12" s="3">
        <f>Monthly!P12-(Saturdays!P12+'Sundays &amp; Holidays'!P12)</f>
        <v>24707</v>
      </c>
      <c r="Q12" s="30">
        <f>Monthly!Q12-(Saturdays!Q12+'Sundays &amp; Holidays'!Q12)</f>
        <v>28797</v>
      </c>
      <c r="R12" s="3">
        <f>Monthly!R12-(Saturdays!R12+'Sundays &amp; Holidays'!R12)</f>
        <v>30210</v>
      </c>
      <c r="S12" s="30">
        <f>Monthly!S12-(Saturdays!S12+'Sundays &amp; Holidays'!S12)</f>
        <v>26202</v>
      </c>
      <c r="T12" s="3">
        <f>Monthly!T12-(Saturdays!T12+'Sundays &amp; Holidays'!T12)</f>
        <v>5455</v>
      </c>
      <c r="U12" s="30">
        <f>Monthly!U12-(Saturdays!U12+'Sundays &amp; Holidays'!U12)</f>
        <v>29929</v>
      </c>
      <c r="V12" s="3">
        <f>Monthly!V12-(Saturdays!V12+'Sundays &amp; Holidays'!V12)</f>
        <v>15008</v>
      </c>
      <c r="W12" s="30">
        <f>Monthly!W12-(Saturdays!W12+'Sundays &amp; Holidays'!W12)</f>
        <v>47695</v>
      </c>
      <c r="X12" s="3">
        <f>Monthly!X12-(Saturdays!X12+'Sundays &amp; Holidays'!X12)</f>
        <v>23420</v>
      </c>
      <c r="Y12" s="30">
        <f>Monthly!Y12-(Saturdays!Y12+'Sundays &amp; Holidays'!Y12)</f>
        <v>31639</v>
      </c>
      <c r="Z12" s="3">
        <f>Monthly!Z12-(Saturdays!Z12+'Sundays &amp; Holidays'!Z12)</f>
        <v>84593</v>
      </c>
      <c r="AA12" s="30">
        <f>Monthly!AA12-(Saturdays!AA12+'Sundays &amp; Holidays'!AA12)</f>
        <v>40598</v>
      </c>
      <c r="AB12" s="110">
        <f t="shared" si="0"/>
        <v>388528</v>
      </c>
      <c r="AC12" s="17">
        <f t="shared" si="0"/>
        <v>415146</v>
      </c>
    </row>
    <row r="13" spans="1:29">
      <c r="A13" s="93" t="s">
        <v>24</v>
      </c>
      <c r="B13" s="3">
        <f>Monthly!B13-(Saturdays!B13+'Sundays &amp; Holidays'!B13)</f>
        <v>85989</v>
      </c>
      <c r="C13" s="30">
        <f>Monthly!C13-(Saturdays!C13+'Sundays &amp; Holidays'!C13)</f>
        <v>20669</v>
      </c>
      <c r="D13" s="3">
        <f>Monthly!D13-(Saturdays!D13+'Sundays &amp; Holidays'!D13)</f>
        <v>27420</v>
      </c>
      <c r="E13" s="30">
        <f>Monthly!E13-(Saturdays!E13+'Sundays &amp; Holidays'!E13)</f>
        <v>20951</v>
      </c>
      <c r="F13" s="3">
        <f>Monthly!F13-(Saturdays!F13+'Sundays &amp; Holidays'!F13)</f>
        <v>13613</v>
      </c>
      <c r="G13" s="30">
        <f>Monthly!G13-(Saturdays!G13+'Sundays &amp; Holidays'!G13)</f>
        <v>10847</v>
      </c>
      <c r="H13" s="3">
        <f>Monthly!H13-(Saturdays!H13+'Sundays &amp; Holidays'!H13)</f>
        <v>22952</v>
      </c>
      <c r="I13" s="30">
        <f>Monthly!I13-(Saturdays!I13+'Sundays &amp; Holidays'!I13)</f>
        <v>33000</v>
      </c>
      <c r="J13" s="3">
        <f>Monthly!J13-(Saturdays!J13+'Sundays &amp; Holidays'!J13)</f>
        <v>7533</v>
      </c>
      <c r="K13" s="30">
        <f>Monthly!K13-(Saturdays!K13+'Sundays &amp; Holidays'!K13)</f>
        <v>17977</v>
      </c>
      <c r="L13" s="3">
        <f>Monthly!L13-(Saturdays!L13+'Sundays &amp; Holidays'!L13)</f>
        <v>9596</v>
      </c>
      <c r="M13" s="30">
        <f>Monthly!M13-(Saturdays!M13+'Sundays &amp; Holidays'!M13)</f>
        <v>43294</v>
      </c>
      <c r="N13" s="3">
        <f>Monthly!N13-(Saturdays!N13+'Sundays &amp; Holidays'!N13)</f>
        <v>25435</v>
      </c>
      <c r="O13" s="30">
        <f>Monthly!O13-(Saturdays!O13+'Sundays &amp; Holidays'!O13)</f>
        <v>56376</v>
      </c>
      <c r="P13" s="3">
        <f>Monthly!P13-(Saturdays!P13+'Sundays &amp; Holidays'!P13)</f>
        <v>18374</v>
      </c>
      <c r="Q13" s="30">
        <f>Monthly!Q13-(Saturdays!Q13+'Sundays &amp; Holidays'!Q13)</f>
        <v>27486</v>
      </c>
      <c r="R13" s="3">
        <f>Monthly!R13-(Saturdays!R13+'Sundays &amp; Holidays'!R13)</f>
        <v>27355</v>
      </c>
      <c r="S13" s="30">
        <f>Monthly!S13-(Saturdays!S13+'Sundays &amp; Holidays'!S13)</f>
        <v>24595</v>
      </c>
      <c r="T13" s="3">
        <f>Monthly!T13-(Saturdays!T13+'Sundays &amp; Holidays'!T13)</f>
        <v>5185</v>
      </c>
      <c r="U13" s="30">
        <f>Monthly!U13-(Saturdays!U13+'Sundays &amp; Holidays'!U13)</f>
        <v>20837</v>
      </c>
      <c r="V13" s="3">
        <f>Monthly!V13-(Saturdays!V13+'Sundays &amp; Holidays'!V13)</f>
        <v>13928</v>
      </c>
      <c r="W13" s="30">
        <f>Monthly!W13-(Saturdays!W13+'Sundays &amp; Holidays'!W13)</f>
        <v>48097</v>
      </c>
      <c r="X13" s="3">
        <f>Monthly!X13-(Saturdays!X13+'Sundays &amp; Holidays'!X13)</f>
        <v>21710</v>
      </c>
      <c r="Y13" s="30">
        <f>Monthly!Y13-(Saturdays!Y13+'Sundays &amp; Holidays'!Y13)</f>
        <v>25498</v>
      </c>
      <c r="Z13" s="3">
        <f>Monthly!Z13-(Saturdays!Z13+'Sundays &amp; Holidays'!Z13)</f>
        <v>79133</v>
      </c>
      <c r="AA13" s="30">
        <f>Monthly!AA13-(Saturdays!AA13+'Sundays &amp; Holidays'!AA13)</f>
        <v>38185</v>
      </c>
      <c r="AB13" s="110">
        <f t="shared" si="0"/>
        <v>358223</v>
      </c>
      <c r="AC13" s="17">
        <f t="shared" si="0"/>
        <v>387812</v>
      </c>
    </row>
    <row r="14" spans="1:29">
      <c r="A14" s="92" t="s">
        <v>25</v>
      </c>
      <c r="B14" s="3">
        <f>Monthly!B14-(Saturdays!B14+'Sundays &amp; Holidays'!B14)</f>
        <v>74850</v>
      </c>
      <c r="C14" s="30">
        <f>Monthly!C14-(Saturdays!C14+'Sundays &amp; Holidays'!C14)</f>
        <v>21770</v>
      </c>
      <c r="D14" s="3">
        <f>Monthly!D14-(Saturdays!D14+'Sundays &amp; Holidays'!D14)</f>
        <v>30833</v>
      </c>
      <c r="E14" s="30">
        <f>Monthly!E14-(Saturdays!E14+'Sundays &amp; Holidays'!E14)</f>
        <v>16802</v>
      </c>
      <c r="F14" s="3">
        <f>Monthly!F14-(Saturdays!F14+'Sundays &amp; Holidays'!F14)</f>
        <v>18593</v>
      </c>
      <c r="G14" s="30">
        <f>Monthly!G14-(Saturdays!G14+'Sundays &amp; Holidays'!G14)</f>
        <v>10355</v>
      </c>
      <c r="H14" s="3">
        <f>Monthly!H14-(Saturdays!H14+'Sundays &amp; Holidays'!H14)</f>
        <v>26920</v>
      </c>
      <c r="I14" s="30">
        <f>Monthly!I14-(Saturdays!I14+'Sundays &amp; Holidays'!I14)</f>
        <v>36012</v>
      </c>
      <c r="J14" s="3">
        <f>Monthly!J14-(Saturdays!J14+'Sundays &amp; Holidays'!J14)</f>
        <v>6902</v>
      </c>
      <c r="K14" s="30">
        <f>Monthly!K14-(Saturdays!K14+'Sundays &amp; Holidays'!K14)</f>
        <v>16955</v>
      </c>
      <c r="L14" s="3">
        <f>Monthly!L14-(Saturdays!L14+'Sundays &amp; Holidays'!L14)</f>
        <v>8512</v>
      </c>
      <c r="M14" s="30">
        <f>Monthly!M14-(Saturdays!M14+'Sundays &amp; Holidays'!M14)</f>
        <v>38001</v>
      </c>
      <c r="N14" s="3">
        <f>Monthly!N14-(Saturdays!N14+'Sundays &amp; Holidays'!N14)</f>
        <v>23973</v>
      </c>
      <c r="O14" s="30">
        <f>Monthly!O14-(Saturdays!O14+'Sundays &amp; Holidays'!O14)</f>
        <v>51278</v>
      </c>
      <c r="P14" s="3">
        <f>Monthly!P14-(Saturdays!P14+'Sundays &amp; Holidays'!P14)</f>
        <v>15985</v>
      </c>
      <c r="Q14" s="30">
        <f>Monthly!Q14-(Saturdays!Q14+'Sundays &amp; Holidays'!Q14)</f>
        <v>23493</v>
      </c>
      <c r="R14" s="3">
        <f>Monthly!R14-(Saturdays!R14+'Sundays &amp; Holidays'!R14)</f>
        <v>23655</v>
      </c>
      <c r="S14" s="30">
        <f>Monthly!S14-(Saturdays!S14+'Sundays &amp; Holidays'!S14)</f>
        <v>23898</v>
      </c>
      <c r="T14" s="3">
        <f>Monthly!T14-(Saturdays!T14+'Sundays &amp; Holidays'!T14)</f>
        <v>6499</v>
      </c>
      <c r="U14" s="30">
        <f>Monthly!U14-(Saturdays!U14+'Sundays &amp; Holidays'!U14)</f>
        <v>15799</v>
      </c>
      <c r="V14" s="3">
        <f>Monthly!V14-(Saturdays!V14+'Sundays &amp; Holidays'!V14)</f>
        <v>14246</v>
      </c>
      <c r="W14" s="30">
        <f>Monthly!W14-(Saturdays!W14+'Sundays &amp; Holidays'!W14)</f>
        <v>41365</v>
      </c>
      <c r="X14" s="3">
        <f>Monthly!X14-(Saturdays!X14+'Sundays &amp; Holidays'!X14)</f>
        <v>18700</v>
      </c>
      <c r="Y14" s="30">
        <f>Monthly!Y14-(Saturdays!Y14+'Sundays &amp; Holidays'!Y14)</f>
        <v>19538</v>
      </c>
      <c r="Z14" s="3">
        <f>Monthly!Z14-(Saturdays!Z14+'Sundays &amp; Holidays'!Z14)</f>
        <v>63456</v>
      </c>
      <c r="AA14" s="30">
        <f>Monthly!AA14-(Saturdays!AA14+'Sundays &amp; Holidays'!AA14)</f>
        <v>37878</v>
      </c>
      <c r="AB14" s="110">
        <f t="shared" si="0"/>
        <v>333124</v>
      </c>
      <c r="AC14" s="17">
        <f t="shared" si="0"/>
        <v>353144</v>
      </c>
    </row>
    <row r="15" spans="1:29">
      <c r="A15" s="93" t="s">
        <v>26</v>
      </c>
      <c r="B15" s="3">
        <f>Monthly!B15-(Saturdays!B15+'Sundays &amp; Holidays'!B15)</f>
        <v>75476</v>
      </c>
      <c r="C15" s="30">
        <f>Monthly!C15-(Saturdays!C15+'Sundays &amp; Holidays'!C15)</f>
        <v>23634</v>
      </c>
      <c r="D15" s="3">
        <f>Monthly!D15-(Saturdays!D15+'Sundays &amp; Holidays'!D15)</f>
        <v>29947</v>
      </c>
      <c r="E15" s="30">
        <f>Monthly!E15-(Saturdays!E15+'Sundays &amp; Holidays'!E15)</f>
        <v>15548</v>
      </c>
      <c r="F15" s="3">
        <f>Monthly!F15-(Saturdays!F15+'Sundays &amp; Holidays'!F15)</f>
        <v>20246</v>
      </c>
      <c r="G15" s="30">
        <f>Monthly!G15-(Saturdays!G15+'Sundays &amp; Holidays'!G15)</f>
        <v>8746</v>
      </c>
      <c r="H15" s="3">
        <f>Monthly!H15-(Saturdays!H15+'Sundays &amp; Holidays'!H15)</f>
        <v>28481</v>
      </c>
      <c r="I15" s="30">
        <f>Monthly!I15-(Saturdays!I15+'Sundays &amp; Holidays'!I15)</f>
        <v>38467</v>
      </c>
      <c r="J15" s="3">
        <f>Monthly!J15-(Saturdays!J15+'Sundays &amp; Holidays'!J15)</f>
        <v>6630</v>
      </c>
      <c r="K15" s="30">
        <f>Monthly!K15-(Saturdays!K15+'Sundays &amp; Holidays'!K15)</f>
        <v>12460</v>
      </c>
      <c r="L15" s="3">
        <f>Monthly!L15-(Saturdays!L15+'Sundays &amp; Holidays'!L15)</f>
        <v>9138</v>
      </c>
      <c r="M15" s="30">
        <f>Monthly!M15-(Saturdays!M15+'Sundays &amp; Holidays'!M15)</f>
        <v>33993</v>
      </c>
      <c r="N15" s="3">
        <f>Monthly!N15-(Saturdays!N15+'Sundays &amp; Holidays'!N15)</f>
        <v>25490</v>
      </c>
      <c r="O15" s="30">
        <f>Monthly!O15-(Saturdays!O15+'Sundays &amp; Holidays'!O15)</f>
        <v>46123</v>
      </c>
      <c r="P15" s="3">
        <f>Monthly!P15-(Saturdays!P15+'Sundays &amp; Holidays'!P15)</f>
        <v>15239</v>
      </c>
      <c r="Q15" s="30">
        <f>Monthly!Q15-(Saturdays!Q15+'Sundays &amp; Holidays'!Q15)</f>
        <v>21458</v>
      </c>
      <c r="R15" s="3">
        <f>Monthly!R15-(Saturdays!R15+'Sundays &amp; Holidays'!R15)</f>
        <v>22051</v>
      </c>
      <c r="S15" s="30">
        <f>Monthly!S15-(Saturdays!S15+'Sundays &amp; Holidays'!S15)</f>
        <v>23879</v>
      </c>
      <c r="T15" s="3">
        <f>Monthly!T15-(Saturdays!T15+'Sundays &amp; Holidays'!T15)</f>
        <v>7230</v>
      </c>
      <c r="U15" s="30">
        <f>Monthly!U15-(Saturdays!U15+'Sundays &amp; Holidays'!U15)</f>
        <v>13728</v>
      </c>
      <c r="V15" s="3">
        <f>Monthly!V15-(Saturdays!V15+'Sundays &amp; Holidays'!V15)</f>
        <v>15918</v>
      </c>
      <c r="W15" s="30">
        <f>Monthly!W15-(Saturdays!W15+'Sundays &amp; Holidays'!W15)</f>
        <v>41689</v>
      </c>
      <c r="X15" s="3">
        <f>Monthly!X15-(Saturdays!X15+'Sundays &amp; Holidays'!X15)</f>
        <v>18698</v>
      </c>
      <c r="Y15" s="30">
        <f>Monthly!Y15-(Saturdays!Y15+'Sundays &amp; Holidays'!Y15)</f>
        <v>16850</v>
      </c>
      <c r="Z15" s="3">
        <f>Monthly!Z15-(Saturdays!Z15+'Sundays &amp; Holidays'!Z15)</f>
        <v>58215</v>
      </c>
      <c r="AA15" s="30">
        <f>Monthly!AA15-(Saturdays!AA15+'Sundays &amp; Holidays'!AA15)</f>
        <v>46718</v>
      </c>
      <c r="AB15" s="110">
        <f t="shared" si="0"/>
        <v>332759</v>
      </c>
      <c r="AC15" s="17">
        <f t="shared" si="0"/>
        <v>343293</v>
      </c>
    </row>
    <row r="16" spans="1:29">
      <c r="A16" s="92" t="s">
        <v>27</v>
      </c>
      <c r="B16" s="3">
        <f>Monthly!B16-(Saturdays!B16+'Sundays &amp; Holidays'!B16)</f>
        <v>70807</v>
      </c>
      <c r="C16" s="30">
        <f>Monthly!C16-(Saturdays!C16+'Sundays &amp; Holidays'!C16)</f>
        <v>25535</v>
      </c>
      <c r="D16" s="3">
        <f>Monthly!D16-(Saturdays!D16+'Sundays &amp; Holidays'!D16)</f>
        <v>28545</v>
      </c>
      <c r="E16" s="30">
        <f>Monthly!E16-(Saturdays!E16+'Sundays &amp; Holidays'!E16)</f>
        <v>14619</v>
      </c>
      <c r="F16" s="3">
        <f>Monthly!F16-(Saturdays!F16+'Sundays &amp; Holidays'!F16)</f>
        <v>18763</v>
      </c>
      <c r="G16" s="30">
        <f>Monthly!G16-(Saturdays!G16+'Sundays &amp; Holidays'!G16)</f>
        <v>8204</v>
      </c>
      <c r="H16" s="3">
        <f>Monthly!H16-(Saturdays!H16+'Sundays &amp; Holidays'!H16)</f>
        <v>27655</v>
      </c>
      <c r="I16" s="30">
        <f>Monthly!I16-(Saturdays!I16+'Sundays &amp; Holidays'!I16)</f>
        <v>37861</v>
      </c>
      <c r="J16" s="3">
        <f>Monthly!J16-(Saturdays!J16+'Sundays &amp; Holidays'!J16)</f>
        <v>6974</v>
      </c>
      <c r="K16" s="30">
        <f>Monthly!K16-(Saturdays!K16+'Sundays &amp; Holidays'!K16)</f>
        <v>9894</v>
      </c>
      <c r="L16" s="3">
        <f>Monthly!L16-(Saturdays!L16+'Sundays &amp; Holidays'!L16)</f>
        <v>10516</v>
      </c>
      <c r="M16" s="30">
        <f>Monthly!M16-(Saturdays!M16+'Sundays &amp; Holidays'!M16)</f>
        <v>32188</v>
      </c>
      <c r="N16" s="3">
        <f>Monthly!N16-(Saturdays!N16+'Sundays &amp; Holidays'!N16)</f>
        <v>26781</v>
      </c>
      <c r="O16" s="30">
        <f>Monthly!O16-(Saturdays!O16+'Sundays &amp; Holidays'!O16)</f>
        <v>42024</v>
      </c>
      <c r="P16" s="3">
        <f>Monthly!P16-(Saturdays!P16+'Sundays &amp; Holidays'!P16)</f>
        <v>16444</v>
      </c>
      <c r="Q16" s="30">
        <f>Monthly!Q16-(Saturdays!Q16+'Sundays &amp; Holidays'!Q16)</f>
        <v>19474</v>
      </c>
      <c r="R16" s="3">
        <f>Monthly!R16-(Saturdays!R16+'Sundays &amp; Holidays'!R16)</f>
        <v>22641</v>
      </c>
      <c r="S16" s="30">
        <f>Monthly!S16-(Saturdays!S16+'Sundays &amp; Holidays'!S16)</f>
        <v>22372</v>
      </c>
      <c r="T16" s="3">
        <f>Monthly!T16-(Saturdays!T16+'Sundays &amp; Holidays'!T16)</f>
        <v>8746</v>
      </c>
      <c r="U16" s="30">
        <f>Monthly!U16-(Saturdays!U16+'Sundays &amp; Holidays'!U16)</f>
        <v>12148</v>
      </c>
      <c r="V16" s="3">
        <f>Monthly!V16-(Saturdays!V16+'Sundays &amp; Holidays'!V16)</f>
        <v>18506</v>
      </c>
      <c r="W16" s="30">
        <f>Monthly!W16-(Saturdays!W16+'Sundays &amp; Holidays'!W16)</f>
        <v>36733</v>
      </c>
      <c r="X16" s="3">
        <f>Monthly!X16-(Saturdays!X16+'Sundays &amp; Holidays'!X16)</f>
        <v>20075</v>
      </c>
      <c r="Y16" s="30">
        <f>Monthly!Y16-(Saturdays!Y16+'Sundays &amp; Holidays'!Y16)</f>
        <v>14613</v>
      </c>
      <c r="Z16" s="3">
        <f>Monthly!Z16-(Saturdays!Z16+'Sundays &amp; Holidays'!Z16)</f>
        <v>59722</v>
      </c>
      <c r="AA16" s="30">
        <f>Monthly!AA16-(Saturdays!AA16+'Sundays &amp; Holidays'!AA16)</f>
        <v>45177</v>
      </c>
      <c r="AB16" s="110">
        <f t="shared" si="0"/>
        <v>336175</v>
      </c>
      <c r="AC16" s="17">
        <f t="shared" si="0"/>
        <v>320842</v>
      </c>
    </row>
    <row r="17" spans="1:29">
      <c r="A17" s="93" t="s">
        <v>28</v>
      </c>
      <c r="B17" s="3">
        <f>Monthly!B17-(Saturdays!B17+'Sundays &amp; Holidays'!B17)</f>
        <v>60692</v>
      </c>
      <c r="C17" s="30">
        <f>Monthly!C17-(Saturdays!C17+'Sundays &amp; Holidays'!C17)</f>
        <v>26088</v>
      </c>
      <c r="D17" s="3">
        <f>Monthly!D17-(Saturdays!D17+'Sundays &amp; Holidays'!D17)</f>
        <v>26353</v>
      </c>
      <c r="E17" s="30">
        <f>Monthly!E17-(Saturdays!E17+'Sundays &amp; Holidays'!E17)</f>
        <v>16247</v>
      </c>
      <c r="F17" s="3">
        <f>Monthly!F17-(Saturdays!F17+'Sundays &amp; Holidays'!F17)</f>
        <v>16558</v>
      </c>
      <c r="G17" s="30">
        <f>Monthly!G17-(Saturdays!G17+'Sundays &amp; Holidays'!G17)</f>
        <v>8941</v>
      </c>
      <c r="H17" s="3">
        <f>Monthly!H17-(Saturdays!H17+'Sundays &amp; Holidays'!H17)</f>
        <v>30791</v>
      </c>
      <c r="I17" s="30">
        <f>Monthly!I17-(Saturdays!I17+'Sundays &amp; Holidays'!I17)</f>
        <v>40936</v>
      </c>
      <c r="J17" s="3">
        <f>Monthly!J17-(Saturdays!J17+'Sundays &amp; Holidays'!J17)</f>
        <v>6762</v>
      </c>
      <c r="K17" s="30">
        <f>Monthly!K17-(Saturdays!K17+'Sundays &amp; Holidays'!K17)</f>
        <v>9061</v>
      </c>
      <c r="L17" s="3">
        <f>Monthly!L17-(Saturdays!L17+'Sundays &amp; Holidays'!L17)</f>
        <v>10575</v>
      </c>
      <c r="M17" s="30">
        <f>Monthly!M17-(Saturdays!M17+'Sundays &amp; Holidays'!M17)</f>
        <v>31487</v>
      </c>
      <c r="N17" s="3">
        <f>Monthly!N17-(Saturdays!N17+'Sundays &amp; Holidays'!N17)</f>
        <v>27036</v>
      </c>
      <c r="O17" s="30">
        <f>Monthly!O17-(Saturdays!O17+'Sundays &amp; Holidays'!O17)</f>
        <v>41814</v>
      </c>
      <c r="P17" s="3">
        <f>Monthly!P17-(Saturdays!P17+'Sundays &amp; Holidays'!P17)</f>
        <v>15823</v>
      </c>
      <c r="Q17" s="30">
        <f>Monthly!Q17-(Saturdays!Q17+'Sundays &amp; Holidays'!Q17)</f>
        <v>21745</v>
      </c>
      <c r="R17" s="3">
        <f>Monthly!R17-(Saturdays!R17+'Sundays &amp; Holidays'!R17)</f>
        <v>21956</v>
      </c>
      <c r="S17" s="30">
        <f>Monthly!S17-(Saturdays!S17+'Sundays &amp; Holidays'!S17)</f>
        <v>25115</v>
      </c>
      <c r="T17" s="3">
        <f>Monthly!T17-(Saturdays!T17+'Sundays &amp; Holidays'!T17)</f>
        <v>8138</v>
      </c>
      <c r="U17" s="30">
        <f>Monthly!U17-(Saturdays!U17+'Sundays &amp; Holidays'!U17)</f>
        <v>12225</v>
      </c>
      <c r="V17" s="3">
        <f>Monthly!V17-(Saturdays!V17+'Sundays &amp; Holidays'!V17)</f>
        <v>19971</v>
      </c>
      <c r="W17" s="30">
        <f>Monthly!W17-(Saturdays!W17+'Sundays &amp; Holidays'!W17)</f>
        <v>36162</v>
      </c>
      <c r="X17" s="3">
        <f>Monthly!X17-(Saturdays!X17+'Sundays &amp; Holidays'!X17)</f>
        <v>19259</v>
      </c>
      <c r="Y17" s="30">
        <f>Monthly!Y17-(Saturdays!Y17+'Sundays &amp; Holidays'!Y17)</f>
        <v>15347</v>
      </c>
      <c r="Z17" s="3">
        <f>Monthly!Z17-(Saturdays!Z17+'Sundays &amp; Holidays'!Z17)</f>
        <v>54885</v>
      </c>
      <c r="AA17" s="30">
        <f>Monthly!AA17-(Saturdays!AA17+'Sundays &amp; Holidays'!AA17)</f>
        <v>50584</v>
      </c>
      <c r="AB17" s="110">
        <f t="shared" si="0"/>
        <v>318799</v>
      </c>
      <c r="AC17" s="17">
        <f t="shared" si="0"/>
        <v>335752</v>
      </c>
    </row>
    <row r="18" spans="1:29">
      <c r="A18" s="92" t="s">
        <v>29</v>
      </c>
      <c r="B18" s="3">
        <f>Monthly!B18-(Saturdays!B18+'Sundays &amp; Holidays'!B18)</f>
        <v>50848</v>
      </c>
      <c r="C18" s="30">
        <f>Monthly!C18-(Saturdays!C18+'Sundays &amp; Holidays'!C18)</f>
        <v>30863</v>
      </c>
      <c r="D18" s="3">
        <f>Monthly!D18-(Saturdays!D18+'Sundays &amp; Holidays'!D18)</f>
        <v>23983</v>
      </c>
      <c r="E18" s="30">
        <f>Monthly!E18-(Saturdays!E18+'Sundays &amp; Holidays'!E18)</f>
        <v>19065</v>
      </c>
      <c r="F18" s="3">
        <f>Monthly!F18-(Saturdays!F18+'Sundays &amp; Holidays'!F18)</f>
        <v>15403</v>
      </c>
      <c r="G18" s="30">
        <f>Monthly!G18-(Saturdays!G18+'Sundays &amp; Holidays'!G18)</f>
        <v>9007</v>
      </c>
      <c r="H18" s="3">
        <f>Monthly!H18-(Saturdays!H18+'Sundays &amp; Holidays'!H18)</f>
        <v>35939</v>
      </c>
      <c r="I18" s="30">
        <f>Monthly!I18-(Saturdays!I18+'Sundays &amp; Holidays'!I18)</f>
        <v>43045</v>
      </c>
      <c r="J18" s="3">
        <f>Monthly!J18-(Saturdays!J18+'Sundays &amp; Holidays'!J18)</f>
        <v>7900</v>
      </c>
      <c r="K18" s="30">
        <f>Monthly!K18-(Saturdays!K18+'Sundays &amp; Holidays'!K18)</f>
        <v>7714</v>
      </c>
      <c r="L18" s="3">
        <f>Monthly!L18-(Saturdays!L18+'Sundays &amp; Holidays'!L18)</f>
        <v>12923</v>
      </c>
      <c r="M18" s="30">
        <f>Monthly!M18-(Saturdays!M18+'Sundays &amp; Holidays'!M18)</f>
        <v>25162</v>
      </c>
      <c r="N18" s="3">
        <f>Monthly!N18-(Saturdays!N18+'Sundays &amp; Holidays'!N18)</f>
        <v>28920</v>
      </c>
      <c r="O18" s="30">
        <f>Monthly!O18-(Saturdays!O18+'Sundays &amp; Holidays'!O18)</f>
        <v>36676</v>
      </c>
      <c r="P18" s="3">
        <f>Monthly!P18-(Saturdays!P18+'Sundays &amp; Holidays'!P18)</f>
        <v>16825</v>
      </c>
      <c r="Q18" s="30">
        <f>Monthly!Q18-(Saturdays!Q18+'Sundays &amp; Holidays'!Q18)</f>
        <v>20862</v>
      </c>
      <c r="R18" s="3">
        <f>Monthly!R18-(Saturdays!R18+'Sundays &amp; Holidays'!R18)</f>
        <v>21020</v>
      </c>
      <c r="S18" s="30">
        <f>Monthly!S18-(Saturdays!S18+'Sundays &amp; Holidays'!S18)</f>
        <v>25626</v>
      </c>
      <c r="T18" s="3">
        <f>Monthly!T18-(Saturdays!T18+'Sundays &amp; Holidays'!T18)</f>
        <v>10929</v>
      </c>
      <c r="U18" s="30">
        <f>Monthly!U18-(Saturdays!U18+'Sundays &amp; Holidays'!U18)</f>
        <v>11232</v>
      </c>
      <c r="V18" s="3">
        <f>Monthly!V18-(Saturdays!V18+'Sundays &amp; Holidays'!V18)</f>
        <v>26258</v>
      </c>
      <c r="W18" s="30">
        <f>Monthly!W18-(Saturdays!W18+'Sundays &amp; Holidays'!W18)</f>
        <v>33105</v>
      </c>
      <c r="X18" s="3">
        <f>Monthly!X18-(Saturdays!X18+'Sundays &amp; Holidays'!X18)</f>
        <v>22784</v>
      </c>
      <c r="Y18" s="30">
        <f>Monthly!Y18-(Saturdays!Y18+'Sundays &amp; Holidays'!Y18)</f>
        <v>14019</v>
      </c>
      <c r="Z18" s="3">
        <f>Monthly!Z18-(Saturdays!Z18+'Sundays &amp; Holidays'!Z18)</f>
        <v>56736</v>
      </c>
      <c r="AA18" s="30">
        <f>Monthly!AA18-(Saturdays!AA18+'Sundays &amp; Holidays'!AA18)</f>
        <v>49572</v>
      </c>
      <c r="AB18" s="110">
        <f t="shared" si="0"/>
        <v>330468</v>
      </c>
      <c r="AC18" s="17">
        <f t="shared" si="0"/>
        <v>325948</v>
      </c>
    </row>
    <row r="19" spans="1:29">
      <c r="A19" s="93" t="s">
        <v>30</v>
      </c>
      <c r="B19" s="3">
        <f>Monthly!B19-(Saturdays!B19+'Sundays &amp; Holidays'!B19)</f>
        <v>41853</v>
      </c>
      <c r="C19" s="30">
        <f>Monthly!C19-(Saturdays!C19+'Sundays &amp; Holidays'!C19)</f>
        <v>37567</v>
      </c>
      <c r="D19" s="3">
        <f>Monthly!D19-(Saturdays!D19+'Sundays &amp; Holidays'!D19)</f>
        <v>22594</v>
      </c>
      <c r="E19" s="30">
        <f>Monthly!E19-(Saturdays!E19+'Sundays &amp; Holidays'!E19)</f>
        <v>20293</v>
      </c>
      <c r="F19" s="3">
        <f>Monthly!F19-(Saturdays!F19+'Sundays &amp; Holidays'!F19)</f>
        <v>15186</v>
      </c>
      <c r="G19" s="30">
        <f>Monthly!G19-(Saturdays!G19+'Sundays &amp; Holidays'!G19)</f>
        <v>8831</v>
      </c>
      <c r="H19" s="3">
        <f>Monthly!H19-(Saturdays!H19+'Sundays &amp; Holidays'!H19)</f>
        <v>34770</v>
      </c>
      <c r="I19" s="30">
        <f>Monthly!I19-(Saturdays!I19+'Sundays &amp; Holidays'!I19)</f>
        <v>49295</v>
      </c>
      <c r="J19" s="3">
        <f>Monthly!J19-(Saturdays!J19+'Sundays &amp; Holidays'!J19)</f>
        <v>8957</v>
      </c>
      <c r="K19" s="30">
        <f>Monthly!K19-(Saturdays!K19+'Sundays &amp; Holidays'!K19)</f>
        <v>6749</v>
      </c>
      <c r="L19" s="3">
        <f>Monthly!L19-(Saturdays!L19+'Sundays &amp; Holidays'!L19)</f>
        <v>17194</v>
      </c>
      <c r="M19" s="30">
        <f>Monthly!M19-(Saturdays!M19+'Sundays &amp; Holidays'!M19)</f>
        <v>20856</v>
      </c>
      <c r="N19" s="3">
        <f>Monthly!N19-(Saturdays!N19+'Sundays &amp; Holidays'!N19)</f>
        <v>33333</v>
      </c>
      <c r="O19" s="30">
        <f>Monthly!O19-(Saturdays!O19+'Sundays &amp; Holidays'!O19)</f>
        <v>34742</v>
      </c>
      <c r="P19" s="3">
        <f>Monthly!P19-(Saturdays!P19+'Sundays &amp; Holidays'!P19)</f>
        <v>17728</v>
      </c>
      <c r="Q19" s="30">
        <f>Monthly!Q19-(Saturdays!Q19+'Sundays &amp; Holidays'!Q19)</f>
        <v>20599</v>
      </c>
      <c r="R19" s="3">
        <f>Monthly!R19-(Saturdays!R19+'Sundays &amp; Holidays'!R19)</f>
        <v>21423</v>
      </c>
      <c r="S19" s="30">
        <f>Monthly!S19-(Saturdays!S19+'Sundays &amp; Holidays'!S19)</f>
        <v>25976</v>
      </c>
      <c r="T19" s="3">
        <f>Monthly!T19-(Saturdays!T19+'Sundays &amp; Holidays'!T19)</f>
        <v>13417</v>
      </c>
      <c r="U19" s="30">
        <f>Monthly!U19-(Saturdays!U19+'Sundays &amp; Holidays'!U19)</f>
        <v>8546</v>
      </c>
      <c r="V19" s="3">
        <f>Monthly!V19-(Saturdays!V19+'Sundays &amp; Holidays'!V19)</f>
        <v>36267</v>
      </c>
      <c r="W19" s="30">
        <f>Monthly!W19-(Saturdays!W19+'Sundays &amp; Holidays'!W19)</f>
        <v>26224</v>
      </c>
      <c r="X19" s="3">
        <f>Monthly!X19-(Saturdays!X19+'Sundays &amp; Holidays'!X19)</f>
        <v>28442</v>
      </c>
      <c r="Y19" s="30">
        <f>Monthly!Y19-(Saturdays!Y19+'Sundays &amp; Holidays'!Y19)</f>
        <v>11579</v>
      </c>
      <c r="Z19" s="3">
        <f>Monthly!Z19-(Saturdays!Z19+'Sundays &amp; Holidays'!Z19)</f>
        <v>59358</v>
      </c>
      <c r="AA19" s="30">
        <f>Monthly!AA19-(Saturdays!AA19+'Sundays &amp; Holidays'!AA19)</f>
        <v>54608</v>
      </c>
      <c r="AB19" s="110">
        <f t="shared" si="0"/>
        <v>350522</v>
      </c>
      <c r="AC19" s="17">
        <f t="shared" si="0"/>
        <v>325865</v>
      </c>
    </row>
    <row r="20" spans="1:29">
      <c r="A20" s="92" t="s">
        <v>31</v>
      </c>
      <c r="B20" s="3">
        <f>Monthly!B20-(Saturdays!B20+'Sundays &amp; Holidays'!B20)</f>
        <v>44482</v>
      </c>
      <c r="C20" s="30">
        <f>Monthly!C20-(Saturdays!C20+'Sundays &amp; Holidays'!C20)</f>
        <v>48498</v>
      </c>
      <c r="D20" s="3">
        <f>Monthly!D20-(Saturdays!D20+'Sundays &amp; Holidays'!D20)</f>
        <v>26635</v>
      </c>
      <c r="E20" s="30">
        <f>Monthly!E20-(Saturdays!E20+'Sundays &amp; Holidays'!E20)</f>
        <v>22490</v>
      </c>
      <c r="F20" s="3">
        <f>Monthly!F20-(Saturdays!F20+'Sundays &amp; Holidays'!F20)</f>
        <v>18878</v>
      </c>
      <c r="G20" s="30">
        <f>Monthly!G20-(Saturdays!G20+'Sundays &amp; Holidays'!G20)</f>
        <v>7991</v>
      </c>
      <c r="H20" s="3">
        <f>Monthly!H20-(Saturdays!H20+'Sundays &amp; Holidays'!H20)</f>
        <v>37634</v>
      </c>
      <c r="I20" s="30">
        <f>Monthly!I20-(Saturdays!I20+'Sundays &amp; Holidays'!I20)</f>
        <v>54505</v>
      </c>
      <c r="J20" s="3">
        <f>Monthly!J20-(Saturdays!J20+'Sundays &amp; Holidays'!J20)</f>
        <v>10793</v>
      </c>
      <c r="K20" s="30">
        <f>Monthly!K20-(Saturdays!K20+'Sundays &amp; Holidays'!K20)</f>
        <v>5474</v>
      </c>
      <c r="L20" s="3">
        <f>Monthly!L20-(Saturdays!L20+'Sundays &amp; Holidays'!L20)</f>
        <v>21212</v>
      </c>
      <c r="M20" s="30">
        <f>Monthly!M20-(Saturdays!M20+'Sundays &amp; Holidays'!M20)</f>
        <v>19252</v>
      </c>
      <c r="N20" s="3">
        <f>Monthly!N20-(Saturdays!N20+'Sundays &amp; Holidays'!N20)</f>
        <v>35917</v>
      </c>
      <c r="O20" s="30">
        <f>Monthly!O20-(Saturdays!O20+'Sundays &amp; Holidays'!O20)</f>
        <v>34926</v>
      </c>
      <c r="P20" s="3">
        <f>Monthly!P20-(Saturdays!P20+'Sundays &amp; Holidays'!P20)</f>
        <v>19588</v>
      </c>
      <c r="Q20" s="30">
        <f>Monthly!Q20-(Saturdays!Q20+'Sundays &amp; Holidays'!Q20)</f>
        <v>20258</v>
      </c>
      <c r="R20" s="3">
        <f>Monthly!R20-(Saturdays!R20+'Sundays &amp; Holidays'!R20)</f>
        <v>21731</v>
      </c>
      <c r="S20" s="30">
        <f>Monthly!S20-(Saturdays!S20+'Sundays &amp; Holidays'!S20)</f>
        <v>28642</v>
      </c>
      <c r="T20" s="3">
        <f>Monthly!T20-(Saturdays!T20+'Sundays &amp; Holidays'!T20)</f>
        <v>15689</v>
      </c>
      <c r="U20" s="30">
        <f>Monthly!U20-(Saturdays!U20+'Sundays &amp; Holidays'!U20)</f>
        <v>6962</v>
      </c>
      <c r="V20" s="3">
        <f>Monthly!V20-(Saturdays!V20+'Sundays &amp; Holidays'!V20)</f>
        <v>39049</v>
      </c>
      <c r="W20" s="30">
        <f>Monthly!W20-(Saturdays!W20+'Sundays &amp; Holidays'!W20)</f>
        <v>24691</v>
      </c>
      <c r="X20" s="3">
        <f>Monthly!X20-(Saturdays!X20+'Sundays &amp; Holidays'!X20)</f>
        <v>38206</v>
      </c>
      <c r="Y20" s="30">
        <f>Monthly!Y20-(Saturdays!Y20+'Sundays &amp; Holidays'!Y20)</f>
        <v>11561</v>
      </c>
      <c r="Z20" s="3">
        <f>Monthly!Z20-(Saturdays!Z20+'Sundays &amp; Holidays'!Z20)</f>
        <v>72438</v>
      </c>
      <c r="AA20" s="30">
        <f>Monthly!AA20-(Saturdays!AA20+'Sundays &amp; Holidays'!AA20)</f>
        <v>64859</v>
      </c>
      <c r="AB20" s="110">
        <f t="shared" si="0"/>
        <v>402252</v>
      </c>
      <c r="AC20" s="17">
        <f t="shared" si="0"/>
        <v>350109</v>
      </c>
    </row>
    <row r="21" spans="1:29">
      <c r="A21" s="93" t="s">
        <v>32</v>
      </c>
      <c r="B21" s="3">
        <f>Monthly!B21-(Saturdays!B21+'Sundays &amp; Holidays'!B21)</f>
        <v>51888</v>
      </c>
      <c r="C21" s="30">
        <f>Monthly!C21-(Saturdays!C21+'Sundays &amp; Holidays'!C21)</f>
        <v>66497</v>
      </c>
      <c r="D21" s="3">
        <f>Monthly!D21-(Saturdays!D21+'Sundays &amp; Holidays'!D21)</f>
        <v>33405</v>
      </c>
      <c r="E21" s="30">
        <f>Monthly!E21-(Saturdays!E21+'Sundays &amp; Holidays'!E21)</f>
        <v>29957</v>
      </c>
      <c r="F21" s="3">
        <f>Monthly!F21-(Saturdays!F21+'Sundays &amp; Holidays'!F21)</f>
        <v>21468</v>
      </c>
      <c r="G21" s="30">
        <f>Monthly!G21-(Saturdays!G21+'Sundays &amp; Holidays'!G21)</f>
        <v>9474</v>
      </c>
      <c r="H21" s="3">
        <f>Monthly!H21-(Saturdays!H21+'Sundays &amp; Holidays'!H21)</f>
        <v>40077</v>
      </c>
      <c r="I21" s="30">
        <f>Monthly!I21-(Saturdays!I21+'Sundays &amp; Holidays'!I21)</f>
        <v>66523</v>
      </c>
      <c r="J21" s="3">
        <f>Monthly!J21-(Saturdays!J21+'Sundays &amp; Holidays'!J21)</f>
        <v>14503</v>
      </c>
      <c r="K21" s="30">
        <f>Monthly!K21-(Saturdays!K21+'Sundays &amp; Holidays'!K21)</f>
        <v>5533</v>
      </c>
      <c r="L21" s="3">
        <f>Monthly!L21-(Saturdays!L21+'Sundays &amp; Holidays'!L21)</f>
        <v>27846</v>
      </c>
      <c r="M21" s="30">
        <f>Monthly!M21-(Saturdays!M21+'Sundays &amp; Holidays'!M21)</f>
        <v>20466</v>
      </c>
      <c r="N21" s="3">
        <f>Monthly!N21-(Saturdays!N21+'Sundays &amp; Holidays'!N21)</f>
        <v>39450</v>
      </c>
      <c r="O21" s="30">
        <f>Monthly!O21-(Saturdays!O21+'Sundays &amp; Holidays'!O21)</f>
        <v>37574</v>
      </c>
      <c r="P21" s="3">
        <f>Monthly!P21-(Saturdays!P21+'Sundays &amp; Holidays'!P21)</f>
        <v>23594</v>
      </c>
      <c r="Q21" s="30">
        <f>Monthly!Q21-(Saturdays!Q21+'Sundays &amp; Holidays'!Q21)</f>
        <v>23047</v>
      </c>
      <c r="R21" s="3">
        <f>Monthly!R21-(Saturdays!R21+'Sundays &amp; Holidays'!R21)</f>
        <v>24573</v>
      </c>
      <c r="S21" s="30">
        <f>Monthly!S21-(Saturdays!S21+'Sundays &amp; Holidays'!S21)</f>
        <v>32782</v>
      </c>
      <c r="T21" s="3">
        <f>Monthly!T21-(Saturdays!T21+'Sundays &amp; Holidays'!T21)</f>
        <v>16587</v>
      </c>
      <c r="U21" s="30">
        <f>Monthly!U21-(Saturdays!U21+'Sundays &amp; Holidays'!U21)</f>
        <v>7080</v>
      </c>
      <c r="V21" s="3">
        <f>Monthly!V21-(Saturdays!V21+'Sundays &amp; Holidays'!V21)</f>
        <v>40454</v>
      </c>
      <c r="W21" s="30">
        <f>Monthly!W21-(Saturdays!W21+'Sundays &amp; Holidays'!W21)</f>
        <v>24412</v>
      </c>
      <c r="X21" s="3">
        <f>Monthly!X21-(Saturdays!X21+'Sundays &amp; Holidays'!X21)</f>
        <v>46274</v>
      </c>
      <c r="Y21" s="30">
        <f>Monthly!Y21-(Saturdays!Y21+'Sundays &amp; Holidays'!Y21)</f>
        <v>12491</v>
      </c>
      <c r="Z21" s="3">
        <f>Monthly!Z21-(Saturdays!Z21+'Sundays &amp; Holidays'!Z21)</f>
        <v>75423</v>
      </c>
      <c r="AA21" s="30">
        <f>Monthly!AA21-(Saturdays!AA21+'Sundays &amp; Holidays'!AA21)</f>
        <v>72127</v>
      </c>
      <c r="AB21" s="110">
        <f t="shared" si="0"/>
        <v>455542</v>
      </c>
      <c r="AC21" s="17">
        <f t="shared" si="0"/>
        <v>407963</v>
      </c>
    </row>
    <row r="22" spans="1:29">
      <c r="A22" s="92" t="s">
        <v>33</v>
      </c>
      <c r="B22" s="3">
        <f>Monthly!B22-(Saturdays!B22+'Sundays &amp; Holidays'!B22)</f>
        <v>53285</v>
      </c>
      <c r="C22" s="30">
        <f>Monthly!C22-(Saturdays!C22+'Sundays &amp; Holidays'!C22)</f>
        <v>72186</v>
      </c>
      <c r="D22" s="3">
        <f>Monthly!D22-(Saturdays!D22+'Sundays &amp; Holidays'!D22)</f>
        <v>30522</v>
      </c>
      <c r="E22" s="30">
        <f>Monthly!E22-(Saturdays!E22+'Sundays &amp; Holidays'!E22)</f>
        <v>29498</v>
      </c>
      <c r="F22" s="3">
        <f>Monthly!F22-(Saturdays!F22+'Sundays &amp; Holidays'!F22)</f>
        <v>17151</v>
      </c>
      <c r="G22" s="30">
        <f>Monthly!G22-(Saturdays!G22+'Sundays &amp; Holidays'!G22)</f>
        <v>8407</v>
      </c>
      <c r="H22" s="3">
        <f>Monthly!H22-(Saturdays!H22+'Sundays &amp; Holidays'!H22)</f>
        <v>42582</v>
      </c>
      <c r="I22" s="30">
        <f>Monthly!I22-(Saturdays!I22+'Sundays &amp; Holidays'!I22)</f>
        <v>67400</v>
      </c>
      <c r="J22" s="3">
        <f>Monthly!J22-(Saturdays!J22+'Sundays &amp; Holidays'!J22)</f>
        <v>11860</v>
      </c>
      <c r="K22" s="30">
        <f>Monthly!K22-(Saturdays!K22+'Sundays &amp; Holidays'!K22)</f>
        <v>4474</v>
      </c>
      <c r="L22" s="3">
        <f>Monthly!L22-(Saturdays!L22+'Sundays &amp; Holidays'!L22)</f>
        <v>27007</v>
      </c>
      <c r="M22" s="30">
        <f>Monthly!M22-(Saturdays!M22+'Sundays &amp; Holidays'!M22)</f>
        <v>17708</v>
      </c>
      <c r="N22" s="3">
        <f>Monthly!N22-(Saturdays!N22+'Sundays &amp; Holidays'!N22)</f>
        <v>40852</v>
      </c>
      <c r="O22" s="30">
        <f>Monthly!O22-(Saturdays!O22+'Sundays &amp; Holidays'!O22)</f>
        <v>38259</v>
      </c>
      <c r="P22" s="3">
        <f>Monthly!P22-(Saturdays!P22+'Sundays &amp; Holidays'!P22)</f>
        <v>22923</v>
      </c>
      <c r="Q22" s="30">
        <f>Monthly!Q22-(Saturdays!Q22+'Sundays &amp; Holidays'!Q22)</f>
        <v>26015</v>
      </c>
      <c r="R22" s="3">
        <f>Monthly!R22-(Saturdays!R22+'Sundays &amp; Holidays'!R22)</f>
        <v>24503</v>
      </c>
      <c r="S22" s="30">
        <f>Monthly!S22-(Saturdays!S22+'Sundays &amp; Holidays'!S22)</f>
        <v>33687</v>
      </c>
      <c r="T22" s="3">
        <f>Monthly!T22-(Saturdays!T22+'Sundays &amp; Holidays'!T22)</f>
        <v>15522</v>
      </c>
      <c r="U22" s="30">
        <f>Monthly!U22-(Saturdays!U22+'Sundays &amp; Holidays'!U22)</f>
        <v>7705</v>
      </c>
      <c r="V22" s="3">
        <f>Monthly!V22-(Saturdays!V22+'Sundays &amp; Holidays'!V22)</f>
        <v>46008</v>
      </c>
      <c r="W22" s="30">
        <f>Monthly!W22-(Saturdays!W22+'Sundays &amp; Holidays'!W22)</f>
        <v>28102</v>
      </c>
      <c r="X22" s="3">
        <f>Monthly!X22-(Saturdays!X22+'Sundays &amp; Holidays'!X22)</f>
        <v>45401</v>
      </c>
      <c r="Y22" s="30">
        <f>Monthly!Y22-(Saturdays!Y22+'Sundays &amp; Holidays'!Y22)</f>
        <v>14752</v>
      </c>
      <c r="Z22" s="3">
        <f>Monthly!Z22-(Saturdays!Z22+'Sundays &amp; Holidays'!Z22)</f>
        <v>70869</v>
      </c>
      <c r="AA22" s="30">
        <f>Monthly!AA22-(Saturdays!AA22+'Sundays &amp; Holidays'!AA22)</f>
        <v>83229</v>
      </c>
      <c r="AB22" s="110">
        <f t="shared" si="0"/>
        <v>448485</v>
      </c>
      <c r="AC22" s="17">
        <f t="shared" si="0"/>
        <v>431422</v>
      </c>
    </row>
    <row r="23" spans="1:29">
      <c r="A23" s="93" t="s">
        <v>34</v>
      </c>
      <c r="B23" s="3">
        <f>Monthly!B23-(Saturdays!B23+'Sundays &amp; Holidays'!B23)</f>
        <v>49428</v>
      </c>
      <c r="C23" s="30">
        <f>Monthly!C23-(Saturdays!C23+'Sundays &amp; Holidays'!C23)</f>
        <v>74798</v>
      </c>
      <c r="D23" s="3">
        <f>Monthly!D23-(Saturdays!D23+'Sundays &amp; Holidays'!D23)</f>
        <v>22298</v>
      </c>
      <c r="E23" s="30">
        <f>Monthly!E23-(Saturdays!E23+'Sundays &amp; Holidays'!E23)</f>
        <v>30779</v>
      </c>
      <c r="F23" s="3">
        <f>Monthly!F23-(Saturdays!F23+'Sundays &amp; Holidays'!F23)</f>
        <v>11514</v>
      </c>
      <c r="G23" s="30">
        <f>Monthly!G23-(Saturdays!G23+'Sundays &amp; Holidays'!G23)</f>
        <v>8847</v>
      </c>
      <c r="H23" s="3">
        <f>Monthly!H23-(Saturdays!H23+'Sundays &amp; Holidays'!H23)</f>
        <v>37249</v>
      </c>
      <c r="I23" s="30">
        <f>Monthly!I23-(Saturdays!I23+'Sundays &amp; Holidays'!I23)</f>
        <v>66969</v>
      </c>
      <c r="J23" s="3">
        <f>Monthly!J23-(Saturdays!J23+'Sundays &amp; Holidays'!J23)</f>
        <v>7622</v>
      </c>
      <c r="K23" s="30">
        <f>Monthly!K23-(Saturdays!K23+'Sundays &amp; Holidays'!K23)</f>
        <v>4086</v>
      </c>
      <c r="L23" s="3">
        <f>Monthly!L23-(Saturdays!L23+'Sundays &amp; Holidays'!L23)</f>
        <v>21289</v>
      </c>
      <c r="M23" s="30">
        <f>Monthly!M23-(Saturdays!M23+'Sundays &amp; Holidays'!M23)</f>
        <v>17110</v>
      </c>
      <c r="N23" s="3">
        <f>Monthly!N23-(Saturdays!N23+'Sundays &amp; Holidays'!N23)</f>
        <v>36068</v>
      </c>
      <c r="O23" s="30">
        <f>Monthly!O23-(Saturdays!O23+'Sundays &amp; Holidays'!O23)</f>
        <v>39068</v>
      </c>
      <c r="P23" s="3">
        <f>Monthly!P23-(Saturdays!P23+'Sundays &amp; Holidays'!P23)</f>
        <v>20885</v>
      </c>
      <c r="Q23" s="30">
        <f>Monthly!Q23-(Saturdays!Q23+'Sundays &amp; Holidays'!Q23)</f>
        <v>29505</v>
      </c>
      <c r="R23" s="3">
        <f>Monthly!R23-(Saturdays!R23+'Sundays &amp; Holidays'!R23)</f>
        <v>21657</v>
      </c>
      <c r="S23" s="30">
        <f>Monthly!S23-(Saturdays!S23+'Sundays &amp; Holidays'!S23)</f>
        <v>33022</v>
      </c>
      <c r="T23" s="3">
        <f>Monthly!T23-(Saturdays!T23+'Sundays &amp; Holidays'!T23)</f>
        <v>14762</v>
      </c>
      <c r="U23" s="30">
        <f>Monthly!U23-(Saturdays!U23+'Sundays &amp; Holidays'!U23)</f>
        <v>8014</v>
      </c>
      <c r="V23" s="3">
        <f>Monthly!V23-(Saturdays!V23+'Sundays &amp; Holidays'!V23)</f>
        <v>40758</v>
      </c>
      <c r="W23" s="30">
        <f>Monthly!W23-(Saturdays!W23+'Sundays &amp; Holidays'!W23)</f>
        <v>27380</v>
      </c>
      <c r="X23" s="3">
        <f>Monthly!X23-(Saturdays!X23+'Sundays &amp; Holidays'!X23)</f>
        <v>40196</v>
      </c>
      <c r="Y23" s="30">
        <f>Monthly!Y23-(Saturdays!Y23+'Sundays &amp; Holidays'!Y23)</f>
        <v>14762</v>
      </c>
      <c r="Z23" s="3">
        <f>Monthly!Z23-(Saturdays!Z23+'Sundays &amp; Holidays'!Z23)</f>
        <v>63091</v>
      </c>
      <c r="AA23" s="30">
        <f>Monthly!AA23-(Saturdays!AA23+'Sundays &amp; Holidays'!AA23)</f>
        <v>84472</v>
      </c>
      <c r="AB23" s="110">
        <f t="shared" si="0"/>
        <v>386817</v>
      </c>
      <c r="AC23" s="17">
        <f t="shared" si="0"/>
        <v>438812</v>
      </c>
    </row>
    <row r="24" spans="1:29">
      <c r="A24" s="92" t="s">
        <v>35</v>
      </c>
      <c r="B24" s="3">
        <f>Monthly!B24-(Saturdays!B24+'Sundays &amp; Holidays'!B24)</f>
        <v>40092</v>
      </c>
      <c r="C24" s="30">
        <f>Monthly!C24-(Saturdays!C24+'Sundays &amp; Holidays'!C24)</f>
        <v>62212</v>
      </c>
      <c r="D24" s="3">
        <f>Monthly!D24-(Saturdays!D24+'Sundays &amp; Holidays'!D24)</f>
        <v>15256</v>
      </c>
      <c r="E24" s="30">
        <f>Monthly!E24-(Saturdays!E24+'Sundays &amp; Holidays'!E24)</f>
        <v>30791</v>
      </c>
      <c r="F24" s="3">
        <f>Monthly!F24-(Saturdays!F24+'Sundays &amp; Holidays'!F24)</f>
        <v>6773</v>
      </c>
      <c r="G24" s="30">
        <f>Monthly!G24-(Saturdays!G24+'Sundays &amp; Holidays'!G24)</f>
        <v>8791</v>
      </c>
      <c r="H24" s="3">
        <f>Monthly!H24-(Saturdays!H24+'Sundays &amp; Holidays'!H24)</f>
        <v>28239</v>
      </c>
      <c r="I24" s="30">
        <f>Monthly!I24-(Saturdays!I24+'Sundays &amp; Holidays'!I24)</f>
        <v>56058</v>
      </c>
      <c r="J24" s="3">
        <f>Monthly!J24-(Saturdays!J24+'Sundays &amp; Holidays'!J24)</f>
        <v>4686</v>
      </c>
      <c r="K24" s="30">
        <f>Monthly!K24-(Saturdays!K24+'Sundays &amp; Holidays'!K24)</f>
        <v>4025</v>
      </c>
      <c r="L24" s="3">
        <f>Monthly!L24-(Saturdays!L24+'Sundays &amp; Holidays'!L24)</f>
        <v>14668</v>
      </c>
      <c r="M24" s="30">
        <f>Monthly!M24-(Saturdays!M24+'Sundays &amp; Holidays'!M24)</f>
        <v>15103</v>
      </c>
      <c r="N24" s="3">
        <f>Monthly!N24-(Saturdays!N24+'Sundays &amp; Holidays'!N24)</f>
        <v>27317</v>
      </c>
      <c r="O24" s="30">
        <f>Monthly!O24-(Saturdays!O24+'Sundays &amp; Holidays'!O24)</f>
        <v>36479</v>
      </c>
      <c r="P24" s="3">
        <f>Monthly!P24-(Saturdays!P24+'Sundays &amp; Holidays'!P24)</f>
        <v>15398</v>
      </c>
      <c r="Q24" s="30">
        <f>Monthly!Q24-(Saturdays!Q24+'Sundays &amp; Holidays'!Q24)</f>
        <v>28860</v>
      </c>
      <c r="R24" s="3">
        <f>Monthly!R24-(Saturdays!R24+'Sundays &amp; Holidays'!R24)</f>
        <v>17408</v>
      </c>
      <c r="S24" s="30">
        <f>Monthly!S24-(Saturdays!S24+'Sundays &amp; Holidays'!S24)</f>
        <v>28075</v>
      </c>
      <c r="T24" s="3">
        <f>Monthly!T24-(Saturdays!T24+'Sundays &amp; Holidays'!T24)</f>
        <v>11084</v>
      </c>
      <c r="U24" s="30">
        <f>Monthly!U24-(Saturdays!U24+'Sundays &amp; Holidays'!U24)</f>
        <v>7888</v>
      </c>
      <c r="V24" s="3">
        <f>Monthly!V24-(Saturdays!V24+'Sundays &amp; Holidays'!V24)</f>
        <v>44527</v>
      </c>
      <c r="W24" s="30">
        <f>Monthly!W24-(Saturdays!W24+'Sundays &amp; Holidays'!W24)</f>
        <v>24242</v>
      </c>
      <c r="X24" s="3">
        <f>Monthly!X24-(Saturdays!X24+'Sundays &amp; Holidays'!X24)</f>
        <v>29037</v>
      </c>
      <c r="Y24" s="30">
        <f>Monthly!Y24-(Saturdays!Y24+'Sundays &amp; Holidays'!Y24)</f>
        <v>15533</v>
      </c>
      <c r="Z24" s="3">
        <f>Monthly!Z24-(Saturdays!Z24+'Sundays &amp; Holidays'!Z24)</f>
        <v>50618</v>
      </c>
      <c r="AA24" s="30">
        <f>Monthly!AA24-(Saturdays!AA24+'Sundays &amp; Holidays'!AA24)</f>
        <v>69484</v>
      </c>
      <c r="AB24" s="110">
        <f t="shared" si="0"/>
        <v>305103</v>
      </c>
      <c r="AC24" s="17">
        <f t="shared" si="0"/>
        <v>387541</v>
      </c>
    </row>
    <row r="25" spans="1:29">
      <c r="A25" s="93" t="s">
        <v>36</v>
      </c>
      <c r="B25" s="3">
        <f>Monthly!B25-(Saturdays!B25+'Sundays &amp; Holidays'!B25)</f>
        <v>7572</v>
      </c>
      <c r="C25" s="30">
        <f>Monthly!C25-(Saturdays!C25+'Sundays &amp; Holidays'!C25)</f>
        <v>44401</v>
      </c>
      <c r="D25" s="3">
        <f>Monthly!D25-(Saturdays!D25+'Sundays &amp; Holidays'!D25)</f>
        <v>3790</v>
      </c>
      <c r="E25" s="30">
        <f>Monthly!E25-(Saturdays!E25+'Sundays &amp; Holidays'!E25)</f>
        <v>24186</v>
      </c>
      <c r="F25" s="3">
        <f>Monthly!F25-(Saturdays!F25+'Sundays &amp; Holidays'!F25)</f>
        <v>1916</v>
      </c>
      <c r="G25" s="30">
        <f>Monthly!G25-(Saturdays!G25+'Sundays &amp; Holidays'!G25)</f>
        <v>7701</v>
      </c>
      <c r="H25" s="3">
        <f>Monthly!H25-(Saturdays!H25+'Sundays &amp; Holidays'!H25)</f>
        <v>10353</v>
      </c>
      <c r="I25" s="30">
        <f>Monthly!I25-(Saturdays!I25+'Sundays &amp; Holidays'!I25)</f>
        <v>49517</v>
      </c>
      <c r="J25" s="3">
        <f>Monthly!J25-(Saturdays!J25+'Sundays &amp; Holidays'!J25)</f>
        <v>2614</v>
      </c>
      <c r="K25" s="30">
        <f>Monthly!K25-(Saturdays!K25+'Sundays &amp; Holidays'!K25)</f>
        <v>3356</v>
      </c>
      <c r="L25" s="3">
        <f>Monthly!L25-(Saturdays!L25+'Sundays &amp; Holidays'!L25)</f>
        <v>7285</v>
      </c>
      <c r="M25" s="30">
        <f>Monthly!M25-(Saturdays!M25+'Sundays &amp; Holidays'!M25)</f>
        <v>10024</v>
      </c>
      <c r="N25" s="3">
        <f>Monthly!N25-(Saturdays!N25+'Sundays &amp; Holidays'!N25)</f>
        <v>18224</v>
      </c>
      <c r="O25" s="30">
        <f>Monthly!O25-(Saturdays!O25+'Sundays &amp; Holidays'!O25)</f>
        <v>29150</v>
      </c>
      <c r="P25" s="3">
        <f>Monthly!P25-(Saturdays!P25+'Sundays &amp; Holidays'!P25)</f>
        <v>11669</v>
      </c>
      <c r="Q25" s="30">
        <f>Monthly!Q25-(Saturdays!Q25+'Sundays &amp; Holidays'!Q25)</f>
        <v>22230</v>
      </c>
      <c r="R25" s="3">
        <f>Monthly!R25-(Saturdays!R25+'Sundays &amp; Holidays'!R25)</f>
        <v>13030</v>
      </c>
      <c r="S25" s="30">
        <f>Monthly!S25-(Saturdays!S25+'Sundays &amp; Holidays'!S25)</f>
        <v>21078</v>
      </c>
      <c r="T25" s="3">
        <f>Monthly!T25-(Saturdays!T25+'Sundays &amp; Holidays'!T25)</f>
        <v>9406</v>
      </c>
      <c r="U25" s="30">
        <f>Monthly!U25-(Saturdays!U25+'Sundays &amp; Holidays'!U25)</f>
        <v>5450</v>
      </c>
      <c r="V25" s="3">
        <f>Monthly!V25-(Saturdays!V25+'Sundays &amp; Holidays'!V25)</f>
        <v>43459</v>
      </c>
      <c r="W25" s="30">
        <f>Monthly!W25-(Saturdays!W25+'Sundays &amp; Holidays'!W25)</f>
        <v>18746</v>
      </c>
      <c r="X25" s="3">
        <f>Monthly!X25-(Saturdays!X25+'Sundays &amp; Holidays'!X25)</f>
        <v>19702</v>
      </c>
      <c r="Y25" s="30">
        <f>Monthly!Y25-(Saturdays!Y25+'Sundays &amp; Holidays'!Y25)</f>
        <v>13184</v>
      </c>
      <c r="Z25" s="3">
        <f>Monthly!Z25-(Saturdays!Z25+'Sundays &amp; Holidays'!Z25)</f>
        <v>33849</v>
      </c>
      <c r="AA25" s="30">
        <f>Monthly!AA25-(Saturdays!AA25+'Sundays &amp; Holidays'!AA25)</f>
        <v>47854</v>
      </c>
      <c r="AB25" s="110">
        <f t="shared" si="0"/>
        <v>182869</v>
      </c>
      <c r="AC25" s="17">
        <f t="shared" si="0"/>
        <v>296877</v>
      </c>
    </row>
    <row r="26" spans="1:29">
      <c r="A26" s="92" t="s">
        <v>37</v>
      </c>
      <c r="B26" s="3">
        <f>Monthly!B26-(Saturdays!B26+'Sundays &amp; Holidays'!B26)</f>
        <v>0</v>
      </c>
      <c r="C26" s="30">
        <f>Monthly!C26-(Saturdays!C26+'Sundays &amp; Holidays'!C26)</f>
        <v>32939</v>
      </c>
      <c r="D26" s="3">
        <f>Monthly!D26-(Saturdays!D26+'Sundays &amp; Holidays'!D26)</f>
        <v>115</v>
      </c>
      <c r="E26" s="30">
        <f>Monthly!E26-(Saturdays!E26+'Sundays &amp; Holidays'!E26)</f>
        <v>15201</v>
      </c>
      <c r="F26" s="3">
        <f>Monthly!F26-(Saturdays!F26+'Sundays &amp; Holidays'!F26)</f>
        <v>103</v>
      </c>
      <c r="G26" s="30">
        <f>Monthly!G26-(Saturdays!G26+'Sundays &amp; Holidays'!G26)</f>
        <v>4721</v>
      </c>
      <c r="H26" s="3">
        <f>Monthly!H26-(Saturdays!H26+'Sundays &amp; Holidays'!H26)</f>
        <v>528</v>
      </c>
      <c r="I26" s="30">
        <f>Monthly!I26-(Saturdays!I26+'Sundays &amp; Holidays'!I26)</f>
        <v>25159</v>
      </c>
      <c r="J26" s="3">
        <f>Monthly!J26-(Saturdays!J26+'Sundays &amp; Holidays'!J26)</f>
        <v>496</v>
      </c>
      <c r="K26" s="30">
        <f>Monthly!K26-(Saturdays!K26+'Sundays &amp; Holidays'!K26)</f>
        <v>1442</v>
      </c>
      <c r="L26" s="3">
        <f>Monthly!L26-(Saturdays!L26+'Sundays &amp; Holidays'!L26)</f>
        <v>1314</v>
      </c>
      <c r="M26" s="30">
        <f>Monthly!M26-(Saturdays!M26+'Sundays &amp; Holidays'!M26)</f>
        <v>2374</v>
      </c>
      <c r="N26" s="3">
        <f>Monthly!N26-(Saturdays!N26+'Sundays &amp; Holidays'!N26)</f>
        <v>2764</v>
      </c>
      <c r="O26" s="30">
        <f>Monthly!O26-(Saturdays!O26+'Sundays &amp; Holidays'!O26)</f>
        <v>6092</v>
      </c>
      <c r="P26" s="3">
        <f>Monthly!P26-(Saturdays!P26+'Sundays &amp; Holidays'!P26)</f>
        <v>2556</v>
      </c>
      <c r="Q26" s="30">
        <f>Monthly!Q26-(Saturdays!Q26+'Sundays &amp; Holidays'!Q26)</f>
        <v>4061</v>
      </c>
      <c r="R26" s="3">
        <f>Monthly!R26-(Saturdays!R26+'Sundays &amp; Holidays'!R26)</f>
        <v>2348</v>
      </c>
      <c r="S26" s="30">
        <f>Monthly!S26-(Saturdays!S26+'Sundays &amp; Holidays'!S26)</f>
        <v>2345</v>
      </c>
      <c r="T26" s="3">
        <f>Monthly!T26-(Saturdays!T26+'Sundays &amp; Holidays'!T26)</f>
        <v>1542</v>
      </c>
      <c r="U26" s="30">
        <f>Monthly!U26-(Saturdays!U26+'Sundays &amp; Holidays'!U26)</f>
        <v>415</v>
      </c>
      <c r="V26" s="3">
        <f>Monthly!V26-(Saturdays!V26+'Sundays &amp; Holidays'!V26)</f>
        <v>3196</v>
      </c>
      <c r="W26" s="30">
        <f>Monthly!W26-(Saturdays!W26+'Sundays &amp; Holidays'!W26)</f>
        <v>1018</v>
      </c>
      <c r="X26" s="3">
        <f>Monthly!X26-(Saturdays!X26+'Sundays &amp; Holidays'!X26)</f>
        <v>2512</v>
      </c>
      <c r="Y26" s="30">
        <f>Monthly!Y26-(Saturdays!Y26+'Sundays &amp; Holidays'!Y26)</f>
        <v>1018</v>
      </c>
      <c r="Z26" s="3">
        <f>Monthly!Z26-(Saturdays!Z26+'Sundays &amp; Holidays'!Z26)</f>
        <v>1388</v>
      </c>
      <c r="AA26" s="30">
        <f>Monthly!AA26-(Saturdays!AA26+'Sundays &amp; Holidays'!AA26)</f>
        <v>5407</v>
      </c>
      <c r="AB26" s="110">
        <f t="shared" si="0"/>
        <v>18862</v>
      </c>
      <c r="AC26" s="17">
        <f t="shared" si="0"/>
        <v>102192</v>
      </c>
    </row>
    <row r="27" spans="1:29">
      <c r="A27" s="93" t="s">
        <v>38</v>
      </c>
      <c r="B27" s="3">
        <f>Monthly!B27-(Saturdays!B27+'Sundays &amp; Holidays'!B27)</f>
        <v>2</v>
      </c>
      <c r="C27" s="30">
        <f>Monthly!C27-(Saturdays!C27+'Sundays &amp; Holidays'!C27)</f>
        <v>1397</v>
      </c>
      <c r="D27" s="3">
        <f>Monthly!D27-(Saturdays!D27+'Sundays &amp; Holidays'!D27)</f>
        <v>0</v>
      </c>
      <c r="E27" s="30">
        <f>Monthly!E27-(Saturdays!E27+'Sundays &amp; Holidays'!E27)</f>
        <v>309</v>
      </c>
      <c r="F27" s="3">
        <f>Monthly!F27-(Saturdays!F27+'Sundays &amp; Holidays'!F27)</f>
        <v>0</v>
      </c>
      <c r="G27" s="30">
        <f>Monthly!G27-(Saturdays!G27+'Sundays &amp; Holidays'!G27)</f>
        <v>93</v>
      </c>
      <c r="H27" s="3">
        <f>Monthly!H27-(Saturdays!H27+'Sundays &amp; Holidays'!H27)</f>
        <v>0</v>
      </c>
      <c r="I27" s="30">
        <f>Monthly!I27-(Saturdays!I27+'Sundays &amp; Holidays'!I27)</f>
        <v>316</v>
      </c>
      <c r="J27" s="3">
        <f>Monthly!J27-(Saturdays!J27+'Sundays &amp; Holidays'!J27)</f>
        <v>0</v>
      </c>
      <c r="K27" s="30">
        <f>Monthly!K27-(Saturdays!K27+'Sundays &amp; Holidays'!K27)</f>
        <v>10</v>
      </c>
      <c r="L27" s="3">
        <f>Monthly!L27-(Saturdays!L27+'Sundays &amp; Holidays'!L27)</f>
        <v>0</v>
      </c>
      <c r="M27" s="30">
        <f>Monthly!M27-(Saturdays!M27+'Sundays &amp; Holidays'!M27)</f>
        <v>3</v>
      </c>
      <c r="N27" s="3">
        <f>Monthly!N27-(Saturdays!N27+'Sundays &amp; Holidays'!N27)</f>
        <v>0</v>
      </c>
      <c r="O27" s="30">
        <f>Monthly!O27-(Saturdays!O27+'Sundays &amp; Holidays'!O27)</f>
        <v>2</v>
      </c>
      <c r="P27" s="3">
        <f>Monthly!P27-(Saturdays!P27+'Sundays &amp; Holidays'!P27)</f>
        <v>0</v>
      </c>
      <c r="Q27" s="30">
        <f>Monthly!Q27-(Saturdays!Q27+'Sundays &amp; Holidays'!Q27)</f>
        <v>0</v>
      </c>
      <c r="R27" s="3">
        <f>Monthly!R27-(Saturdays!R27+'Sundays &amp; Holidays'!R27)</f>
        <v>0</v>
      </c>
      <c r="S27" s="30">
        <f>Monthly!S27-(Saturdays!S27+'Sundays &amp; Holidays'!S27)</f>
        <v>0</v>
      </c>
      <c r="T27" s="3">
        <f>Monthly!T27-(Saturdays!T27+'Sundays &amp; Holidays'!T27)</f>
        <v>0</v>
      </c>
      <c r="U27" s="30">
        <f>Monthly!U27-(Saturdays!U27+'Sundays &amp; Holidays'!U27)</f>
        <v>0</v>
      </c>
      <c r="V27" s="3">
        <f>Monthly!V27-(Saturdays!V27+'Sundays &amp; Holidays'!V27)</f>
        <v>0</v>
      </c>
      <c r="W27" s="30">
        <f>Monthly!W27-(Saturdays!W27+'Sundays &amp; Holidays'!W27)</f>
        <v>0</v>
      </c>
      <c r="X27" s="3">
        <f>Monthly!X27-(Saturdays!X27+'Sundays &amp; Holidays'!X27)</f>
        <v>0</v>
      </c>
      <c r="Y27" s="30">
        <f>Monthly!Y27-(Saturdays!Y27+'Sundays &amp; Holidays'!Y27)</f>
        <v>0</v>
      </c>
      <c r="Z27" s="3">
        <f>Monthly!Z27-(Saturdays!Z27+'Sundays &amp; Holidays'!Z27)</f>
        <v>0</v>
      </c>
      <c r="AA27" s="30">
        <f>Monthly!AA27-(Saturdays!AA27+'Sundays &amp; Holidays'!AA27)</f>
        <v>0</v>
      </c>
      <c r="AB27" s="110">
        <f t="shared" si="0"/>
        <v>2</v>
      </c>
      <c r="AC27" s="17">
        <f t="shared" si="0"/>
        <v>2130</v>
      </c>
    </row>
    <row r="28" spans="1:29">
      <c r="A28" s="92" t="s">
        <v>39</v>
      </c>
      <c r="B28" s="3">
        <f>Monthly!B28-(Saturdays!B28+'Sundays &amp; Holidays'!B28)</f>
        <v>0</v>
      </c>
      <c r="C28" s="30">
        <f>Monthly!C28-(Saturdays!C28+'Sundays &amp; Holidays'!C28)</f>
        <v>0</v>
      </c>
      <c r="D28" s="3">
        <f>Monthly!D28-(Saturdays!D28+'Sundays &amp; Holidays'!D28)</f>
        <v>0</v>
      </c>
      <c r="E28" s="30">
        <f>Monthly!E28-(Saturdays!E28+'Sundays &amp; Holidays'!E28)</f>
        <v>0</v>
      </c>
      <c r="F28" s="3">
        <f>Monthly!F28-(Saturdays!F28+'Sundays &amp; Holidays'!F28)</f>
        <v>0</v>
      </c>
      <c r="G28" s="30">
        <f>Monthly!G28-(Saturdays!G28+'Sundays &amp; Holidays'!G28)</f>
        <v>0</v>
      </c>
      <c r="H28" s="3">
        <f>Monthly!H28-(Saturdays!H28+'Sundays &amp; Holidays'!H28)</f>
        <v>0</v>
      </c>
      <c r="I28" s="30">
        <f>Monthly!I28-(Saturdays!I28+'Sundays &amp; Holidays'!I28)</f>
        <v>0</v>
      </c>
      <c r="J28" s="3">
        <f>Monthly!J28-(Saturdays!J28+'Sundays &amp; Holidays'!J28)</f>
        <v>0</v>
      </c>
      <c r="K28" s="30">
        <f>Monthly!K28-(Saturdays!K28+'Sundays &amp; Holidays'!K28)</f>
        <v>0</v>
      </c>
      <c r="L28" s="3">
        <f>Monthly!L28-(Saturdays!L28+'Sundays &amp; Holidays'!L28)</f>
        <v>0</v>
      </c>
      <c r="M28" s="30">
        <f>Monthly!M28-(Saturdays!M28+'Sundays &amp; Holidays'!M28)</f>
        <v>0</v>
      </c>
      <c r="N28" s="3">
        <f>Monthly!N28-(Saturdays!N28+'Sundays &amp; Holidays'!N28)</f>
        <v>0</v>
      </c>
      <c r="O28" s="30">
        <f>Monthly!O28-(Saturdays!O28+'Sundays &amp; Holidays'!O28)</f>
        <v>0</v>
      </c>
      <c r="P28" s="3">
        <f>Monthly!P28-(Saturdays!P28+'Sundays &amp; Holidays'!P28)</f>
        <v>0</v>
      </c>
      <c r="Q28" s="30">
        <f>Monthly!Q28-(Saturdays!Q28+'Sundays &amp; Holidays'!Q28)</f>
        <v>0</v>
      </c>
      <c r="R28" s="3">
        <f>Monthly!R28-(Saturdays!R28+'Sundays &amp; Holidays'!R28)</f>
        <v>0</v>
      </c>
      <c r="S28" s="30">
        <f>Monthly!S28-(Saturdays!S28+'Sundays &amp; Holidays'!S28)</f>
        <v>0</v>
      </c>
      <c r="T28" s="3">
        <f>Monthly!T28-(Saturdays!T28+'Sundays &amp; Holidays'!T28)</f>
        <v>0</v>
      </c>
      <c r="U28" s="30">
        <f>Monthly!U28-(Saturdays!U28+'Sundays &amp; Holidays'!U28)</f>
        <v>0</v>
      </c>
      <c r="V28" s="3">
        <f>Monthly!V28-(Saturdays!V28+'Sundays &amp; Holidays'!V28)</f>
        <v>0</v>
      </c>
      <c r="W28" s="30">
        <f>Monthly!W28-(Saturdays!W28+'Sundays &amp; Holidays'!W28)</f>
        <v>0</v>
      </c>
      <c r="X28" s="3">
        <f>Monthly!X28-(Saturdays!X28+'Sundays &amp; Holidays'!X28)</f>
        <v>0</v>
      </c>
      <c r="Y28" s="30">
        <f>Monthly!Y28-(Saturdays!Y28+'Sundays &amp; Holidays'!Y28)</f>
        <v>0</v>
      </c>
      <c r="Z28" s="3">
        <f>Monthly!Z28-(Saturdays!Z28+'Sundays &amp; Holidays'!Z28)</f>
        <v>0</v>
      </c>
      <c r="AA28" s="30">
        <f>Monthly!AA28-(Saturdays!AA28+'Sundays &amp; Holidays'!AA28)</f>
        <v>0</v>
      </c>
      <c r="AB28" s="110">
        <f t="shared" si="0"/>
        <v>0</v>
      </c>
      <c r="AC28" s="17">
        <f t="shared" si="0"/>
        <v>0</v>
      </c>
    </row>
    <row r="29" spans="1:29">
      <c r="A29" s="93" t="s">
        <v>40</v>
      </c>
      <c r="B29" s="3">
        <f>Monthly!B29-(Saturdays!B29+'Sundays &amp; Holidays'!B29)</f>
        <v>0</v>
      </c>
      <c r="C29" s="30">
        <f>Monthly!C29-(Saturdays!C29+'Sundays &amp; Holidays'!C29)</f>
        <v>0</v>
      </c>
      <c r="D29" s="3">
        <f>Monthly!D29-(Saturdays!D29+'Sundays &amp; Holidays'!D29)</f>
        <v>0</v>
      </c>
      <c r="E29" s="30">
        <f>Monthly!E29-(Saturdays!E29+'Sundays &amp; Holidays'!E29)</f>
        <v>0</v>
      </c>
      <c r="F29" s="3">
        <f>Monthly!F29-(Saturdays!F29+'Sundays &amp; Holidays'!F29)</f>
        <v>0</v>
      </c>
      <c r="G29" s="30">
        <f>Monthly!G29-(Saturdays!G29+'Sundays &amp; Holidays'!G29)</f>
        <v>0</v>
      </c>
      <c r="H29" s="3">
        <f>Monthly!H29-(Saturdays!H29+'Sundays &amp; Holidays'!H29)</f>
        <v>0</v>
      </c>
      <c r="I29" s="30">
        <f>Monthly!I29-(Saturdays!I29+'Sundays &amp; Holidays'!I29)</f>
        <v>0</v>
      </c>
      <c r="J29" s="3">
        <f>Monthly!J29-(Saturdays!J29+'Sundays &amp; Holidays'!J29)</f>
        <v>0</v>
      </c>
      <c r="K29" s="30">
        <f>Monthly!K29-(Saturdays!K29+'Sundays &amp; Holidays'!K29)</f>
        <v>0</v>
      </c>
      <c r="L29" s="3">
        <f>Monthly!L29-(Saturdays!L29+'Sundays &amp; Holidays'!L29)</f>
        <v>0</v>
      </c>
      <c r="M29" s="30">
        <f>Monthly!M29-(Saturdays!M29+'Sundays &amp; Holidays'!M29)</f>
        <v>0</v>
      </c>
      <c r="N29" s="3">
        <f>Monthly!N29-(Saturdays!N29+'Sundays &amp; Holidays'!N29)</f>
        <v>0</v>
      </c>
      <c r="O29" s="30">
        <f>Monthly!O29-(Saturdays!O29+'Sundays &amp; Holidays'!O29)</f>
        <v>0</v>
      </c>
      <c r="P29" s="3">
        <f>Monthly!P29-(Saturdays!P29+'Sundays &amp; Holidays'!P29)</f>
        <v>0</v>
      </c>
      <c r="Q29" s="30">
        <f>Monthly!Q29-(Saturdays!Q29+'Sundays &amp; Holidays'!Q29)</f>
        <v>0</v>
      </c>
      <c r="R29" s="3">
        <f>Monthly!R29-(Saturdays!R29+'Sundays &amp; Holidays'!R29)</f>
        <v>0</v>
      </c>
      <c r="S29" s="30">
        <f>Monthly!S29-(Saturdays!S29+'Sundays &amp; Holidays'!S29)</f>
        <v>0</v>
      </c>
      <c r="T29" s="3">
        <f>Monthly!T29-(Saturdays!T29+'Sundays &amp; Holidays'!T29)</f>
        <v>0</v>
      </c>
      <c r="U29" s="30">
        <f>Monthly!U29-(Saturdays!U29+'Sundays &amp; Holidays'!U29)</f>
        <v>0</v>
      </c>
      <c r="V29" s="3">
        <f>Monthly!V29-(Saturdays!V29+'Sundays &amp; Holidays'!V29)</f>
        <v>0</v>
      </c>
      <c r="W29" s="30">
        <f>Monthly!W29-(Saturdays!W29+'Sundays &amp; Holidays'!W29)</f>
        <v>0</v>
      </c>
      <c r="X29" s="3">
        <f>Monthly!X29-(Saturdays!X29+'Sundays &amp; Holidays'!X29)</f>
        <v>0</v>
      </c>
      <c r="Y29" s="30">
        <f>Monthly!Y29-(Saturdays!Y29+'Sundays &amp; Holidays'!Y29)</f>
        <v>0</v>
      </c>
      <c r="Z29" s="3">
        <f>Monthly!Z29-(Saturdays!Z29+'Sundays &amp; Holidays'!Z29)</f>
        <v>0</v>
      </c>
      <c r="AA29" s="30">
        <f>Monthly!AA29-(Saturdays!AA29+'Sundays &amp; Holidays'!AA29)</f>
        <v>0</v>
      </c>
      <c r="AB29" s="110">
        <f t="shared" si="0"/>
        <v>0</v>
      </c>
      <c r="AC29" s="17">
        <f t="shared" si="0"/>
        <v>0</v>
      </c>
    </row>
    <row r="30" spans="1:29" ht="14.1" thickBot="1">
      <c r="A30" s="92" t="s">
        <v>41</v>
      </c>
      <c r="B30" s="15">
        <f>Monthly!B30-(Saturdays!B30+'Sundays &amp; Holidays'!B30)</f>
        <v>0</v>
      </c>
      <c r="C30" s="41">
        <f>Monthly!C30-(Saturdays!C30+'Sundays &amp; Holidays'!C30)</f>
        <v>0</v>
      </c>
      <c r="D30" s="15">
        <f>Monthly!D30-(Saturdays!D30+'Sundays &amp; Holidays'!D30)</f>
        <v>0</v>
      </c>
      <c r="E30" s="41">
        <f>Monthly!E30-(Saturdays!E30+'Sundays &amp; Holidays'!E30)</f>
        <v>0</v>
      </c>
      <c r="F30" s="15">
        <f>Monthly!F30-(Saturdays!F30+'Sundays &amp; Holidays'!F30)</f>
        <v>0</v>
      </c>
      <c r="G30" s="41">
        <f>Monthly!G30-(Saturdays!G30+'Sundays &amp; Holidays'!G30)</f>
        <v>0</v>
      </c>
      <c r="H30" s="15">
        <f>Monthly!H30-(Saturdays!H30+'Sundays &amp; Holidays'!H30)</f>
        <v>0</v>
      </c>
      <c r="I30" s="41">
        <f>Monthly!I30-(Saturdays!I30+'Sundays &amp; Holidays'!I30)</f>
        <v>0</v>
      </c>
      <c r="J30" s="15">
        <f>Monthly!J30-(Saturdays!J30+'Sundays &amp; Holidays'!J30)</f>
        <v>0</v>
      </c>
      <c r="K30" s="41">
        <f>Monthly!K30-(Saturdays!K30+'Sundays &amp; Holidays'!K30)</f>
        <v>0</v>
      </c>
      <c r="L30" s="15">
        <f>Monthly!L30-(Saturdays!L30+'Sundays &amp; Holidays'!L30)</f>
        <v>0</v>
      </c>
      <c r="M30" s="41">
        <f>Monthly!M30-(Saturdays!M30+'Sundays &amp; Holidays'!M30)</f>
        <v>0</v>
      </c>
      <c r="N30" s="15">
        <f>Monthly!N30-(Saturdays!N30+'Sundays &amp; Holidays'!N30)</f>
        <v>0</v>
      </c>
      <c r="O30" s="41">
        <f>Monthly!O30-(Saturdays!O30+'Sundays &amp; Holidays'!O30)</f>
        <v>0</v>
      </c>
      <c r="P30" s="15">
        <f>Monthly!P30-(Saturdays!P30+'Sundays &amp; Holidays'!P30)</f>
        <v>0</v>
      </c>
      <c r="Q30" s="41">
        <f>Monthly!Q30-(Saturdays!Q30+'Sundays &amp; Holidays'!Q30)</f>
        <v>0</v>
      </c>
      <c r="R30" s="15">
        <f>Monthly!R30-(Saturdays!R30+'Sundays &amp; Holidays'!R30)</f>
        <v>0</v>
      </c>
      <c r="S30" s="41">
        <f>Monthly!S30-(Saturdays!S30+'Sundays &amp; Holidays'!S30)</f>
        <v>0</v>
      </c>
      <c r="T30" s="15">
        <f>Monthly!T30-(Saturdays!T30+'Sundays &amp; Holidays'!T30)</f>
        <v>0</v>
      </c>
      <c r="U30" s="41">
        <f>Monthly!U30-(Saturdays!U30+'Sundays &amp; Holidays'!U30)</f>
        <v>0</v>
      </c>
      <c r="V30" s="15">
        <f>Monthly!V30-(Saturdays!V30+'Sundays &amp; Holidays'!V30)</f>
        <v>0</v>
      </c>
      <c r="W30" s="41">
        <f>Monthly!W30-(Saturdays!W30+'Sundays &amp; Holidays'!W30)</f>
        <v>0</v>
      </c>
      <c r="X30" s="15">
        <f>Monthly!X30-(Saturdays!X30+'Sundays &amp; Holidays'!X30)</f>
        <v>0</v>
      </c>
      <c r="Y30" s="41">
        <f>Monthly!Y30-(Saturdays!Y30+'Sundays &amp; Holidays'!Y30)</f>
        <v>0</v>
      </c>
      <c r="Z30" s="15">
        <f>Monthly!Z30-(Saturdays!Z30+'Sundays &amp; Holidays'!Z30)</f>
        <v>0</v>
      </c>
      <c r="AA30" s="41">
        <f>Monthly!AA30-(Saturdays!AA30+'Sundays &amp; Holidays'!AA30)</f>
        <v>0</v>
      </c>
      <c r="AB30" s="111">
        <f t="shared" si="0"/>
        <v>0</v>
      </c>
      <c r="AC30" s="112">
        <f t="shared" si="0"/>
        <v>0</v>
      </c>
    </row>
    <row r="31" spans="1:29" ht="15" thickTop="1" thickBot="1">
      <c r="A31" s="42" t="s">
        <v>42</v>
      </c>
      <c r="B31" s="13">
        <f t="shared" ref="B31:AA31" si="1">SUM(B7:B30)</f>
        <v>1083575</v>
      </c>
      <c r="C31" s="1">
        <f t="shared" si="1"/>
        <v>635388</v>
      </c>
      <c r="D31" s="43">
        <f t="shared" si="1"/>
        <v>433911</v>
      </c>
      <c r="E31" s="44">
        <f t="shared" si="1"/>
        <v>362283</v>
      </c>
      <c r="F31" s="13">
        <f t="shared" si="1"/>
        <v>249463</v>
      </c>
      <c r="G31" s="1">
        <f t="shared" si="1"/>
        <v>147917</v>
      </c>
      <c r="H31" s="43">
        <f t="shared" si="1"/>
        <v>491496</v>
      </c>
      <c r="I31" s="44">
        <f t="shared" si="1"/>
        <v>744340</v>
      </c>
      <c r="J31" s="13">
        <f t="shared" si="1"/>
        <v>128050</v>
      </c>
      <c r="K31" s="1">
        <f t="shared" si="1"/>
        <v>149609</v>
      </c>
      <c r="L31" s="43">
        <f t="shared" si="1"/>
        <v>224437</v>
      </c>
      <c r="M31" s="44">
        <f t="shared" si="1"/>
        <v>431660</v>
      </c>
      <c r="N31" s="13">
        <f t="shared" si="1"/>
        <v>481383</v>
      </c>
      <c r="O31" s="1">
        <f t="shared" si="1"/>
        <v>674601</v>
      </c>
      <c r="P31" s="43">
        <f t="shared" si="1"/>
        <v>311590</v>
      </c>
      <c r="Q31" s="44">
        <f t="shared" si="1"/>
        <v>384195</v>
      </c>
      <c r="R31" s="13">
        <f t="shared" si="1"/>
        <v>375974</v>
      </c>
      <c r="S31" s="1">
        <f t="shared" si="1"/>
        <v>430580</v>
      </c>
      <c r="T31" s="43">
        <f t="shared" si="1"/>
        <v>161845</v>
      </c>
      <c r="U31" s="44">
        <f t="shared" si="1"/>
        <v>216935</v>
      </c>
      <c r="V31" s="13">
        <f t="shared" si="1"/>
        <v>455207</v>
      </c>
      <c r="W31" s="1">
        <f t="shared" si="1"/>
        <v>547284</v>
      </c>
      <c r="X31" s="43">
        <f t="shared" si="1"/>
        <v>447496</v>
      </c>
      <c r="Y31" s="44">
        <f t="shared" si="1"/>
        <v>289412</v>
      </c>
      <c r="Z31" s="13">
        <f t="shared" si="1"/>
        <v>1053717</v>
      </c>
      <c r="AA31" s="1">
        <f t="shared" si="1"/>
        <v>872599</v>
      </c>
      <c r="AB31" s="43">
        <f>SUM(AB7:AB30)</f>
        <v>5898144</v>
      </c>
      <c r="AC31" s="1">
        <f>SUM(AC7:AC30)</f>
        <v>5886803</v>
      </c>
    </row>
    <row r="32" spans="1:29" ht="17.100000000000001" thickTop="1">
      <c r="AB32" s="180" t="str">
        <f>IF(AB31='Daily Total'!D44,"Correct","Wrong")</f>
        <v>Correct</v>
      </c>
      <c r="AC32" s="180" t="str">
        <f>IF(AC31='Daily Total'!E44,"Correct","Wrong")</f>
        <v>Correct</v>
      </c>
    </row>
    <row r="35" spans="1:29">
      <c r="A35" s="45" t="s">
        <v>86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5"/>
      <c r="AC35" s="45"/>
    </row>
    <row r="36" spans="1:29" ht="14.1" thickBot="1">
      <c r="A36" s="45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5"/>
      <c r="AC36" s="45"/>
    </row>
    <row r="37" spans="1:29" ht="15" thickTop="1" thickBot="1">
      <c r="A37" s="254" t="s">
        <v>1</v>
      </c>
      <c r="B37" s="245" t="s">
        <v>2</v>
      </c>
      <c r="C37" s="246"/>
      <c r="D37" s="245" t="s">
        <v>3</v>
      </c>
      <c r="E37" s="246"/>
      <c r="F37" s="245" t="s">
        <v>4</v>
      </c>
      <c r="G37" s="246"/>
      <c r="H37" s="245" t="s">
        <v>5</v>
      </c>
      <c r="I37" s="246"/>
      <c r="J37" s="245" t="s">
        <v>6</v>
      </c>
      <c r="K37" s="246"/>
      <c r="L37" s="245" t="s">
        <v>7</v>
      </c>
      <c r="M37" s="246"/>
      <c r="N37" s="245" t="s">
        <v>8</v>
      </c>
      <c r="O37" s="246"/>
      <c r="P37" s="245" t="s">
        <v>9</v>
      </c>
      <c r="Q37" s="246"/>
      <c r="R37" s="245" t="s">
        <v>10</v>
      </c>
      <c r="S37" s="246"/>
      <c r="T37" s="245" t="s">
        <v>11</v>
      </c>
      <c r="U37" s="246"/>
      <c r="V37" s="245" t="s">
        <v>12</v>
      </c>
      <c r="W37" s="246"/>
      <c r="X37" s="245" t="s">
        <v>13</v>
      </c>
      <c r="Y37" s="246"/>
      <c r="Z37" s="245" t="s">
        <v>14</v>
      </c>
      <c r="AA37" s="246"/>
      <c r="AB37" s="245" t="s">
        <v>45</v>
      </c>
      <c r="AC37" s="246"/>
    </row>
    <row r="38" spans="1:29" ht="15" thickTop="1" thickBot="1">
      <c r="A38" s="255"/>
      <c r="B38" s="62" t="s">
        <v>16</v>
      </c>
      <c r="C38" s="63" t="s">
        <v>17</v>
      </c>
      <c r="D38" s="64" t="s">
        <v>16</v>
      </c>
      <c r="E38" s="65" t="s">
        <v>17</v>
      </c>
      <c r="F38" s="66" t="s">
        <v>16</v>
      </c>
      <c r="G38" s="63" t="s">
        <v>17</v>
      </c>
      <c r="H38" s="64" t="s">
        <v>16</v>
      </c>
      <c r="I38" s="65" t="s">
        <v>17</v>
      </c>
      <c r="J38" s="66" t="s">
        <v>16</v>
      </c>
      <c r="K38" s="63" t="s">
        <v>17</v>
      </c>
      <c r="L38" s="64" t="s">
        <v>16</v>
      </c>
      <c r="M38" s="66" t="s">
        <v>17</v>
      </c>
      <c r="N38" s="62" t="s">
        <v>16</v>
      </c>
      <c r="O38" s="67" t="s">
        <v>17</v>
      </c>
      <c r="P38" s="66" t="s">
        <v>16</v>
      </c>
      <c r="Q38" s="63" t="s">
        <v>17</v>
      </c>
      <c r="R38" s="64" t="s">
        <v>16</v>
      </c>
      <c r="S38" s="65" t="s">
        <v>17</v>
      </c>
      <c r="T38" s="66" t="s">
        <v>16</v>
      </c>
      <c r="U38" s="63" t="s">
        <v>17</v>
      </c>
      <c r="V38" s="64" t="s">
        <v>16</v>
      </c>
      <c r="W38" s="65" t="s">
        <v>17</v>
      </c>
      <c r="X38" s="66" t="s">
        <v>16</v>
      </c>
      <c r="Y38" s="63" t="s">
        <v>17</v>
      </c>
      <c r="Z38" s="64" t="s">
        <v>16</v>
      </c>
      <c r="AA38" s="66" t="s">
        <v>17</v>
      </c>
      <c r="AB38" s="62" t="s">
        <v>16</v>
      </c>
      <c r="AC38" s="67" t="s">
        <v>17</v>
      </c>
    </row>
    <row r="39" spans="1:29" ht="14.1" thickTop="1">
      <c r="A39" s="87" t="s">
        <v>18</v>
      </c>
      <c r="B39" s="33">
        <f>+B7/$B$65</f>
        <v>0</v>
      </c>
      <c r="C39" s="40">
        <f t="shared" ref="C39:AA39" si="2">+C7/$B$65</f>
        <v>0</v>
      </c>
      <c r="D39" s="33">
        <f t="shared" si="2"/>
        <v>0</v>
      </c>
      <c r="E39" s="40">
        <f t="shared" si="2"/>
        <v>0</v>
      </c>
      <c r="F39" s="33">
        <f t="shared" si="2"/>
        <v>0</v>
      </c>
      <c r="G39" s="40">
        <f t="shared" si="2"/>
        <v>0</v>
      </c>
      <c r="H39" s="33">
        <f t="shared" si="2"/>
        <v>0</v>
      </c>
      <c r="I39" s="40">
        <f t="shared" si="2"/>
        <v>0</v>
      </c>
      <c r="J39" s="33">
        <f t="shared" si="2"/>
        <v>0</v>
      </c>
      <c r="K39" s="40">
        <f t="shared" si="2"/>
        <v>0</v>
      </c>
      <c r="L39" s="33">
        <f t="shared" si="2"/>
        <v>0</v>
      </c>
      <c r="M39" s="40">
        <f t="shared" si="2"/>
        <v>0</v>
      </c>
      <c r="N39" s="33">
        <f t="shared" si="2"/>
        <v>0</v>
      </c>
      <c r="O39" s="40">
        <f t="shared" si="2"/>
        <v>0</v>
      </c>
      <c r="P39" s="33">
        <f t="shared" si="2"/>
        <v>0</v>
      </c>
      <c r="Q39" s="40">
        <f t="shared" si="2"/>
        <v>0</v>
      </c>
      <c r="R39" s="33">
        <f t="shared" si="2"/>
        <v>0</v>
      </c>
      <c r="S39" s="40">
        <f t="shared" si="2"/>
        <v>0</v>
      </c>
      <c r="T39" s="33">
        <f t="shared" si="2"/>
        <v>0</v>
      </c>
      <c r="U39" s="40">
        <f t="shared" si="2"/>
        <v>0</v>
      </c>
      <c r="V39" s="33">
        <f t="shared" si="2"/>
        <v>0</v>
      </c>
      <c r="W39" s="40">
        <f t="shared" si="2"/>
        <v>0</v>
      </c>
      <c r="X39" s="33">
        <f t="shared" si="2"/>
        <v>0</v>
      </c>
      <c r="Y39" s="40">
        <f t="shared" si="2"/>
        <v>0</v>
      </c>
      <c r="Z39" s="33">
        <f t="shared" si="2"/>
        <v>0</v>
      </c>
      <c r="AA39" s="40">
        <f t="shared" si="2"/>
        <v>0</v>
      </c>
      <c r="AB39" s="108">
        <f>+B39+D39+F39+H39+J39+L39+N39+P39+R39+T39+V39+X39+Z39</f>
        <v>0</v>
      </c>
      <c r="AC39" s="109">
        <f>+C39+E39+G39+I39+K39+M39+O39+Q39+S39+U39+W39+Y39+AA39</f>
        <v>0</v>
      </c>
    </row>
    <row r="40" spans="1:29">
      <c r="A40" s="88" t="s">
        <v>19</v>
      </c>
      <c r="B40" s="3">
        <f t="shared" ref="B40:AA40" si="3">+B8/$B$65</f>
        <v>564.63157894736844</v>
      </c>
      <c r="C40" s="30">
        <f t="shared" si="3"/>
        <v>0</v>
      </c>
      <c r="D40" s="3">
        <f t="shared" si="3"/>
        <v>153.78947368421052</v>
      </c>
      <c r="E40" s="30">
        <f t="shared" si="3"/>
        <v>0.10526315789473684</v>
      </c>
      <c r="F40" s="3">
        <f t="shared" si="3"/>
        <v>48</v>
      </c>
      <c r="G40" s="30">
        <f t="shared" si="3"/>
        <v>0.26315789473684209</v>
      </c>
      <c r="H40" s="3">
        <f t="shared" si="3"/>
        <v>239.57894736842104</v>
      </c>
      <c r="I40" s="30">
        <f t="shared" si="3"/>
        <v>6.8421052631578947</v>
      </c>
      <c r="J40" s="3">
        <f t="shared" si="3"/>
        <v>6.2631578947368425</v>
      </c>
      <c r="K40" s="30">
        <f t="shared" si="3"/>
        <v>2.2105263157894739</v>
      </c>
      <c r="L40" s="3">
        <f t="shared" si="3"/>
        <v>3.8421052631578947</v>
      </c>
      <c r="M40" s="30">
        <f t="shared" si="3"/>
        <v>2.0526315789473686</v>
      </c>
      <c r="N40" s="3">
        <f t="shared" si="3"/>
        <v>23.631578947368421</v>
      </c>
      <c r="O40" s="30">
        <f t="shared" si="3"/>
        <v>0</v>
      </c>
      <c r="P40" s="3">
        <f t="shared" si="3"/>
        <v>6.6315789473684212</v>
      </c>
      <c r="Q40" s="30">
        <f t="shared" si="3"/>
        <v>0</v>
      </c>
      <c r="R40" s="3">
        <f t="shared" si="3"/>
        <v>0.15789473684210525</v>
      </c>
      <c r="S40" s="30">
        <f t="shared" si="3"/>
        <v>0</v>
      </c>
      <c r="T40" s="3">
        <f t="shared" si="3"/>
        <v>0</v>
      </c>
      <c r="U40" s="30">
        <f t="shared" si="3"/>
        <v>0</v>
      </c>
      <c r="V40" s="3">
        <f t="shared" si="3"/>
        <v>5.2631578947368418E-2</v>
      </c>
      <c r="W40" s="30">
        <f t="shared" si="3"/>
        <v>0</v>
      </c>
      <c r="X40" s="3">
        <f t="shared" si="3"/>
        <v>0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0">
        <f>+B40+D40+F40+H40+J40+L40+N40+P40+R40+T40+V40+X40+Z40</f>
        <v>1046.5789473684208</v>
      </c>
      <c r="AC40" s="17">
        <f>+C40+E40+G40+I40+K40+M40+O40+Q40+S40+U40+W40+Y40+AA40</f>
        <v>11.473684210526315</v>
      </c>
    </row>
    <row r="41" spans="1:29">
      <c r="A41" s="89" t="s">
        <v>20</v>
      </c>
      <c r="B41" s="3">
        <f t="shared" ref="B41:AA41" si="4">+B9/$B$65</f>
        <v>3198.7894736842104</v>
      </c>
      <c r="C41" s="30">
        <f t="shared" si="4"/>
        <v>1.1578947368421053</v>
      </c>
      <c r="D41" s="3">
        <f t="shared" si="4"/>
        <v>1187.8947368421052</v>
      </c>
      <c r="E41" s="30">
        <f t="shared" si="4"/>
        <v>3.736842105263158</v>
      </c>
      <c r="F41" s="3">
        <f t="shared" si="4"/>
        <v>351.94736842105266</v>
      </c>
      <c r="G41" s="30">
        <f t="shared" si="4"/>
        <v>2.263157894736842</v>
      </c>
      <c r="H41" s="3">
        <f t="shared" si="4"/>
        <v>1298.6315789473683</v>
      </c>
      <c r="I41" s="30">
        <f t="shared" si="4"/>
        <v>97.84210526315789</v>
      </c>
      <c r="J41" s="3">
        <f t="shared" si="4"/>
        <v>86.578947368421055</v>
      </c>
      <c r="K41" s="30">
        <f t="shared" si="4"/>
        <v>48.526315789473685</v>
      </c>
      <c r="L41" s="3">
        <f t="shared" si="4"/>
        <v>74.15789473684211</v>
      </c>
      <c r="M41" s="30">
        <f t="shared" si="4"/>
        <v>326.42105263157896</v>
      </c>
      <c r="N41" s="3">
        <f t="shared" si="4"/>
        <v>497.63157894736844</v>
      </c>
      <c r="O41" s="30">
        <f t="shared" si="4"/>
        <v>502.68421052631578</v>
      </c>
      <c r="P41" s="3">
        <f t="shared" si="4"/>
        <v>292.57894736842104</v>
      </c>
      <c r="Q41" s="30">
        <f t="shared" si="4"/>
        <v>282.15789473684208</v>
      </c>
      <c r="R41" s="3">
        <f t="shared" si="4"/>
        <v>381.68421052631578</v>
      </c>
      <c r="S41" s="30">
        <f t="shared" si="4"/>
        <v>381.89473684210526</v>
      </c>
      <c r="T41" s="3">
        <f t="shared" si="4"/>
        <v>73.21052631578948</v>
      </c>
      <c r="U41" s="30">
        <f t="shared" si="4"/>
        <v>231.47368421052633</v>
      </c>
      <c r="V41" s="3">
        <f t="shared" si="4"/>
        <v>243.42105263157896</v>
      </c>
      <c r="W41" s="30">
        <f t="shared" si="4"/>
        <v>536.63157894736844</v>
      </c>
      <c r="X41" s="3">
        <f t="shared" si="4"/>
        <v>365.68421052631578</v>
      </c>
      <c r="Y41" s="30">
        <f t="shared" si="4"/>
        <v>403.73684210526318</v>
      </c>
      <c r="Z41" s="3">
        <f t="shared" si="4"/>
        <v>1215.1052631578948</v>
      </c>
      <c r="AA41" s="30">
        <f t="shared" si="4"/>
        <v>580.73684210526312</v>
      </c>
      <c r="AB41" s="110">
        <f t="shared" ref="AB41:AB62" si="5">+B41+D41+F41+H41+J41+L41+N41+P41+R41+T41+V41+X41+Z41</f>
        <v>9267.3157894736833</v>
      </c>
      <c r="AC41" s="17">
        <f t="shared" ref="AC41:AC62" si="6">+C41+E41+G41+I41+K41+M41+O41+Q41+S41+U41+W41+Y41+AA41</f>
        <v>3399.2631578947367</v>
      </c>
    </row>
    <row r="42" spans="1:29">
      <c r="A42" s="88" t="s">
        <v>21</v>
      </c>
      <c r="B42" s="3">
        <f t="shared" ref="B42:AA42" si="7">+B10/$B$65</f>
        <v>5190.4736842105267</v>
      </c>
      <c r="C42" s="30">
        <f t="shared" si="7"/>
        <v>440.57894736842104</v>
      </c>
      <c r="D42" s="3">
        <f t="shared" si="7"/>
        <v>1795.1578947368421</v>
      </c>
      <c r="E42" s="30">
        <f t="shared" si="7"/>
        <v>584.0526315789474</v>
      </c>
      <c r="F42" s="3">
        <f t="shared" si="7"/>
        <v>806.57894736842104</v>
      </c>
      <c r="G42" s="30">
        <f t="shared" si="7"/>
        <v>295.57894736842104</v>
      </c>
      <c r="H42" s="3">
        <f t="shared" si="7"/>
        <v>1052.2631578947369</v>
      </c>
      <c r="I42" s="30">
        <f t="shared" si="7"/>
        <v>907.31578947368416</v>
      </c>
      <c r="J42" s="3">
        <f t="shared" si="7"/>
        <v>263</v>
      </c>
      <c r="K42" s="30">
        <f t="shared" si="7"/>
        <v>391.26315789473682</v>
      </c>
      <c r="L42" s="3">
        <f t="shared" si="7"/>
        <v>307.10526315789474</v>
      </c>
      <c r="M42" s="30">
        <f t="shared" si="7"/>
        <v>1010.7894736842105</v>
      </c>
      <c r="N42" s="3">
        <f t="shared" si="7"/>
        <v>1154.8947368421052</v>
      </c>
      <c r="O42" s="30">
        <f t="shared" si="7"/>
        <v>1640</v>
      </c>
      <c r="P42" s="3">
        <f t="shared" si="7"/>
        <v>1067.421052631579</v>
      </c>
      <c r="Q42" s="30">
        <f t="shared" si="7"/>
        <v>826.68421052631584</v>
      </c>
      <c r="R42" s="3">
        <f t="shared" si="7"/>
        <v>1175.0526315789473</v>
      </c>
      <c r="S42" s="30">
        <f t="shared" si="7"/>
        <v>1044.8947368421052</v>
      </c>
      <c r="T42" s="3">
        <f t="shared" si="7"/>
        <v>229.68421052631578</v>
      </c>
      <c r="U42" s="30">
        <f t="shared" si="7"/>
        <v>843</v>
      </c>
      <c r="V42" s="3">
        <f t="shared" si="7"/>
        <v>750.31578947368416</v>
      </c>
      <c r="W42" s="30">
        <f t="shared" si="7"/>
        <v>1691.1578947368421</v>
      </c>
      <c r="X42" s="3">
        <f t="shared" si="7"/>
        <v>1130.3157894736842</v>
      </c>
      <c r="Y42" s="30">
        <f t="shared" si="7"/>
        <v>1117.1052631578948</v>
      </c>
      <c r="Z42" s="3">
        <f t="shared" si="7"/>
        <v>3377.8947368421054</v>
      </c>
      <c r="AA42" s="30">
        <f t="shared" si="7"/>
        <v>1501.2105263157894</v>
      </c>
      <c r="AB42" s="110">
        <f t="shared" si="5"/>
        <v>18300.15789473684</v>
      </c>
      <c r="AC42" s="17">
        <f t="shared" si="6"/>
        <v>12293.631578947368</v>
      </c>
    </row>
    <row r="43" spans="1:29">
      <c r="A43" s="89" t="s">
        <v>22</v>
      </c>
      <c r="B43" s="3">
        <f t="shared" ref="B43:AA43" si="8">+B11/$B$65</f>
        <v>5641.0526315789475</v>
      </c>
      <c r="C43" s="30">
        <f t="shared" si="8"/>
        <v>928.10526315789468</v>
      </c>
      <c r="D43" s="3">
        <f t="shared" si="8"/>
        <v>1421.7894736842106</v>
      </c>
      <c r="E43" s="30">
        <f t="shared" si="8"/>
        <v>1103.8947368421052</v>
      </c>
      <c r="F43" s="3">
        <f t="shared" si="8"/>
        <v>790</v>
      </c>
      <c r="G43" s="30">
        <f t="shared" si="8"/>
        <v>520.78947368421052</v>
      </c>
      <c r="H43" s="3">
        <f t="shared" si="8"/>
        <v>937.10526315789468</v>
      </c>
      <c r="I43" s="30">
        <f t="shared" si="8"/>
        <v>1369.8947368421052</v>
      </c>
      <c r="J43" s="3">
        <f t="shared" si="8"/>
        <v>457.63157894736844</v>
      </c>
      <c r="K43" s="30">
        <f t="shared" si="8"/>
        <v>739.31578947368416</v>
      </c>
      <c r="L43" s="3">
        <f t="shared" si="8"/>
        <v>470.21052631578948</v>
      </c>
      <c r="M43" s="30">
        <f t="shared" si="8"/>
        <v>1751.421052631579</v>
      </c>
      <c r="N43" s="3">
        <f t="shared" si="8"/>
        <v>1609.8947368421052</v>
      </c>
      <c r="O43" s="30">
        <f t="shared" si="8"/>
        <v>2422.3157894736842</v>
      </c>
      <c r="P43" s="3">
        <f t="shared" si="8"/>
        <v>1467.6842105263158</v>
      </c>
      <c r="Q43" s="30">
        <f t="shared" si="8"/>
        <v>1328.2631578947369</v>
      </c>
      <c r="R43" s="3">
        <f t="shared" si="8"/>
        <v>1622.7368421052631</v>
      </c>
      <c r="S43" s="30">
        <f t="shared" si="8"/>
        <v>1377.7368421052631</v>
      </c>
      <c r="T43" s="3">
        <f t="shared" si="8"/>
        <v>310.4736842105263</v>
      </c>
      <c r="U43" s="30">
        <f t="shared" si="8"/>
        <v>1503.2631578947369</v>
      </c>
      <c r="V43" s="3">
        <f t="shared" si="8"/>
        <v>988</v>
      </c>
      <c r="W43" s="30">
        <f t="shared" si="8"/>
        <v>2383.9473684210525</v>
      </c>
      <c r="X43" s="3">
        <f t="shared" si="8"/>
        <v>1297.6842105263158</v>
      </c>
      <c r="Y43" s="30">
        <f t="shared" si="8"/>
        <v>1480.6315789473683</v>
      </c>
      <c r="Z43" s="3">
        <f t="shared" si="8"/>
        <v>4351.3684210526317</v>
      </c>
      <c r="AA43" s="30">
        <f t="shared" si="8"/>
        <v>2225.7894736842104</v>
      </c>
      <c r="AB43" s="110">
        <f t="shared" si="5"/>
        <v>21365.631578947374</v>
      </c>
      <c r="AC43" s="17">
        <f t="shared" si="6"/>
        <v>19135.36842105263</v>
      </c>
    </row>
    <row r="44" spans="1:29">
      <c r="A44" s="88" t="s">
        <v>23</v>
      </c>
      <c r="B44" s="3">
        <f t="shared" ref="B44:AA44" si="9">+B12/$B$65</f>
        <v>5210.894736842105</v>
      </c>
      <c r="C44" s="30">
        <f t="shared" si="9"/>
        <v>1068.7894736842106</v>
      </c>
      <c r="D44" s="3">
        <f t="shared" si="9"/>
        <v>1347.421052631579</v>
      </c>
      <c r="E44" s="30">
        <f t="shared" si="9"/>
        <v>1231.7368421052631</v>
      </c>
      <c r="F44" s="3">
        <f t="shared" si="9"/>
        <v>808.63157894736844</v>
      </c>
      <c r="G44" s="30">
        <f t="shared" si="9"/>
        <v>600.10526315789468</v>
      </c>
      <c r="H44" s="3">
        <f t="shared" si="9"/>
        <v>1068.5263157894738</v>
      </c>
      <c r="I44" s="30">
        <f t="shared" si="9"/>
        <v>1790.578947368421</v>
      </c>
      <c r="J44" s="3">
        <f t="shared" si="9"/>
        <v>440.10526315789474</v>
      </c>
      <c r="K44" s="30">
        <f t="shared" si="9"/>
        <v>944.9473684210526</v>
      </c>
      <c r="L44" s="3">
        <f t="shared" si="9"/>
        <v>479.5263157894737</v>
      </c>
      <c r="M44" s="30">
        <f t="shared" si="9"/>
        <v>2416.6315789473683</v>
      </c>
      <c r="N44" s="3">
        <f t="shared" si="9"/>
        <v>1441.4736842105262</v>
      </c>
      <c r="O44" s="30">
        <f t="shared" si="9"/>
        <v>3014.8947368421054</v>
      </c>
      <c r="P44" s="3">
        <f t="shared" si="9"/>
        <v>1300.3684210526317</v>
      </c>
      <c r="Q44" s="30">
        <f t="shared" si="9"/>
        <v>1515.6315789473683</v>
      </c>
      <c r="R44" s="3">
        <f t="shared" si="9"/>
        <v>1590</v>
      </c>
      <c r="S44" s="30">
        <f t="shared" si="9"/>
        <v>1379.0526315789473</v>
      </c>
      <c r="T44" s="3">
        <f t="shared" si="9"/>
        <v>287.10526315789474</v>
      </c>
      <c r="U44" s="30">
        <f t="shared" si="9"/>
        <v>1575.2105263157894</v>
      </c>
      <c r="V44" s="3">
        <f t="shared" si="9"/>
        <v>789.89473684210532</v>
      </c>
      <c r="W44" s="30">
        <f t="shared" si="9"/>
        <v>2510.2631578947367</v>
      </c>
      <c r="X44" s="3">
        <f t="shared" si="9"/>
        <v>1232.6315789473683</v>
      </c>
      <c r="Y44" s="30">
        <f t="shared" si="9"/>
        <v>1665.2105263157894</v>
      </c>
      <c r="Z44" s="3">
        <f t="shared" si="9"/>
        <v>4452.2631578947367</v>
      </c>
      <c r="AA44" s="30">
        <f t="shared" si="9"/>
        <v>2136.7368421052633</v>
      </c>
      <c r="AB44" s="110">
        <f t="shared" si="5"/>
        <v>20448.84210526316</v>
      </c>
      <c r="AC44" s="17">
        <f t="shared" si="6"/>
        <v>21849.78947368421</v>
      </c>
    </row>
    <row r="45" spans="1:29">
      <c r="A45" s="89" t="s">
        <v>24</v>
      </c>
      <c r="B45" s="3">
        <f t="shared" ref="B45:AA45" si="10">+B13/$B$65</f>
        <v>4525.7368421052633</v>
      </c>
      <c r="C45" s="30">
        <f t="shared" si="10"/>
        <v>1087.8421052631579</v>
      </c>
      <c r="D45" s="3">
        <f t="shared" si="10"/>
        <v>1443.1578947368421</v>
      </c>
      <c r="E45" s="30">
        <f t="shared" si="10"/>
        <v>1102.6842105263158</v>
      </c>
      <c r="F45" s="3">
        <f t="shared" si="10"/>
        <v>716.47368421052636</v>
      </c>
      <c r="G45" s="30">
        <f t="shared" si="10"/>
        <v>570.89473684210532</v>
      </c>
      <c r="H45" s="3">
        <f t="shared" si="10"/>
        <v>1208</v>
      </c>
      <c r="I45" s="30">
        <f t="shared" si="10"/>
        <v>1736.8421052631579</v>
      </c>
      <c r="J45" s="3">
        <f t="shared" si="10"/>
        <v>396.4736842105263</v>
      </c>
      <c r="K45" s="30">
        <f t="shared" si="10"/>
        <v>946.15789473684208</v>
      </c>
      <c r="L45" s="3">
        <f t="shared" si="10"/>
        <v>505.05263157894734</v>
      </c>
      <c r="M45" s="30">
        <f t="shared" si="10"/>
        <v>2278.6315789473683</v>
      </c>
      <c r="N45" s="3">
        <f t="shared" si="10"/>
        <v>1338.6842105263158</v>
      </c>
      <c r="O45" s="30">
        <f t="shared" si="10"/>
        <v>2967.1578947368421</v>
      </c>
      <c r="P45" s="3">
        <f t="shared" si="10"/>
        <v>967.0526315789474</v>
      </c>
      <c r="Q45" s="30">
        <f t="shared" si="10"/>
        <v>1446.6315789473683</v>
      </c>
      <c r="R45" s="3">
        <f t="shared" si="10"/>
        <v>1439.7368421052631</v>
      </c>
      <c r="S45" s="30">
        <f t="shared" si="10"/>
        <v>1294.4736842105262</v>
      </c>
      <c r="T45" s="3">
        <f t="shared" si="10"/>
        <v>272.89473684210526</v>
      </c>
      <c r="U45" s="30">
        <f t="shared" si="10"/>
        <v>1096.6842105263158</v>
      </c>
      <c r="V45" s="3">
        <f t="shared" si="10"/>
        <v>733.0526315789474</v>
      </c>
      <c r="W45" s="30">
        <f t="shared" si="10"/>
        <v>2531.4210526315787</v>
      </c>
      <c r="X45" s="3">
        <f t="shared" si="10"/>
        <v>1142.6315789473683</v>
      </c>
      <c r="Y45" s="30">
        <f t="shared" si="10"/>
        <v>1342</v>
      </c>
      <c r="Z45" s="3">
        <f t="shared" si="10"/>
        <v>4164.894736842105</v>
      </c>
      <c r="AA45" s="30">
        <f t="shared" si="10"/>
        <v>2009.7368421052631</v>
      </c>
      <c r="AB45" s="110">
        <f t="shared" si="5"/>
        <v>18853.842105263153</v>
      </c>
      <c r="AC45" s="17">
        <f t="shared" si="6"/>
        <v>20411.157894736843</v>
      </c>
    </row>
    <row r="46" spans="1:29">
      <c r="A46" s="88" t="s">
        <v>25</v>
      </c>
      <c r="B46" s="3">
        <f t="shared" ref="B46:AA46" si="11">+B14/$B$65</f>
        <v>3939.4736842105262</v>
      </c>
      <c r="C46" s="30">
        <f t="shared" si="11"/>
        <v>1145.7894736842106</v>
      </c>
      <c r="D46" s="3">
        <f t="shared" si="11"/>
        <v>1622.7894736842106</v>
      </c>
      <c r="E46" s="30">
        <f t="shared" si="11"/>
        <v>884.31578947368416</v>
      </c>
      <c r="F46" s="3">
        <f t="shared" si="11"/>
        <v>978.57894736842104</v>
      </c>
      <c r="G46" s="30">
        <f t="shared" si="11"/>
        <v>545</v>
      </c>
      <c r="H46" s="3">
        <f t="shared" si="11"/>
        <v>1416.8421052631579</v>
      </c>
      <c r="I46" s="30">
        <f t="shared" si="11"/>
        <v>1895.3684210526317</v>
      </c>
      <c r="J46" s="3">
        <f t="shared" si="11"/>
        <v>363.26315789473682</v>
      </c>
      <c r="K46" s="30">
        <f t="shared" si="11"/>
        <v>892.36842105263156</v>
      </c>
      <c r="L46" s="3">
        <f t="shared" si="11"/>
        <v>448</v>
      </c>
      <c r="M46" s="30">
        <f t="shared" si="11"/>
        <v>2000.0526315789473</v>
      </c>
      <c r="N46" s="3">
        <f t="shared" si="11"/>
        <v>1261.7368421052631</v>
      </c>
      <c r="O46" s="30">
        <f t="shared" si="11"/>
        <v>2698.8421052631579</v>
      </c>
      <c r="P46" s="3">
        <f t="shared" si="11"/>
        <v>841.31578947368416</v>
      </c>
      <c r="Q46" s="30">
        <f t="shared" si="11"/>
        <v>1236.4736842105262</v>
      </c>
      <c r="R46" s="3">
        <f t="shared" si="11"/>
        <v>1245</v>
      </c>
      <c r="S46" s="30">
        <f t="shared" si="11"/>
        <v>1257.7894736842106</v>
      </c>
      <c r="T46" s="3">
        <f t="shared" si="11"/>
        <v>342.05263157894734</v>
      </c>
      <c r="U46" s="30">
        <f t="shared" si="11"/>
        <v>831.52631578947364</v>
      </c>
      <c r="V46" s="3">
        <f t="shared" si="11"/>
        <v>749.78947368421052</v>
      </c>
      <c r="W46" s="30">
        <f t="shared" si="11"/>
        <v>2177.1052631578946</v>
      </c>
      <c r="X46" s="3">
        <f t="shared" si="11"/>
        <v>984.21052631578948</v>
      </c>
      <c r="Y46" s="30">
        <f t="shared" si="11"/>
        <v>1028.3157894736842</v>
      </c>
      <c r="Z46" s="3">
        <f t="shared" si="11"/>
        <v>3339.7894736842104</v>
      </c>
      <c r="AA46" s="30">
        <f t="shared" si="11"/>
        <v>1993.578947368421</v>
      </c>
      <c r="AB46" s="110">
        <f t="shared" si="5"/>
        <v>17532.842105263157</v>
      </c>
      <c r="AC46" s="17">
        <f t="shared" si="6"/>
        <v>18586.526315789473</v>
      </c>
    </row>
    <row r="47" spans="1:29">
      <c r="A47" s="89" t="s">
        <v>26</v>
      </c>
      <c r="B47" s="3">
        <f t="shared" ref="B47:AA47" si="12">+B15/$B$65</f>
        <v>3972.4210526315787</v>
      </c>
      <c r="C47" s="30">
        <f t="shared" si="12"/>
        <v>1243.8947368421052</v>
      </c>
      <c r="D47" s="3">
        <f t="shared" si="12"/>
        <v>1576.1578947368421</v>
      </c>
      <c r="E47" s="30">
        <f t="shared" si="12"/>
        <v>818.31578947368416</v>
      </c>
      <c r="F47" s="3">
        <f t="shared" si="12"/>
        <v>1065.578947368421</v>
      </c>
      <c r="G47" s="30">
        <f t="shared" si="12"/>
        <v>460.31578947368422</v>
      </c>
      <c r="H47" s="3">
        <f t="shared" si="12"/>
        <v>1499</v>
      </c>
      <c r="I47" s="30">
        <f t="shared" si="12"/>
        <v>2024.578947368421</v>
      </c>
      <c r="J47" s="3">
        <f t="shared" si="12"/>
        <v>348.94736842105266</v>
      </c>
      <c r="K47" s="30">
        <f t="shared" si="12"/>
        <v>655.78947368421052</v>
      </c>
      <c r="L47" s="3">
        <f t="shared" si="12"/>
        <v>480.94736842105266</v>
      </c>
      <c r="M47" s="30">
        <f t="shared" si="12"/>
        <v>1789.1052631578948</v>
      </c>
      <c r="N47" s="3">
        <f t="shared" si="12"/>
        <v>1341.578947368421</v>
      </c>
      <c r="O47" s="30">
        <f t="shared" si="12"/>
        <v>2427.5263157894738</v>
      </c>
      <c r="P47" s="3">
        <f t="shared" si="12"/>
        <v>802.0526315789474</v>
      </c>
      <c r="Q47" s="30">
        <f t="shared" si="12"/>
        <v>1129.3684210526317</v>
      </c>
      <c r="R47" s="3">
        <f t="shared" si="12"/>
        <v>1160.578947368421</v>
      </c>
      <c r="S47" s="30">
        <f t="shared" si="12"/>
        <v>1256.7894736842106</v>
      </c>
      <c r="T47" s="3">
        <f t="shared" si="12"/>
        <v>380.5263157894737</v>
      </c>
      <c r="U47" s="30">
        <f t="shared" si="12"/>
        <v>722.52631578947364</v>
      </c>
      <c r="V47" s="3">
        <f t="shared" si="12"/>
        <v>837.78947368421052</v>
      </c>
      <c r="W47" s="30">
        <f t="shared" si="12"/>
        <v>2194.1578947368421</v>
      </c>
      <c r="X47" s="3">
        <f t="shared" si="12"/>
        <v>984.10526315789468</v>
      </c>
      <c r="Y47" s="30">
        <f t="shared" si="12"/>
        <v>886.84210526315792</v>
      </c>
      <c r="Z47" s="3">
        <f t="shared" si="12"/>
        <v>3063.9473684210525</v>
      </c>
      <c r="AA47" s="30">
        <f t="shared" si="12"/>
        <v>2458.8421052631579</v>
      </c>
      <c r="AB47" s="110">
        <f t="shared" si="5"/>
        <v>17513.63157894737</v>
      </c>
      <c r="AC47" s="17">
        <f t="shared" si="6"/>
        <v>18068.052631578947</v>
      </c>
    </row>
    <row r="48" spans="1:29">
      <c r="A48" s="88" t="s">
        <v>27</v>
      </c>
      <c r="B48" s="3">
        <f t="shared" ref="B48:AA48" si="13">+B16/$B$65</f>
        <v>3726.6842105263158</v>
      </c>
      <c r="C48" s="30">
        <f t="shared" si="13"/>
        <v>1343.9473684210527</v>
      </c>
      <c r="D48" s="3">
        <f t="shared" si="13"/>
        <v>1502.3684210526317</v>
      </c>
      <c r="E48" s="30">
        <f t="shared" si="13"/>
        <v>769.42105263157896</v>
      </c>
      <c r="F48" s="3">
        <f t="shared" si="13"/>
        <v>987.52631578947364</v>
      </c>
      <c r="G48" s="30">
        <f t="shared" si="13"/>
        <v>431.78947368421052</v>
      </c>
      <c r="H48" s="3">
        <f t="shared" si="13"/>
        <v>1455.5263157894738</v>
      </c>
      <c r="I48" s="30">
        <f t="shared" si="13"/>
        <v>1992.6842105263158</v>
      </c>
      <c r="J48" s="3">
        <f t="shared" si="13"/>
        <v>367.05263157894734</v>
      </c>
      <c r="K48" s="30">
        <f t="shared" si="13"/>
        <v>520.73684210526312</v>
      </c>
      <c r="L48" s="3">
        <f t="shared" si="13"/>
        <v>553.47368421052636</v>
      </c>
      <c r="M48" s="30">
        <f t="shared" si="13"/>
        <v>1694.1052631578948</v>
      </c>
      <c r="N48" s="3">
        <f t="shared" si="13"/>
        <v>1409.5263157894738</v>
      </c>
      <c r="O48" s="30">
        <f t="shared" si="13"/>
        <v>2211.7894736842104</v>
      </c>
      <c r="P48" s="3">
        <f t="shared" si="13"/>
        <v>865.47368421052636</v>
      </c>
      <c r="Q48" s="30">
        <f t="shared" si="13"/>
        <v>1024.9473684210527</v>
      </c>
      <c r="R48" s="3">
        <f t="shared" si="13"/>
        <v>1191.6315789473683</v>
      </c>
      <c r="S48" s="30">
        <f t="shared" si="13"/>
        <v>1177.4736842105262</v>
      </c>
      <c r="T48" s="3">
        <f t="shared" si="13"/>
        <v>460.31578947368422</v>
      </c>
      <c r="U48" s="30">
        <f t="shared" si="13"/>
        <v>639.36842105263156</v>
      </c>
      <c r="V48" s="3">
        <f t="shared" si="13"/>
        <v>974</v>
      </c>
      <c r="W48" s="30">
        <f t="shared" si="13"/>
        <v>1933.3157894736842</v>
      </c>
      <c r="X48" s="3">
        <f t="shared" si="13"/>
        <v>1056.578947368421</v>
      </c>
      <c r="Y48" s="30">
        <f t="shared" si="13"/>
        <v>769.10526315789468</v>
      </c>
      <c r="Z48" s="3">
        <f t="shared" si="13"/>
        <v>3143.2631578947367</v>
      </c>
      <c r="AA48" s="30">
        <f t="shared" si="13"/>
        <v>2377.7368421052633</v>
      </c>
      <c r="AB48" s="110">
        <f t="shared" si="5"/>
        <v>17693.42105263158</v>
      </c>
      <c r="AC48" s="17">
        <f t="shared" si="6"/>
        <v>16886.42105263158</v>
      </c>
    </row>
    <row r="49" spans="1:29">
      <c r="A49" s="89" t="s">
        <v>28</v>
      </c>
      <c r="B49" s="3">
        <f t="shared" ref="B49:AA49" si="14">+B17/$B$65</f>
        <v>3194.3157894736842</v>
      </c>
      <c r="C49" s="30">
        <f t="shared" si="14"/>
        <v>1373.0526315789473</v>
      </c>
      <c r="D49" s="3">
        <f t="shared" si="14"/>
        <v>1387</v>
      </c>
      <c r="E49" s="30">
        <f t="shared" si="14"/>
        <v>855.10526315789468</v>
      </c>
      <c r="F49" s="3">
        <f t="shared" si="14"/>
        <v>871.47368421052636</v>
      </c>
      <c r="G49" s="30">
        <f t="shared" si="14"/>
        <v>470.57894736842104</v>
      </c>
      <c r="H49" s="3">
        <f t="shared" si="14"/>
        <v>1620.578947368421</v>
      </c>
      <c r="I49" s="30">
        <f t="shared" si="14"/>
        <v>2154.5263157894738</v>
      </c>
      <c r="J49" s="3">
        <f t="shared" si="14"/>
        <v>355.89473684210526</v>
      </c>
      <c r="K49" s="30">
        <f t="shared" si="14"/>
        <v>476.89473684210526</v>
      </c>
      <c r="L49" s="3">
        <f t="shared" si="14"/>
        <v>556.57894736842104</v>
      </c>
      <c r="M49" s="30">
        <f t="shared" si="14"/>
        <v>1657.2105263157894</v>
      </c>
      <c r="N49" s="3">
        <f t="shared" si="14"/>
        <v>1422.9473684210527</v>
      </c>
      <c r="O49" s="30">
        <f t="shared" si="14"/>
        <v>2200.7368421052633</v>
      </c>
      <c r="P49" s="3">
        <f t="shared" si="14"/>
        <v>832.78947368421052</v>
      </c>
      <c r="Q49" s="30">
        <f t="shared" si="14"/>
        <v>1144.4736842105262</v>
      </c>
      <c r="R49" s="3">
        <f t="shared" si="14"/>
        <v>1155.578947368421</v>
      </c>
      <c r="S49" s="30">
        <f t="shared" si="14"/>
        <v>1321.8421052631579</v>
      </c>
      <c r="T49" s="3">
        <f t="shared" si="14"/>
        <v>428.31578947368422</v>
      </c>
      <c r="U49" s="30">
        <f t="shared" si="14"/>
        <v>643.42105263157896</v>
      </c>
      <c r="V49" s="3">
        <f t="shared" si="14"/>
        <v>1051.1052631578948</v>
      </c>
      <c r="W49" s="30">
        <f t="shared" si="14"/>
        <v>1903.2631578947369</v>
      </c>
      <c r="X49" s="3">
        <f t="shared" si="14"/>
        <v>1013.6315789473684</v>
      </c>
      <c r="Y49" s="30">
        <f t="shared" si="14"/>
        <v>807.73684210526312</v>
      </c>
      <c r="Z49" s="3">
        <f t="shared" si="14"/>
        <v>2888.6842105263158</v>
      </c>
      <c r="AA49" s="30">
        <f t="shared" si="14"/>
        <v>2662.3157894736842</v>
      </c>
      <c r="AB49" s="110">
        <f t="shared" si="5"/>
        <v>16778.894736842107</v>
      </c>
      <c r="AC49" s="17">
        <f t="shared" si="6"/>
        <v>17671.15789473684</v>
      </c>
    </row>
    <row r="50" spans="1:29">
      <c r="A50" s="88" t="s">
        <v>29</v>
      </c>
      <c r="B50" s="3">
        <f t="shared" ref="B50:AA50" si="15">+B18/$B$65</f>
        <v>2676.2105263157896</v>
      </c>
      <c r="C50" s="30">
        <f t="shared" si="15"/>
        <v>1624.3684210526317</v>
      </c>
      <c r="D50" s="3">
        <f t="shared" si="15"/>
        <v>1262.2631578947369</v>
      </c>
      <c r="E50" s="30">
        <f t="shared" si="15"/>
        <v>1003.421052631579</v>
      </c>
      <c r="F50" s="3">
        <f t="shared" si="15"/>
        <v>810.68421052631584</v>
      </c>
      <c r="G50" s="30">
        <f t="shared" si="15"/>
        <v>474.05263157894734</v>
      </c>
      <c r="H50" s="3">
        <f t="shared" si="15"/>
        <v>1891.5263157894738</v>
      </c>
      <c r="I50" s="30">
        <f t="shared" si="15"/>
        <v>2265.5263157894738</v>
      </c>
      <c r="J50" s="3">
        <f t="shared" si="15"/>
        <v>415.78947368421052</v>
      </c>
      <c r="K50" s="30">
        <f t="shared" si="15"/>
        <v>406</v>
      </c>
      <c r="L50" s="3">
        <f t="shared" si="15"/>
        <v>680.15789473684208</v>
      </c>
      <c r="M50" s="30">
        <f t="shared" si="15"/>
        <v>1324.3157894736842</v>
      </c>
      <c r="N50" s="3">
        <f t="shared" si="15"/>
        <v>1522.1052631578948</v>
      </c>
      <c r="O50" s="30">
        <f t="shared" si="15"/>
        <v>1930.3157894736842</v>
      </c>
      <c r="P50" s="3">
        <f t="shared" si="15"/>
        <v>885.52631578947364</v>
      </c>
      <c r="Q50" s="30">
        <f t="shared" si="15"/>
        <v>1098</v>
      </c>
      <c r="R50" s="3">
        <f t="shared" si="15"/>
        <v>1106.3157894736842</v>
      </c>
      <c r="S50" s="30">
        <f t="shared" si="15"/>
        <v>1348.7368421052631</v>
      </c>
      <c r="T50" s="3">
        <f t="shared" si="15"/>
        <v>575.21052631578948</v>
      </c>
      <c r="U50" s="30">
        <f t="shared" si="15"/>
        <v>591.15789473684208</v>
      </c>
      <c r="V50" s="3">
        <f t="shared" si="15"/>
        <v>1382</v>
      </c>
      <c r="W50" s="30">
        <f t="shared" si="15"/>
        <v>1742.3684210526317</v>
      </c>
      <c r="X50" s="3">
        <f t="shared" si="15"/>
        <v>1199.1578947368421</v>
      </c>
      <c r="Y50" s="30">
        <f t="shared" si="15"/>
        <v>737.84210526315792</v>
      </c>
      <c r="Z50" s="3">
        <f t="shared" si="15"/>
        <v>2986.1052631578946</v>
      </c>
      <c r="AA50" s="30">
        <f t="shared" si="15"/>
        <v>2609.0526315789475</v>
      </c>
      <c r="AB50" s="110">
        <f t="shared" si="5"/>
        <v>17393.05263157895</v>
      </c>
      <c r="AC50" s="17">
        <f t="shared" si="6"/>
        <v>17155.157894736843</v>
      </c>
    </row>
    <row r="51" spans="1:29">
      <c r="A51" s="89" t="s">
        <v>30</v>
      </c>
      <c r="B51" s="3">
        <f t="shared" ref="B51:AA51" si="16">+B19/$B$65</f>
        <v>2202.7894736842104</v>
      </c>
      <c r="C51" s="30">
        <f t="shared" si="16"/>
        <v>1977.2105263157894</v>
      </c>
      <c r="D51" s="3">
        <f t="shared" si="16"/>
        <v>1189.1578947368421</v>
      </c>
      <c r="E51" s="30">
        <f t="shared" si="16"/>
        <v>1068.0526315789473</v>
      </c>
      <c r="F51" s="3">
        <f t="shared" si="16"/>
        <v>799.26315789473688</v>
      </c>
      <c r="G51" s="30">
        <f t="shared" si="16"/>
        <v>464.78947368421052</v>
      </c>
      <c r="H51" s="3">
        <f t="shared" si="16"/>
        <v>1830</v>
      </c>
      <c r="I51" s="30">
        <f t="shared" si="16"/>
        <v>2594.4736842105262</v>
      </c>
      <c r="J51" s="3">
        <f t="shared" si="16"/>
        <v>471.42105263157896</v>
      </c>
      <c r="K51" s="30">
        <f t="shared" si="16"/>
        <v>355.21052631578948</v>
      </c>
      <c r="L51" s="3">
        <f t="shared" si="16"/>
        <v>904.9473684210526</v>
      </c>
      <c r="M51" s="30">
        <f t="shared" si="16"/>
        <v>1097.6842105263158</v>
      </c>
      <c r="N51" s="3">
        <f t="shared" si="16"/>
        <v>1754.3684210526317</v>
      </c>
      <c r="O51" s="30">
        <f t="shared" si="16"/>
        <v>1828.5263157894738</v>
      </c>
      <c r="P51" s="3">
        <f t="shared" si="16"/>
        <v>933.0526315789474</v>
      </c>
      <c r="Q51" s="30">
        <f t="shared" si="16"/>
        <v>1084.1578947368421</v>
      </c>
      <c r="R51" s="3">
        <f t="shared" si="16"/>
        <v>1127.5263157894738</v>
      </c>
      <c r="S51" s="30">
        <f t="shared" si="16"/>
        <v>1367.1578947368421</v>
      </c>
      <c r="T51" s="3">
        <f t="shared" si="16"/>
        <v>706.15789473684208</v>
      </c>
      <c r="U51" s="30">
        <f t="shared" si="16"/>
        <v>449.78947368421052</v>
      </c>
      <c r="V51" s="3">
        <f t="shared" si="16"/>
        <v>1908.7894736842106</v>
      </c>
      <c r="W51" s="30">
        <f t="shared" si="16"/>
        <v>1380.2105263157894</v>
      </c>
      <c r="X51" s="3">
        <f t="shared" si="16"/>
        <v>1496.9473684210527</v>
      </c>
      <c r="Y51" s="30">
        <f t="shared" si="16"/>
        <v>609.42105263157896</v>
      </c>
      <c r="Z51" s="3">
        <f t="shared" si="16"/>
        <v>3124.1052631578946</v>
      </c>
      <c r="AA51" s="30">
        <f t="shared" si="16"/>
        <v>2874.1052631578946</v>
      </c>
      <c r="AB51" s="110">
        <f t="shared" si="5"/>
        <v>18448.526315789473</v>
      </c>
      <c r="AC51" s="17">
        <f t="shared" si="6"/>
        <v>17150.789473684206</v>
      </c>
    </row>
    <row r="52" spans="1:29">
      <c r="A52" s="88" t="s">
        <v>31</v>
      </c>
      <c r="B52" s="3">
        <f t="shared" ref="B52:AA52" si="17">+B20/$B$65</f>
        <v>2341.1578947368421</v>
      </c>
      <c r="C52" s="30">
        <f t="shared" si="17"/>
        <v>2552.5263157894738</v>
      </c>
      <c r="D52" s="3">
        <f t="shared" si="17"/>
        <v>1401.8421052631579</v>
      </c>
      <c r="E52" s="30">
        <f t="shared" si="17"/>
        <v>1183.6842105263158</v>
      </c>
      <c r="F52" s="3">
        <f t="shared" si="17"/>
        <v>993.57894736842104</v>
      </c>
      <c r="G52" s="30">
        <f t="shared" si="17"/>
        <v>420.57894736842104</v>
      </c>
      <c r="H52" s="3">
        <f t="shared" si="17"/>
        <v>1980.7368421052631</v>
      </c>
      <c r="I52" s="30">
        <f t="shared" si="17"/>
        <v>2868.6842105263158</v>
      </c>
      <c r="J52" s="3">
        <f t="shared" si="17"/>
        <v>568.0526315789474</v>
      </c>
      <c r="K52" s="30">
        <f t="shared" si="17"/>
        <v>288.10526315789474</v>
      </c>
      <c r="L52" s="3">
        <f t="shared" si="17"/>
        <v>1116.421052631579</v>
      </c>
      <c r="M52" s="30">
        <f t="shared" si="17"/>
        <v>1013.2631578947369</v>
      </c>
      <c r="N52" s="3">
        <f t="shared" si="17"/>
        <v>1890.3684210526317</v>
      </c>
      <c r="O52" s="30">
        <f t="shared" si="17"/>
        <v>1838.2105263157894</v>
      </c>
      <c r="P52" s="3">
        <f t="shared" si="17"/>
        <v>1030.9473684210527</v>
      </c>
      <c r="Q52" s="30">
        <f t="shared" si="17"/>
        <v>1066.2105263157894</v>
      </c>
      <c r="R52" s="3">
        <f t="shared" si="17"/>
        <v>1143.7368421052631</v>
      </c>
      <c r="S52" s="30">
        <f t="shared" si="17"/>
        <v>1507.4736842105262</v>
      </c>
      <c r="T52" s="3">
        <f t="shared" si="17"/>
        <v>825.73684210526312</v>
      </c>
      <c r="U52" s="30">
        <f t="shared" si="17"/>
        <v>366.42105263157896</v>
      </c>
      <c r="V52" s="3">
        <f t="shared" si="17"/>
        <v>2055.2105263157896</v>
      </c>
      <c r="W52" s="30">
        <f t="shared" si="17"/>
        <v>1299.5263157894738</v>
      </c>
      <c r="X52" s="3">
        <f t="shared" si="17"/>
        <v>2010.8421052631579</v>
      </c>
      <c r="Y52" s="30">
        <f t="shared" si="17"/>
        <v>608.47368421052636</v>
      </c>
      <c r="Z52" s="3">
        <f t="shared" si="17"/>
        <v>3812.5263157894738</v>
      </c>
      <c r="AA52" s="30">
        <f t="shared" si="17"/>
        <v>3413.6315789473683</v>
      </c>
      <c r="AB52" s="110">
        <f t="shared" si="5"/>
        <v>21171.157894736843</v>
      </c>
      <c r="AC52" s="17">
        <f t="shared" si="6"/>
        <v>18426.789473684214</v>
      </c>
    </row>
    <row r="53" spans="1:29">
      <c r="A53" s="89" t="s">
        <v>32</v>
      </c>
      <c r="B53" s="3">
        <f t="shared" ref="B53:AA53" si="18">+B21/$B$65</f>
        <v>2730.9473684210525</v>
      </c>
      <c r="C53" s="30">
        <f t="shared" si="18"/>
        <v>3499.8421052631579</v>
      </c>
      <c r="D53" s="3">
        <f t="shared" si="18"/>
        <v>1758.1578947368421</v>
      </c>
      <c r="E53" s="30">
        <f t="shared" si="18"/>
        <v>1576.6842105263158</v>
      </c>
      <c r="F53" s="3">
        <f t="shared" si="18"/>
        <v>1129.8947368421052</v>
      </c>
      <c r="G53" s="30">
        <f t="shared" si="18"/>
        <v>498.63157894736844</v>
      </c>
      <c r="H53" s="3">
        <f t="shared" si="18"/>
        <v>2109.3157894736842</v>
      </c>
      <c r="I53" s="30">
        <f t="shared" si="18"/>
        <v>3501.2105263157896</v>
      </c>
      <c r="J53" s="3">
        <f t="shared" si="18"/>
        <v>763.31578947368416</v>
      </c>
      <c r="K53" s="30">
        <f t="shared" si="18"/>
        <v>291.21052631578948</v>
      </c>
      <c r="L53" s="3">
        <f t="shared" si="18"/>
        <v>1465.578947368421</v>
      </c>
      <c r="M53" s="30">
        <f t="shared" si="18"/>
        <v>1077.1578947368421</v>
      </c>
      <c r="N53" s="3">
        <f t="shared" si="18"/>
        <v>2076.3157894736842</v>
      </c>
      <c r="O53" s="30">
        <f t="shared" si="18"/>
        <v>1977.578947368421</v>
      </c>
      <c r="P53" s="3">
        <f t="shared" si="18"/>
        <v>1241.7894736842106</v>
      </c>
      <c r="Q53" s="30">
        <f t="shared" si="18"/>
        <v>1213</v>
      </c>
      <c r="R53" s="3">
        <f t="shared" si="18"/>
        <v>1293.3157894736842</v>
      </c>
      <c r="S53" s="30">
        <f t="shared" si="18"/>
        <v>1725.3684210526317</v>
      </c>
      <c r="T53" s="3">
        <f t="shared" si="18"/>
        <v>873</v>
      </c>
      <c r="U53" s="30">
        <f t="shared" si="18"/>
        <v>372.63157894736844</v>
      </c>
      <c r="V53" s="3">
        <f t="shared" si="18"/>
        <v>2129.1578947368421</v>
      </c>
      <c r="W53" s="30">
        <f t="shared" si="18"/>
        <v>1284.8421052631579</v>
      </c>
      <c r="X53" s="3">
        <f t="shared" si="18"/>
        <v>2435.4736842105262</v>
      </c>
      <c r="Y53" s="30">
        <f t="shared" si="18"/>
        <v>657.42105263157896</v>
      </c>
      <c r="Z53" s="3">
        <f t="shared" si="18"/>
        <v>3969.6315789473683</v>
      </c>
      <c r="AA53" s="30">
        <f t="shared" si="18"/>
        <v>3796.1578947368421</v>
      </c>
      <c r="AB53" s="110">
        <f t="shared" si="5"/>
        <v>23975.894736842107</v>
      </c>
      <c r="AC53" s="17">
        <f t="shared" si="6"/>
        <v>21471.736842105267</v>
      </c>
    </row>
    <row r="54" spans="1:29">
      <c r="A54" s="88" t="s">
        <v>33</v>
      </c>
      <c r="B54" s="3">
        <f t="shared" ref="B54:AA54" si="19">+B22/$B$65</f>
        <v>2804.4736842105262</v>
      </c>
      <c r="C54" s="30">
        <f t="shared" si="19"/>
        <v>3799.2631578947367</v>
      </c>
      <c r="D54" s="3">
        <f t="shared" si="19"/>
        <v>1606.421052631579</v>
      </c>
      <c r="E54" s="30">
        <f t="shared" si="19"/>
        <v>1552.5263157894738</v>
      </c>
      <c r="F54" s="3">
        <f t="shared" si="19"/>
        <v>902.68421052631584</v>
      </c>
      <c r="G54" s="30">
        <f t="shared" si="19"/>
        <v>442.4736842105263</v>
      </c>
      <c r="H54" s="3">
        <f t="shared" si="19"/>
        <v>2241.1578947368421</v>
      </c>
      <c r="I54" s="30">
        <f t="shared" si="19"/>
        <v>3547.3684210526317</v>
      </c>
      <c r="J54" s="3">
        <f t="shared" si="19"/>
        <v>624.21052631578948</v>
      </c>
      <c r="K54" s="30">
        <f t="shared" si="19"/>
        <v>235.47368421052633</v>
      </c>
      <c r="L54" s="3">
        <f t="shared" si="19"/>
        <v>1421.421052631579</v>
      </c>
      <c r="M54" s="30">
        <f t="shared" si="19"/>
        <v>932</v>
      </c>
      <c r="N54" s="3">
        <f t="shared" si="19"/>
        <v>2150.1052631578946</v>
      </c>
      <c r="O54" s="30">
        <f t="shared" si="19"/>
        <v>2013.6315789473683</v>
      </c>
      <c r="P54" s="3">
        <f t="shared" si="19"/>
        <v>1206.4736842105262</v>
      </c>
      <c r="Q54" s="30">
        <f t="shared" si="19"/>
        <v>1369.2105263157894</v>
      </c>
      <c r="R54" s="3">
        <f t="shared" si="19"/>
        <v>1289.6315789473683</v>
      </c>
      <c r="S54" s="30">
        <f t="shared" si="19"/>
        <v>1773</v>
      </c>
      <c r="T54" s="3">
        <f t="shared" si="19"/>
        <v>816.9473684210526</v>
      </c>
      <c r="U54" s="30">
        <f t="shared" si="19"/>
        <v>405.5263157894737</v>
      </c>
      <c r="V54" s="3">
        <f t="shared" si="19"/>
        <v>2421.4736842105262</v>
      </c>
      <c r="W54" s="30">
        <f t="shared" si="19"/>
        <v>1479.0526315789473</v>
      </c>
      <c r="X54" s="3">
        <f t="shared" si="19"/>
        <v>2389.5263157894738</v>
      </c>
      <c r="Y54" s="30">
        <f t="shared" si="19"/>
        <v>776.42105263157896</v>
      </c>
      <c r="Z54" s="3">
        <f t="shared" si="19"/>
        <v>3729.9473684210525</v>
      </c>
      <c r="AA54" s="30">
        <f t="shared" si="19"/>
        <v>4380.4736842105267</v>
      </c>
      <c r="AB54" s="110">
        <f t="shared" si="5"/>
        <v>23604.473684210527</v>
      </c>
      <c r="AC54" s="17">
        <f t="shared" si="6"/>
        <v>22706.42105263158</v>
      </c>
    </row>
    <row r="55" spans="1:29">
      <c r="A55" s="89" t="s">
        <v>34</v>
      </c>
      <c r="B55" s="3">
        <f t="shared" ref="B55:AA55" si="20">+B23/$B$65</f>
        <v>2601.4736842105262</v>
      </c>
      <c r="C55" s="30">
        <f t="shared" si="20"/>
        <v>3936.7368421052633</v>
      </c>
      <c r="D55" s="3">
        <f t="shared" si="20"/>
        <v>1173.578947368421</v>
      </c>
      <c r="E55" s="30">
        <f t="shared" si="20"/>
        <v>1619.9473684210527</v>
      </c>
      <c r="F55" s="3">
        <f t="shared" si="20"/>
        <v>606</v>
      </c>
      <c r="G55" s="30">
        <f t="shared" si="20"/>
        <v>465.63157894736844</v>
      </c>
      <c r="H55" s="3">
        <f t="shared" si="20"/>
        <v>1960.4736842105262</v>
      </c>
      <c r="I55" s="30">
        <f t="shared" si="20"/>
        <v>3524.6842105263158</v>
      </c>
      <c r="J55" s="3">
        <f t="shared" si="20"/>
        <v>401.15789473684208</v>
      </c>
      <c r="K55" s="30">
        <f t="shared" si="20"/>
        <v>215.05263157894737</v>
      </c>
      <c r="L55" s="3">
        <f t="shared" si="20"/>
        <v>1120.4736842105262</v>
      </c>
      <c r="M55" s="30">
        <f t="shared" si="20"/>
        <v>900.52631578947364</v>
      </c>
      <c r="N55" s="3">
        <f t="shared" si="20"/>
        <v>1898.3157894736842</v>
      </c>
      <c r="O55" s="30">
        <f t="shared" si="20"/>
        <v>2056.2105263157896</v>
      </c>
      <c r="P55" s="3">
        <f t="shared" si="20"/>
        <v>1099.2105263157894</v>
      </c>
      <c r="Q55" s="30">
        <f t="shared" si="20"/>
        <v>1552.8947368421052</v>
      </c>
      <c r="R55" s="3">
        <f t="shared" si="20"/>
        <v>1139.8421052631579</v>
      </c>
      <c r="S55" s="30">
        <f t="shared" si="20"/>
        <v>1738</v>
      </c>
      <c r="T55" s="3">
        <f t="shared" si="20"/>
        <v>776.9473684210526</v>
      </c>
      <c r="U55" s="30">
        <f t="shared" si="20"/>
        <v>421.78947368421052</v>
      </c>
      <c r="V55" s="3">
        <f t="shared" si="20"/>
        <v>2145.1578947368421</v>
      </c>
      <c r="W55" s="30">
        <f t="shared" si="20"/>
        <v>1441.0526315789473</v>
      </c>
      <c r="X55" s="3">
        <f t="shared" si="20"/>
        <v>2115.5789473684213</v>
      </c>
      <c r="Y55" s="30">
        <f t="shared" si="20"/>
        <v>776.9473684210526</v>
      </c>
      <c r="Z55" s="3">
        <f t="shared" si="20"/>
        <v>3320.5789473684213</v>
      </c>
      <c r="AA55" s="30">
        <f t="shared" si="20"/>
        <v>4445.894736842105</v>
      </c>
      <c r="AB55" s="110">
        <f t="shared" si="5"/>
        <v>20358.78947368421</v>
      </c>
      <c r="AC55" s="17">
        <f t="shared" si="6"/>
        <v>23095.368421052633</v>
      </c>
    </row>
    <row r="56" spans="1:29">
      <c r="A56" s="88" t="s">
        <v>35</v>
      </c>
      <c r="B56" s="3">
        <f t="shared" ref="B56:AA56" si="21">+B24/$B$65</f>
        <v>2110.1052631578946</v>
      </c>
      <c r="C56" s="30">
        <f t="shared" si="21"/>
        <v>3274.3157894736842</v>
      </c>
      <c r="D56" s="3">
        <f t="shared" si="21"/>
        <v>802.9473684210526</v>
      </c>
      <c r="E56" s="30">
        <f t="shared" si="21"/>
        <v>1620.578947368421</v>
      </c>
      <c r="F56" s="3">
        <f t="shared" si="21"/>
        <v>356.4736842105263</v>
      </c>
      <c r="G56" s="30">
        <f t="shared" si="21"/>
        <v>462.68421052631578</v>
      </c>
      <c r="H56" s="3">
        <f t="shared" si="21"/>
        <v>1486.2631578947369</v>
      </c>
      <c r="I56" s="30">
        <f t="shared" si="21"/>
        <v>2950.4210526315787</v>
      </c>
      <c r="J56" s="3">
        <f t="shared" si="21"/>
        <v>246.63157894736841</v>
      </c>
      <c r="K56" s="30">
        <f t="shared" si="21"/>
        <v>211.84210526315789</v>
      </c>
      <c r="L56" s="3">
        <f t="shared" si="21"/>
        <v>772</v>
      </c>
      <c r="M56" s="30">
        <f t="shared" si="21"/>
        <v>794.89473684210532</v>
      </c>
      <c r="N56" s="3">
        <f t="shared" si="21"/>
        <v>1437.7368421052631</v>
      </c>
      <c r="O56" s="30">
        <f t="shared" si="21"/>
        <v>1919.9473684210527</v>
      </c>
      <c r="P56" s="3">
        <f t="shared" si="21"/>
        <v>810.42105263157896</v>
      </c>
      <c r="Q56" s="30">
        <f t="shared" si="21"/>
        <v>1518.9473684210527</v>
      </c>
      <c r="R56" s="3">
        <f t="shared" si="21"/>
        <v>916.21052631578948</v>
      </c>
      <c r="S56" s="30">
        <f t="shared" si="21"/>
        <v>1477.6315789473683</v>
      </c>
      <c r="T56" s="3">
        <f t="shared" si="21"/>
        <v>583.36842105263156</v>
      </c>
      <c r="U56" s="30">
        <f t="shared" si="21"/>
        <v>415.15789473684208</v>
      </c>
      <c r="V56" s="3">
        <f t="shared" si="21"/>
        <v>2343.5263157894738</v>
      </c>
      <c r="W56" s="30">
        <f t="shared" si="21"/>
        <v>1275.8947368421052</v>
      </c>
      <c r="X56" s="3">
        <f t="shared" si="21"/>
        <v>1528.2631578947369</v>
      </c>
      <c r="Y56" s="30">
        <f t="shared" si="21"/>
        <v>817.52631578947364</v>
      </c>
      <c r="Z56" s="3">
        <f t="shared" si="21"/>
        <v>2664.1052631578946</v>
      </c>
      <c r="AA56" s="30">
        <f t="shared" si="21"/>
        <v>3657.0526315789475</v>
      </c>
      <c r="AB56" s="110">
        <f t="shared" si="5"/>
        <v>16058.052631578947</v>
      </c>
      <c r="AC56" s="17">
        <f t="shared" si="6"/>
        <v>20396.894736842107</v>
      </c>
    </row>
    <row r="57" spans="1:29">
      <c r="A57" s="89" t="s">
        <v>36</v>
      </c>
      <c r="B57" s="3">
        <f t="shared" ref="B57:AA57" si="22">+B25/$B$65</f>
        <v>398.5263157894737</v>
      </c>
      <c r="C57" s="30">
        <f t="shared" si="22"/>
        <v>2336.8947368421054</v>
      </c>
      <c r="D57" s="3">
        <f t="shared" si="22"/>
        <v>199.47368421052633</v>
      </c>
      <c r="E57" s="30">
        <f t="shared" si="22"/>
        <v>1272.9473684210527</v>
      </c>
      <c r="F57" s="3">
        <f t="shared" si="22"/>
        <v>100.84210526315789</v>
      </c>
      <c r="G57" s="30">
        <f t="shared" si="22"/>
        <v>405.31578947368422</v>
      </c>
      <c r="H57" s="3">
        <f t="shared" si="22"/>
        <v>544.89473684210532</v>
      </c>
      <c r="I57" s="30">
        <f t="shared" si="22"/>
        <v>2606.1578947368421</v>
      </c>
      <c r="J57" s="3">
        <f t="shared" si="22"/>
        <v>137.57894736842104</v>
      </c>
      <c r="K57" s="30">
        <f t="shared" si="22"/>
        <v>176.63157894736841</v>
      </c>
      <c r="L57" s="3">
        <f t="shared" si="22"/>
        <v>383.42105263157896</v>
      </c>
      <c r="M57" s="30">
        <f t="shared" si="22"/>
        <v>527.57894736842104</v>
      </c>
      <c r="N57" s="3">
        <f t="shared" si="22"/>
        <v>959.15789473684208</v>
      </c>
      <c r="O57" s="30">
        <f t="shared" si="22"/>
        <v>1534.2105263157894</v>
      </c>
      <c r="P57" s="3">
        <f t="shared" si="22"/>
        <v>614.15789473684208</v>
      </c>
      <c r="Q57" s="30">
        <f t="shared" si="22"/>
        <v>1170</v>
      </c>
      <c r="R57" s="3">
        <f t="shared" si="22"/>
        <v>685.78947368421052</v>
      </c>
      <c r="S57" s="30">
        <f t="shared" si="22"/>
        <v>1109.3684210526317</v>
      </c>
      <c r="T57" s="3">
        <f t="shared" si="22"/>
        <v>495.05263157894734</v>
      </c>
      <c r="U57" s="30">
        <f t="shared" si="22"/>
        <v>286.84210526315792</v>
      </c>
      <c r="V57" s="3">
        <f t="shared" si="22"/>
        <v>2287.3157894736842</v>
      </c>
      <c r="W57" s="30">
        <f t="shared" si="22"/>
        <v>986.63157894736844</v>
      </c>
      <c r="X57" s="3">
        <f t="shared" si="22"/>
        <v>1036.9473684210527</v>
      </c>
      <c r="Y57" s="30">
        <f t="shared" si="22"/>
        <v>693.89473684210532</v>
      </c>
      <c r="Z57" s="3">
        <f t="shared" si="22"/>
        <v>1781.5263157894738</v>
      </c>
      <c r="AA57" s="30">
        <f t="shared" si="22"/>
        <v>2518.6315789473683</v>
      </c>
      <c r="AB57" s="110">
        <f t="shared" si="5"/>
        <v>9624.6842105263149</v>
      </c>
      <c r="AC57" s="17">
        <f t="shared" si="6"/>
        <v>15625.105263157895</v>
      </c>
    </row>
    <row r="58" spans="1:29">
      <c r="A58" s="88" t="s">
        <v>37</v>
      </c>
      <c r="B58" s="3">
        <f t="shared" ref="B58:AA58" si="23">+B26/$B$65</f>
        <v>0</v>
      </c>
      <c r="C58" s="30">
        <f t="shared" si="23"/>
        <v>1733.6315789473683</v>
      </c>
      <c r="D58" s="3">
        <f t="shared" si="23"/>
        <v>6.0526315789473681</v>
      </c>
      <c r="E58" s="30">
        <f t="shared" si="23"/>
        <v>800.0526315789474</v>
      </c>
      <c r="F58" s="3">
        <f t="shared" si="23"/>
        <v>5.4210526315789478</v>
      </c>
      <c r="G58" s="30">
        <f t="shared" si="23"/>
        <v>248.47368421052633</v>
      </c>
      <c r="H58" s="3">
        <f t="shared" si="23"/>
        <v>27.789473684210527</v>
      </c>
      <c r="I58" s="30">
        <f t="shared" si="23"/>
        <v>1324.1578947368421</v>
      </c>
      <c r="J58" s="3">
        <f t="shared" si="23"/>
        <v>26.105263157894736</v>
      </c>
      <c r="K58" s="30">
        <f t="shared" si="23"/>
        <v>75.89473684210526</v>
      </c>
      <c r="L58" s="3">
        <f t="shared" si="23"/>
        <v>69.15789473684211</v>
      </c>
      <c r="M58" s="30">
        <f t="shared" si="23"/>
        <v>124.94736842105263</v>
      </c>
      <c r="N58" s="3">
        <f t="shared" si="23"/>
        <v>145.47368421052633</v>
      </c>
      <c r="O58" s="30">
        <f t="shared" si="23"/>
        <v>320.63157894736844</v>
      </c>
      <c r="P58" s="3">
        <f t="shared" si="23"/>
        <v>134.52631578947367</v>
      </c>
      <c r="Q58" s="30">
        <f t="shared" si="23"/>
        <v>213.73684210526315</v>
      </c>
      <c r="R58" s="3">
        <f t="shared" si="23"/>
        <v>123.57894736842105</v>
      </c>
      <c r="S58" s="30">
        <f t="shared" si="23"/>
        <v>123.42105263157895</v>
      </c>
      <c r="T58" s="3">
        <f t="shared" si="23"/>
        <v>81.15789473684211</v>
      </c>
      <c r="U58" s="30">
        <f t="shared" si="23"/>
        <v>21.842105263157894</v>
      </c>
      <c r="V58" s="3">
        <f t="shared" si="23"/>
        <v>168.21052631578948</v>
      </c>
      <c r="W58" s="30">
        <f t="shared" si="23"/>
        <v>53.578947368421055</v>
      </c>
      <c r="X58" s="3">
        <f t="shared" si="23"/>
        <v>132.21052631578948</v>
      </c>
      <c r="Y58" s="30">
        <f t="shared" si="23"/>
        <v>53.578947368421055</v>
      </c>
      <c r="Z58" s="3">
        <f t="shared" si="23"/>
        <v>73.05263157894737</v>
      </c>
      <c r="AA58" s="30">
        <f t="shared" si="23"/>
        <v>284.57894736842104</v>
      </c>
      <c r="AB58" s="110">
        <f t="shared" si="5"/>
        <v>992.73684210526312</v>
      </c>
      <c r="AC58" s="17">
        <f t="shared" si="6"/>
        <v>5378.5263157894724</v>
      </c>
    </row>
    <row r="59" spans="1:29">
      <c r="A59" s="89" t="s">
        <v>38</v>
      </c>
      <c r="B59" s="3">
        <f t="shared" ref="B59:AA59" si="24">+B27/$B$65</f>
        <v>0.10526315789473684</v>
      </c>
      <c r="C59" s="30">
        <f t="shared" si="24"/>
        <v>73.526315789473685</v>
      </c>
      <c r="D59" s="3">
        <f t="shared" si="24"/>
        <v>0</v>
      </c>
      <c r="E59" s="30">
        <f t="shared" si="24"/>
        <v>16.263157894736842</v>
      </c>
      <c r="F59" s="3">
        <f t="shared" si="24"/>
        <v>0</v>
      </c>
      <c r="G59" s="30">
        <f t="shared" si="24"/>
        <v>4.8947368421052628</v>
      </c>
      <c r="H59" s="3">
        <f t="shared" si="24"/>
        <v>0</v>
      </c>
      <c r="I59" s="30">
        <f t="shared" si="24"/>
        <v>16.631578947368421</v>
      </c>
      <c r="J59" s="3">
        <f t="shared" si="24"/>
        <v>0</v>
      </c>
      <c r="K59" s="30">
        <f t="shared" si="24"/>
        <v>0.52631578947368418</v>
      </c>
      <c r="L59" s="3">
        <f t="shared" si="24"/>
        <v>0</v>
      </c>
      <c r="M59" s="30">
        <f t="shared" si="24"/>
        <v>0.15789473684210525</v>
      </c>
      <c r="N59" s="3">
        <f t="shared" si="24"/>
        <v>0</v>
      </c>
      <c r="O59" s="30">
        <f t="shared" si="24"/>
        <v>0.10526315789473684</v>
      </c>
      <c r="P59" s="3">
        <f t="shared" si="24"/>
        <v>0</v>
      </c>
      <c r="Q59" s="30">
        <f t="shared" si="24"/>
        <v>0</v>
      </c>
      <c r="R59" s="3">
        <f t="shared" si="24"/>
        <v>0</v>
      </c>
      <c r="S59" s="30">
        <f t="shared" si="24"/>
        <v>0</v>
      </c>
      <c r="T59" s="3">
        <f t="shared" si="24"/>
        <v>0</v>
      </c>
      <c r="U59" s="30">
        <f t="shared" si="24"/>
        <v>0</v>
      </c>
      <c r="V59" s="3">
        <f t="shared" si="24"/>
        <v>0</v>
      </c>
      <c r="W59" s="30">
        <f t="shared" si="24"/>
        <v>0</v>
      </c>
      <c r="X59" s="3">
        <f t="shared" si="24"/>
        <v>0</v>
      </c>
      <c r="Y59" s="30">
        <f t="shared" si="24"/>
        <v>0</v>
      </c>
      <c r="Z59" s="3">
        <f t="shared" si="24"/>
        <v>0</v>
      </c>
      <c r="AA59" s="30">
        <f t="shared" si="24"/>
        <v>0</v>
      </c>
      <c r="AB59" s="110">
        <f t="shared" si="5"/>
        <v>0.10526315789473684</v>
      </c>
      <c r="AC59" s="17">
        <f t="shared" si="6"/>
        <v>112.10526315789474</v>
      </c>
    </row>
    <row r="60" spans="1:29">
      <c r="A60" s="88" t="s">
        <v>39</v>
      </c>
      <c r="B60" s="3">
        <f t="shared" ref="B60:AA60" si="25">+B28/$B$65</f>
        <v>0</v>
      </c>
      <c r="C60" s="30">
        <f t="shared" si="25"/>
        <v>0</v>
      </c>
      <c r="D60" s="3">
        <f t="shared" si="25"/>
        <v>0</v>
      </c>
      <c r="E60" s="30">
        <f t="shared" si="25"/>
        <v>0</v>
      </c>
      <c r="F60" s="3">
        <f t="shared" si="25"/>
        <v>0</v>
      </c>
      <c r="G60" s="30">
        <f t="shared" si="25"/>
        <v>0</v>
      </c>
      <c r="H60" s="3">
        <f t="shared" si="25"/>
        <v>0</v>
      </c>
      <c r="I60" s="30">
        <f t="shared" si="25"/>
        <v>0</v>
      </c>
      <c r="J60" s="3">
        <f t="shared" si="25"/>
        <v>0</v>
      </c>
      <c r="K60" s="30">
        <f t="shared" si="25"/>
        <v>0</v>
      </c>
      <c r="L60" s="3">
        <f t="shared" si="25"/>
        <v>0</v>
      </c>
      <c r="M60" s="30">
        <f t="shared" si="25"/>
        <v>0</v>
      </c>
      <c r="N60" s="3">
        <f t="shared" si="25"/>
        <v>0</v>
      </c>
      <c r="O60" s="30">
        <f t="shared" si="25"/>
        <v>0</v>
      </c>
      <c r="P60" s="3">
        <f t="shared" si="25"/>
        <v>0</v>
      </c>
      <c r="Q60" s="30">
        <f t="shared" si="25"/>
        <v>0</v>
      </c>
      <c r="R60" s="3">
        <f t="shared" si="25"/>
        <v>0</v>
      </c>
      <c r="S60" s="30">
        <f t="shared" si="25"/>
        <v>0</v>
      </c>
      <c r="T60" s="3">
        <f t="shared" si="25"/>
        <v>0</v>
      </c>
      <c r="U60" s="30">
        <f t="shared" si="25"/>
        <v>0</v>
      </c>
      <c r="V60" s="3">
        <f t="shared" si="25"/>
        <v>0</v>
      </c>
      <c r="W60" s="30">
        <f t="shared" si="25"/>
        <v>0</v>
      </c>
      <c r="X60" s="3">
        <f t="shared" si="25"/>
        <v>0</v>
      </c>
      <c r="Y60" s="30">
        <f t="shared" si="25"/>
        <v>0</v>
      </c>
      <c r="Z60" s="3">
        <f t="shared" si="25"/>
        <v>0</v>
      </c>
      <c r="AA60" s="30">
        <f t="shared" si="25"/>
        <v>0</v>
      </c>
      <c r="AB60" s="110">
        <f t="shared" si="5"/>
        <v>0</v>
      </c>
      <c r="AC60" s="17">
        <f t="shared" si="6"/>
        <v>0</v>
      </c>
    </row>
    <row r="61" spans="1:29">
      <c r="A61" s="89" t="s">
        <v>40</v>
      </c>
      <c r="B61" s="3">
        <f t="shared" ref="B61:AA62" si="26">B29/5</f>
        <v>0</v>
      </c>
      <c r="C61" s="30">
        <f t="shared" si="26"/>
        <v>0</v>
      </c>
      <c r="D61" s="3">
        <f t="shared" si="26"/>
        <v>0</v>
      </c>
      <c r="E61" s="30">
        <f t="shared" si="26"/>
        <v>0</v>
      </c>
      <c r="F61" s="3">
        <f t="shared" si="26"/>
        <v>0</v>
      </c>
      <c r="G61" s="30">
        <f t="shared" si="26"/>
        <v>0</v>
      </c>
      <c r="H61" s="3">
        <f t="shared" si="26"/>
        <v>0</v>
      </c>
      <c r="I61" s="30">
        <f t="shared" si="26"/>
        <v>0</v>
      </c>
      <c r="J61" s="3">
        <f t="shared" si="26"/>
        <v>0</v>
      </c>
      <c r="K61" s="30">
        <f t="shared" si="26"/>
        <v>0</v>
      </c>
      <c r="L61" s="3">
        <f t="shared" si="26"/>
        <v>0</v>
      </c>
      <c r="M61" s="30">
        <f t="shared" si="26"/>
        <v>0</v>
      </c>
      <c r="N61" s="3">
        <f t="shared" si="26"/>
        <v>0</v>
      </c>
      <c r="O61" s="30">
        <f t="shared" si="26"/>
        <v>0</v>
      </c>
      <c r="P61" s="3">
        <f t="shared" si="26"/>
        <v>0</v>
      </c>
      <c r="Q61" s="30">
        <f t="shared" si="26"/>
        <v>0</v>
      </c>
      <c r="R61" s="3">
        <f t="shared" si="26"/>
        <v>0</v>
      </c>
      <c r="S61" s="30">
        <f t="shared" si="26"/>
        <v>0</v>
      </c>
      <c r="T61" s="3">
        <f t="shared" si="26"/>
        <v>0</v>
      </c>
      <c r="U61" s="30">
        <f t="shared" si="26"/>
        <v>0</v>
      </c>
      <c r="V61" s="3">
        <f t="shared" si="26"/>
        <v>0</v>
      </c>
      <c r="W61" s="30">
        <f t="shared" si="26"/>
        <v>0</v>
      </c>
      <c r="X61" s="3">
        <f t="shared" si="26"/>
        <v>0</v>
      </c>
      <c r="Y61" s="30">
        <f t="shared" si="26"/>
        <v>0</v>
      </c>
      <c r="Z61" s="3">
        <f t="shared" si="26"/>
        <v>0</v>
      </c>
      <c r="AA61" s="30">
        <f t="shared" si="26"/>
        <v>0</v>
      </c>
      <c r="AB61" s="110">
        <f t="shared" si="5"/>
        <v>0</v>
      </c>
      <c r="AC61" s="17">
        <f t="shared" si="6"/>
        <v>0</v>
      </c>
    </row>
    <row r="62" spans="1:29" ht="14.1" thickBot="1">
      <c r="A62" s="88" t="s">
        <v>41</v>
      </c>
      <c r="B62" s="15">
        <f t="shared" si="26"/>
        <v>0</v>
      </c>
      <c r="C62" s="41">
        <f t="shared" si="26"/>
        <v>0</v>
      </c>
      <c r="D62" s="15">
        <f t="shared" si="26"/>
        <v>0</v>
      </c>
      <c r="E62" s="41">
        <f t="shared" si="26"/>
        <v>0</v>
      </c>
      <c r="F62" s="15">
        <f t="shared" si="26"/>
        <v>0</v>
      </c>
      <c r="G62" s="41">
        <f t="shared" si="26"/>
        <v>0</v>
      </c>
      <c r="H62" s="15">
        <f t="shared" si="26"/>
        <v>0</v>
      </c>
      <c r="I62" s="41">
        <f t="shared" si="26"/>
        <v>0</v>
      </c>
      <c r="J62" s="15">
        <f t="shared" si="26"/>
        <v>0</v>
      </c>
      <c r="K62" s="41">
        <f t="shared" si="26"/>
        <v>0</v>
      </c>
      <c r="L62" s="15">
        <f t="shared" si="26"/>
        <v>0</v>
      </c>
      <c r="M62" s="41">
        <f t="shared" si="26"/>
        <v>0</v>
      </c>
      <c r="N62" s="15">
        <f t="shared" si="26"/>
        <v>0</v>
      </c>
      <c r="O62" s="41">
        <f t="shared" si="26"/>
        <v>0</v>
      </c>
      <c r="P62" s="15">
        <f t="shared" si="26"/>
        <v>0</v>
      </c>
      <c r="Q62" s="41">
        <f t="shared" si="26"/>
        <v>0</v>
      </c>
      <c r="R62" s="15">
        <f t="shared" si="26"/>
        <v>0</v>
      </c>
      <c r="S62" s="41">
        <f t="shared" si="26"/>
        <v>0</v>
      </c>
      <c r="T62" s="15">
        <f t="shared" si="26"/>
        <v>0</v>
      </c>
      <c r="U62" s="41">
        <f t="shared" si="26"/>
        <v>0</v>
      </c>
      <c r="V62" s="15">
        <f t="shared" si="26"/>
        <v>0</v>
      </c>
      <c r="W62" s="41">
        <f t="shared" si="26"/>
        <v>0</v>
      </c>
      <c r="X62" s="15">
        <f t="shared" si="26"/>
        <v>0</v>
      </c>
      <c r="Y62" s="41">
        <f t="shared" si="26"/>
        <v>0</v>
      </c>
      <c r="Z62" s="15">
        <f t="shared" si="26"/>
        <v>0</v>
      </c>
      <c r="AA62" s="41">
        <f t="shared" si="26"/>
        <v>0</v>
      </c>
      <c r="AB62" s="111">
        <f t="shared" si="5"/>
        <v>0</v>
      </c>
      <c r="AC62" s="112">
        <f t="shared" si="6"/>
        <v>0</v>
      </c>
    </row>
    <row r="63" spans="1:29" s="90" customFormat="1" ht="15" thickTop="1" thickBot="1">
      <c r="A63" s="9" t="s">
        <v>45</v>
      </c>
      <c r="B63" s="13">
        <f t="shared" ref="B63:AA63" si="27">SUM(B39:B62)</f>
        <v>57030.26315789474</v>
      </c>
      <c r="C63" s="1">
        <f t="shared" si="27"/>
        <v>33441.473684210527</v>
      </c>
      <c r="D63" s="43">
        <f t="shared" si="27"/>
        <v>22837.42105263158</v>
      </c>
      <c r="E63" s="44">
        <f t="shared" si="27"/>
        <v>19067.526315789473</v>
      </c>
      <c r="F63" s="13">
        <f t="shared" si="27"/>
        <v>13129.63157894737</v>
      </c>
      <c r="G63" s="1">
        <f t="shared" si="27"/>
        <v>7785.105263157895</v>
      </c>
      <c r="H63" s="43">
        <f t="shared" si="27"/>
        <v>25868.21052631579</v>
      </c>
      <c r="I63" s="44">
        <f t="shared" si="27"/>
        <v>39175.789473684206</v>
      </c>
      <c r="J63" s="13">
        <f t="shared" si="27"/>
        <v>6739.4736842105258</v>
      </c>
      <c r="K63" s="1">
        <f t="shared" si="27"/>
        <v>7874.1578947368407</v>
      </c>
      <c r="L63" s="43">
        <f t="shared" si="27"/>
        <v>11812.473684210525</v>
      </c>
      <c r="M63" s="44">
        <f t="shared" si="27"/>
        <v>22718.947368421057</v>
      </c>
      <c r="N63" s="13">
        <f t="shared" si="27"/>
        <v>25335.947368421053</v>
      </c>
      <c r="O63" s="1">
        <f t="shared" si="27"/>
        <v>35505.315789473672</v>
      </c>
      <c r="P63" s="43">
        <f t="shared" si="27"/>
        <v>16399.473684210527</v>
      </c>
      <c r="Q63" s="44">
        <f t="shared" si="27"/>
        <v>20220.789473684214</v>
      </c>
      <c r="R63" s="13">
        <f t="shared" si="27"/>
        <v>19788.10526315789</v>
      </c>
      <c r="S63" s="1">
        <f t="shared" si="27"/>
        <v>22662.1052631579</v>
      </c>
      <c r="T63" s="43">
        <f t="shared" si="27"/>
        <v>8518.1578947368416</v>
      </c>
      <c r="U63" s="44">
        <f t="shared" si="27"/>
        <v>11417.631578947367</v>
      </c>
      <c r="V63" s="13">
        <f t="shared" si="27"/>
        <v>23958.263157894737</v>
      </c>
      <c r="W63" s="1">
        <f t="shared" si="27"/>
        <v>28804.421052631576</v>
      </c>
      <c r="X63" s="43">
        <f t="shared" si="27"/>
        <v>23552.42105263158</v>
      </c>
      <c r="Y63" s="44">
        <f t="shared" si="27"/>
        <v>15232.21052631579</v>
      </c>
      <c r="Z63" s="13">
        <f t="shared" si="27"/>
        <v>55458.789473684206</v>
      </c>
      <c r="AA63" s="1">
        <f t="shared" si="27"/>
        <v>45926.263157894733</v>
      </c>
      <c r="AB63" s="43">
        <f>SUM(AB39:AB62)</f>
        <v>310428.63157894742</v>
      </c>
      <c r="AC63" s="1">
        <f>SUM(AC39:AC62)</f>
        <v>309831.73684210534</v>
      </c>
    </row>
    <row r="64" spans="1:29" ht="17.100000000000001" thickTop="1">
      <c r="A64" s="121"/>
      <c r="AB64" s="180" t="str">
        <f>IF(AB63='Daily Total'!D45,"Correct","Wrong")</f>
        <v>Correct</v>
      </c>
      <c r="AC64" s="180" t="str">
        <f>IF(AC63='Daily Total'!E45,"Correct","Wrong")</f>
        <v>Correct</v>
      </c>
    </row>
    <row r="65" spans="1:31">
      <c r="A65" t="s">
        <v>46</v>
      </c>
      <c r="B65">
        <f>COUNTIF('Daily Total'!$G$7:$G$37,1)</f>
        <v>19</v>
      </c>
    </row>
    <row r="67" spans="1:31" s="8" customFormat="1">
      <c r="A67" s="45" t="s">
        <v>87</v>
      </c>
      <c r="B67" s="16"/>
      <c r="C67" s="16"/>
      <c r="AB67" s="45"/>
      <c r="AC67" s="45"/>
    </row>
    <row r="68" spans="1:31" s="8" customFormat="1" ht="14.1" thickBot="1">
      <c r="A68" s="45"/>
      <c r="B68" s="16"/>
      <c r="C68" s="16"/>
      <c r="AB68" s="45"/>
      <c r="AC68" s="45"/>
    </row>
    <row r="69" spans="1:31" s="8" customFormat="1" ht="15" thickTop="1" thickBot="1">
      <c r="A69" s="254" t="s">
        <v>1</v>
      </c>
      <c r="B69" s="245" t="s">
        <v>2</v>
      </c>
      <c r="C69" s="246"/>
      <c r="D69" s="245" t="s">
        <v>3</v>
      </c>
      <c r="E69" s="246"/>
      <c r="F69" s="245" t="s">
        <v>4</v>
      </c>
      <c r="G69" s="246"/>
      <c r="H69" s="245" t="s">
        <v>5</v>
      </c>
      <c r="I69" s="246"/>
      <c r="J69" s="245" t="s">
        <v>6</v>
      </c>
      <c r="K69" s="246"/>
      <c r="L69" s="245" t="s">
        <v>7</v>
      </c>
      <c r="M69" s="246"/>
      <c r="N69" s="245" t="s">
        <v>8</v>
      </c>
      <c r="O69" s="246"/>
      <c r="P69" s="245" t="s">
        <v>9</v>
      </c>
      <c r="Q69" s="246"/>
      <c r="R69" s="245" t="s">
        <v>10</v>
      </c>
      <c r="S69" s="246"/>
      <c r="T69" s="245" t="s">
        <v>11</v>
      </c>
      <c r="U69" s="246"/>
      <c r="V69" s="245" t="s">
        <v>12</v>
      </c>
      <c r="W69" s="246"/>
      <c r="X69" s="245" t="s">
        <v>13</v>
      </c>
      <c r="Y69" s="246"/>
      <c r="Z69" s="245" t="s">
        <v>14</v>
      </c>
      <c r="AA69" s="246"/>
      <c r="AB69" s="245" t="s">
        <v>48</v>
      </c>
      <c r="AC69" s="246"/>
    </row>
    <row r="70" spans="1:31" s="68" customFormat="1" ht="15" thickTop="1" thickBot="1">
      <c r="A70" s="255"/>
      <c r="B70" s="62" t="s">
        <v>16</v>
      </c>
      <c r="C70" s="63" t="s">
        <v>17</v>
      </c>
      <c r="D70" s="64" t="s">
        <v>16</v>
      </c>
      <c r="E70" s="65" t="s">
        <v>17</v>
      </c>
      <c r="F70" s="66" t="s">
        <v>16</v>
      </c>
      <c r="G70" s="63" t="s">
        <v>17</v>
      </c>
      <c r="H70" s="64" t="s">
        <v>16</v>
      </c>
      <c r="I70" s="65" t="s">
        <v>17</v>
      </c>
      <c r="J70" s="66" t="s">
        <v>16</v>
      </c>
      <c r="K70" s="63" t="s">
        <v>17</v>
      </c>
      <c r="L70" s="64" t="s">
        <v>16</v>
      </c>
      <c r="M70" s="66" t="s">
        <v>17</v>
      </c>
      <c r="N70" s="62" t="s">
        <v>16</v>
      </c>
      <c r="O70" s="67" t="s">
        <v>17</v>
      </c>
      <c r="P70" s="66" t="s">
        <v>16</v>
      </c>
      <c r="Q70" s="63" t="s">
        <v>17</v>
      </c>
      <c r="R70" s="64" t="s">
        <v>16</v>
      </c>
      <c r="S70" s="65" t="s">
        <v>17</v>
      </c>
      <c r="T70" s="66" t="s">
        <v>16</v>
      </c>
      <c r="U70" s="63" t="s">
        <v>17</v>
      </c>
      <c r="V70" s="64" t="s">
        <v>16</v>
      </c>
      <c r="W70" s="65" t="s">
        <v>17</v>
      </c>
      <c r="X70" s="66" t="s">
        <v>16</v>
      </c>
      <c r="Y70" s="63" t="s">
        <v>17</v>
      </c>
      <c r="Z70" s="64" t="s">
        <v>16</v>
      </c>
      <c r="AA70" s="66" t="s">
        <v>17</v>
      </c>
      <c r="AB70" s="62" t="s">
        <v>16</v>
      </c>
      <c r="AC70" s="67" t="s">
        <v>17</v>
      </c>
    </row>
    <row r="71" spans="1:31" s="8" customFormat="1" ht="14.1" thickTop="1">
      <c r="A71" s="87" t="s">
        <v>18</v>
      </c>
      <c r="B71" s="60">
        <f>B7/B31</f>
        <v>0</v>
      </c>
      <c r="C71" s="61">
        <f t="shared" ref="C71:AC71" si="28">C7/C31</f>
        <v>0</v>
      </c>
      <c r="D71" s="60">
        <f t="shared" si="28"/>
        <v>0</v>
      </c>
      <c r="E71" s="61">
        <f t="shared" si="28"/>
        <v>0</v>
      </c>
      <c r="F71" s="60">
        <f t="shared" si="28"/>
        <v>0</v>
      </c>
      <c r="G71" s="61">
        <f t="shared" si="28"/>
        <v>0</v>
      </c>
      <c r="H71" s="60">
        <f t="shared" si="28"/>
        <v>0</v>
      </c>
      <c r="I71" s="61">
        <f t="shared" si="28"/>
        <v>0</v>
      </c>
      <c r="J71" s="60">
        <f t="shared" si="28"/>
        <v>0</v>
      </c>
      <c r="K71" s="61">
        <f t="shared" si="28"/>
        <v>0</v>
      </c>
      <c r="L71" s="60">
        <f t="shared" si="28"/>
        <v>0</v>
      </c>
      <c r="M71" s="61">
        <f t="shared" si="28"/>
        <v>0</v>
      </c>
      <c r="N71" s="60">
        <f t="shared" si="28"/>
        <v>0</v>
      </c>
      <c r="O71" s="61">
        <f t="shared" si="28"/>
        <v>0</v>
      </c>
      <c r="P71" s="60">
        <f t="shared" si="28"/>
        <v>0</v>
      </c>
      <c r="Q71" s="61">
        <f t="shared" si="28"/>
        <v>0</v>
      </c>
      <c r="R71" s="60">
        <f t="shared" si="28"/>
        <v>0</v>
      </c>
      <c r="S71" s="61">
        <f t="shared" si="28"/>
        <v>0</v>
      </c>
      <c r="T71" s="60">
        <f t="shared" si="28"/>
        <v>0</v>
      </c>
      <c r="U71" s="61">
        <f t="shared" si="28"/>
        <v>0</v>
      </c>
      <c r="V71" s="60">
        <f t="shared" si="28"/>
        <v>0</v>
      </c>
      <c r="W71" s="61">
        <f t="shared" si="28"/>
        <v>0</v>
      </c>
      <c r="X71" s="60">
        <f t="shared" si="28"/>
        <v>0</v>
      </c>
      <c r="Y71" s="61">
        <f t="shared" si="28"/>
        <v>0</v>
      </c>
      <c r="Z71" s="60">
        <f t="shared" si="28"/>
        <v>0</v>
      </c>
      <c r="AA71" s="60">
        <f t="shared" si="28"/>
        <v>0</v>
      </c>
      <c r="AB71" s="100">
        <f t="shared" si="28"/>
        <v>0</v>
      </c>
      <c r="AC71" s="101">
        <f t="shared" si="28"/>
        <v>0</v>
      </c>
      <c r="AD71" s="16"/>
      <c r="AE71" s="16"/>
    </row>
    <row r="72" spans="1:31" s="8" customFormat="1">
      <c r="A72" s="88" t="s">
        <v>19</v>
      </c>
      <c r="B72" s="83">
        <f>B8/B31</f>
        <v>9.9005606441639939E-3</v>
      </c>
      <c r="C72" s="84">
        <f t="shared" ref="C72:AC72" si="29">C8/C31</f>
        <v>0</v>
      </c>
      <c r="D72" s="83">
        <f t="shared" si="29"/>
        <v>6.7340998499692334E-3</v>
      </c>
      <c r="E72" s="84">
        <f t="shared" si="29"/>
        <v>5.5205460924194624E-6</v>
      </c>
      <c r="F72" s="83">
        <f t="shared" si="29"/>
        <v>3.6558527717537271E-3</v>
      </c>
      <c r="G72" s="84">
        <f t="shared" si="29"/>
        <v>3.380274072621808E-5</v>
      </c>
      <c r="H72" s="83">
        <f t="shared" si="29"/>
        <v>9.2615199309862128E-3</v>
      </c>
      <c r="I72" s="84">
        <f t="shared" si="29"/>
        <v>1.7465136899803854E-4</v>
      </c>
      <c r="J72" s="83">
        <f t="shared" si="29"/>
        <v>9.29324482623975E-4</v>
      </c>
      <c r="K72" s="84">
        <f t="shared" si="29"/>
        <v>2.8073177415797177E-4</v>
      </c>
      <c r="L72" s="83">
        <f t="shared" si="29"/>
        <v>3.2525831302325373E-4</v>
      </c>
      <c r="M72" s="84">
        <f t="shared" si="29"/>
        <v>9.03488856970764E-5</v>
      </c>
      <c r="N72" s="83">
        <f t="shared" si="29"/>
        <v>9.3272924054235403E-4</v>
      </c>
      <c r="O72" s="84">
        <f t="shared" si="29"/>
        <v>0</v>
      </c>
      <c r="P72" s="83">
        <f t="shared" si="29"/>
        <v>4.0437754741808144E-4</v>
      </c>
      <c r="Q72" s="84">
        <f t="shared" si="29"/>
        <v>0</v>
      </c>
      <c r="R72" s="83">
        <f t="shared" si="29"/>
        <v>7.9792751626442256E-6</v>
      </c>
      <c r="S72" s="84">
        <f t="shared" si="29"/>
        <v>0</v>
      </c>
      <c r="T72" s="83">
        <f t="shared" si="29"/>
        <v>0</v>
      </c>
      <c r="U72" s="84">
        <f t="shared" si="29"/>
        <v>0</v>
      </c>
      <c r="V72" s="83">
        <f t="shared" si="29"/>
        <v>2.1968027732438211E-6</v>
      </c>
      <c r="W72" s="84">
        <f t="shared" si="29"/>
        <v>0</v>
      </c>
      <c r="X72" s="83">
        <f t="shared" si="29"/>
        <v>0</v>
      </c>
      <c r="Y72" s="84">
        <f t="shared" si="29"/>
        <v>0</v>
      </c>
      <c r="Z72" s="83">
        <f t="shared" si="29"/>
        <v>0</v>
      </c>
      <c r="AA72" s="83">
        <f t="shared" si="29"/>
        <v>0</v>
      </c>
      <c r="AB72" s="102">
        <f t="shared" si="29"/>
        <v>3.3713995453485027E-3</v>
      </c>
      <c r="AC72" s="103">
        <f t="shared" si="29"/>
        <v>3.7031984933078278E-5</v>
      </c>
      <c r="AD72" s="16"/>
      <c r="AE72" s="16"/>
    </row>
    <row r="73" spans="1:31" s="8" customFormat="1">
      <c r="A73" s="89" t="s">
        <v>20</v>
      </c>
      <c r="B73" s="83">
        <f>B9/B31</f>
        <v>5.6089333917818333E-2</v>
      </c>
      <c r="C73" s="84">
        <f t="shared" ref="C73:AC73" si="30">C9/C31</f>
        <v>3.4624512896057215E-5</v>
      </c>
      <c r="D73" s="83">
        <f t="shared" si="30"/>
        <v>5.2015275021836276E-2</v>
      </c>
      <c r="E73" s="84">
        <f t="shared" si="30"/>
        <v>1.9597938628089092E-4</v>
      </c>
      <c r="F73" s="83">
        <f t="shared" si="30"/>
        <v>2.680557838236532E-2</v>
      </c>
      <c r="G73" s="84">
        <f t="shared" si="30"/>
        <v>2.9070357024547553E-4</v>
      </c>
      <c r="H73" s="83">
        <f t="shared" si="30"/>
        <v>5.0201832771782473E-2</v>
      </c>
      <c r="I73" s="84">
        <f t="shared" si="30"/>
        <v>2.4975145766719508E-3</v>
      </c>
      <c r="J73" s="83">
        <f t="shared" si="30"/>
        <v>1.2846544318625537E-2</v>
      </c>
      <c r="K73" s="84">
        <f t="shared" si="30"/>
        <v>6.1627308517535713E-3</v>
      </c>
      <c r="L73" s="83">
        <f t="shared" si="30"/>
        <v>6.277931000681706E-3</v>
      </c>
      <c r="M73" s="84">
        <f t="shared" si="30"/>
        <v>1.4367789463929945E-2</v>
      </c>
      <c r="N73" s="83">
        <f t="shared" si="30"/>
        <v>1.9641325098725963E-2</v>
      </c>
      <c r="O73" s="84">
        <f t="shared" si="30"/>
        <v>1.4157998579901304E-2</v>
      </c>
      <c r="P73" s="83">
        <f t="shared" si="30"/>
        <v>1.7840752270612024E-2</v>
      </c>
      <c r="Q73" s="84">
        <f t="shared" si="30"/>
        <v>1.3953851559754812E-2</v>
      </c>
      <c r="R73" s="83">
        <f t="shared" si="30"/>
        <v>1.928856782649864E-2</v>
      </c>
      <c r="S73" s="84">
        <f t="shared" si="30"/>
        <v>1.6851688420270333E-2</v>
      </c>
      <c r="T73" s="83">
        <f t="shared" si="30"/>
        <v>8.5946430226451227E-3</v>
      </c>
      <c r="U73" s="84">
        <f t="shared" si="30"/>
        <v>2.0273353769562311E-2</v>
      </c>
      <c r="V73" s="83">
        <f t="shared" si="30"/>
        <v>1.0160212826252672E-2</v>
      </c>
      <c r="W73" s="84">
        <f t="shared" si="30"/>
        <v>1.8630181039460316E-2</v>
      </c>
      <c r="X73" s="83">
        <f t="shared" si="30"/>
        <v>1.5526395766666071E-2</v>
      </c>
      <c r="Y73" s="84">
        <f t="shared" si="30"/>
        <v>2.650546625571849E-2</v>
      </c>
      <c r="Z73" s="83">
        <f t="shared" si="30"/>
        <v>2.1910057444266346E-2</v>
      </c>
      <c r="AA73" s="83">
        <f t="shared" si="30"/>
        <v>1.2644983549144567E-2</v>
      </c>
      <c r="AB73" s="102">
        <f t="shared" si="30"/>
        <v>2.9853289441559922E-2</v>
      </c>
      <c r="AC73" s="103">
        <f t="shared" si="30"/>
        <v>1.0971320086641255E-2</v>
      </c>
      <c r="AD73" s="16"/>
      <c r="AE73" s="16"/>
    </row>
    <row r="74" spans="1:31" s="8" customFormat="1">
      <c r="A74" s="88" t="s">
        <v>21</v>
      </c>
      <c r="B74" s="83">
        <f>B10/B31</f>
        <v>9.1012620261633939E-2</v>
      </c>
      <c r="C74" s="84">
        <f t="shared" ref="C74:AC74" si="31">C10/C31</f>
        <v>1.3174627156949769E-2</v>
      </c>
      <c r="D74" s="83">
        <f t="shared" si="31"/>
        <v>7.86059814109345E-2</v>
      </c>
      <c r="E74" s="84">
        <f t="shared" si="31"/>
        <v>3.0630749993789386E-2</v>
      </c>
      <c r="F74" s="83">
        <f t="shared" si="31"/>
        <v>6.1431955841146781E-2</v>
      </c>
      <c r="G74" s="84">
        <f t="shared" si="31"/>
        <v>3.7967238383688151E-2</v>
      </c>
      <c r="H74" s="83">
        <f t="shared" si="31"/>
        <v>4.0677848853296873E-2</v>
      </c>
      <c r="I74" s="84">
        <f t="shared" si="31"/>
        <v>2.3160115001209125E-2</v>
      </c>
      <c r="J74" s="83">
        <f t="shared" si="31"/>
        <v>3.9023818820773139E-2</v>
      </c>
      <c r="K74" s="84">
        <f t="shared" si="31"/>
        <v>4.9689524025961003E-2</v>
      </c>
      <c r="L74" s="83">
        <f t="shared" si="31"/>
        <v>2.599838707521487E-2</v>
      </c>
      <c r="M74" s="84">
        <f t="shared" si="31"/>
        <v>4.4491034610573139E-2</v>
      </c>
      <c r="N74" s="83">
        <f t="shared" si="31"/>
        <v>4.5583246604055397E-2</v>
      </c>
      <c r="O74" s="84">
        <f t="shared" si="31"/>
        <v>4.6190266542741561E-2</v>
      </c>
      <c r="P74" s="83">
        <f t="shared" si="31"/>
        <v>6.5088738406238966E-2</v>
      </c>
      <c r="Q74" s="84">
        <f t="shared" si="31"/>
        <v>4.0882884993297675E-2</v>
      </c>
      <c r="R74" s="83">
        <f t="shared" si="31"/>
        <v>5.9381765760398324E-2</v>
      </c>
      <c r="S74" s="84">
        <f t="shared" si="31"/>
        <v>4.6107575827952996E-2</v>
      </c>
      <c r="T74" s="83">
        <f t="shared" si="31"/>
        <v>2.6964070561339554E-2</v>
      </c>
      <c r="U74" s="84">
        <f t="shared" si="31"/>
        <v>7.3833175836079928E-2</v>
      </c>
      <c r="V74" s="83">
        <f t="shared" si="31"/>
        <v>3.1317620335363915E-2</v>
      </c>
      <c r="W74" s="84">
        <f t="shared" si="31"/>
        <v>5.8711747465666819E-2</v>
      </c>
      <c r="X74" s="83">
        <f t="shared" si="31"/>
        <v>4.7991490426730073E-2</v>
      </c>
      <c r="Y74" s="84">
        <f t="shared" si="31"/>
        <v>7.3338355009467476E-2</v>
      </c>
      <c r="Z74" s="83">
        <f t="shared" si="31"/>
        <v>6.0908194515225625E-2</v>
      </c>
      <c r="AA74" s="83">
        <f t="shared" si="31"/>
        <v>3.2687408534733592E-2</v>
      </c>
      <c r="AB74" s="102">
        <f t="shared" si="31"/>
        <v>5.8951256530868017E-2</v>
      </c>
      <c r="AC74" s="103">
        <f t="shared" si="31"/>
        <v>3.9678412883869224E-2</v>
      </c>
      <c r="AD74" s="16"/>
      <c r="AE74" s="16"/>
    </row>
    <row r="75" spans="1:31" s="8" customFormat="1">
      <c r="A75" s="89" t="s">
        <v>22</v>
      </c>
      <c r="B75" s="83">
        <f>B11/B31</f>
        <v>9.891331933645571E-2</v>
      </c>
      <c r="C75" s="84">
        <f t="shared" ref="C75:AC75" si="32">C11/C31</f>
        <v>2.7753120927685129E-2</v>
      </c>
      <c r="D75" s="83">
        <f t="shared" si="32"/>
        <v>6.2257006621173464E-2</v>
      </c>
      <c r="E75" s="84">
        <f t="shared" si="32"/>
        <v>5.78939668712029E-2</v>
      </c>
      <c r="F75" s="83">
        <f t="shared" si="32"/>
        <v>6.0169243535113423E-2</v>
      </c>
      <c r="G75" s="84">
        <f t="shared" si="32"/>
        <v>6.6895623897185577E-2</v>
      </c>
      <c r="H75" s="83">
        <f t="shared" si="32"/>
        <v>3.622613408857854E-2</v>
      </c>
      <c r="I75" s="84">
        <f t="shared" si="32"/>
        <v>3.4967891017545744E-2</v>
      </c>
      <c r="J75" s="83">
        <f t="shared" si="32"/>
        <v>6.7903162827020691E-2</v>
      </c>
      <c r="K75" s="84">
        <f t="shared" si="32"/>
        <v>9.3891410276119747E-2</v>
      </c>
      <c r="L75" s="83">
        <f t="shared" si="32"/>
        <v>3.9806270802051354E-2</v>
      </c>
      <c r="M75" s="84">
        <f t="shared" si="32"/>
        <v>7.7090765880554135E-2</v>
      </c>
      <c r="N75" s="83">
        <f t="shared" si="32"/>
        <v>6.3541919843451061E-2</v>
      </c>
      <c r="O75" s="84">
        <f t="shared" si="32"/>
        <v>6.8224031686878614E-2</v>
      </c>
      <c r="P75" s="83">
        <f t="shared" si="32"/>
        <v>8.9495811803973174E-2</v>
      </c>
      <c r="Q75" s="84">
        <f t="shared" si="32"/>
        <v>6.5687996980699909E-2</v>
      </c>
      <c r="R75" s="83">
        <f t="shared" si="32"/>
        <v>8.2005670604882258E-2</v>
      </c>
      <c r="S75" s="84">
        <f t="shared" si="32"/>
        <v>6.0794741975939433E-2</v>
      </c>
      <c r="T75" s="83">
        <f t="shared" si="32"/>
        <v>3.6448453767493588E-2</v>
      </c>
      <c r="U75" s="84">
        <f t="shared" si="32"/>
        <v>0.13166155760942216</v>
      </c>
      <c r="V75" s="83">
        <f t="shared" si="32"/>
        <v>4.1238381659333009E-2</v>
      </c>
      <c r="W75" s="84">
        <f t="shared" si="32"/>
        <v>8.2763245408234112E-2</v>
      </c>
      <c r="X75" s="83">
        <f t="shared" si="32"/>
        <v>5.5097699197311258E-2</v>
      </c>
      <c r="Y75" s="84">
        <f t="shared" si="32"/>
        <v>9.7203986013019508E-2</v>
      </c>
      <c r="Z75" s="83">
        <f t="shared" si="32"/>
        <v>7.8461294636036058E-2</v>
      </c>
      <c r="AA75" s="83">
        <f t="shared" si="32"/>
        <v>4.8464414925985473E-2</v>
      </c>
      <c r="AB75" s="102">
        <f t="shared" si="32"/>
        <v>6.882622736915206E-2</v>
      </c>
      <c r="AC75" s="103">
        <f t="shared" si="32"/>
        <v>6.1760517550867595E-2</v>
      </c>
      <c r="AD75" s="16"/>
      <c r="AE75" s="16"/>
    </row>
    <row r="76" spans="1:31" s="8" customFormat="1">
      <c r="A76" s="88" t="s">
        <v>23</v>
      </c>
      <c r="B76" s="83">
        <f>B12/B31</f>
        <v>9.137069422974875E-2</v>
      </c>
      <c r="C76" s="84">
        <f t="shared" ref="C76:AC76" si="33">C12/C31</f>
        <v>3.195999924455608E-2</v>
      </c>
      <c r="D76" s="83">
        <f t="shared" si="33"/>
        <v>5.9000578459638034E-2</v>
      </c>
      <c r="E76" s="84">
        <f t="shared" si="33"/>
        <v>6.4598670100446343E-2</v>
      </c>
      <c r="F76" s="83">
        <f t="shared" si="33"/>
        <v>6.1588291650465199E-2</v>
      </c>
      <c r="G76" s="84">
        <f t="shared" si="33"/>
        <v>7.7083769952067713E-2</v>
      </c>
      <c r="H76" s="83">
        <f t="shared" si="33"/>
        <v>4.130654166056285E-2</v>
      </c>
      <c r="I76" s="84">
        <f t="shared" si="33"/>
        <v>4.5706263266786687E-2</v>
      </c>
      <c r="J76" s="83">
        <f t="shared" si="33"/>
        <v>6.5302616165560323E-2</v>
      </c>
      <c r="K76" s="84">
        <f t="shared" si="33"/>
        <v>0.12000614936267204</v>
      </c>
      <c r="L76" s="83">
        <f t="shared" si="33"/>
        <v>4.0594910821299519E-2</v>
      </c>
      <c r="M76" s="84">
        <f t="shared" si="33"/>
        <v>0.10637075476069129</v>
      </c>
      <c r="N76" s="83">
        <f t="shared" si="33"/>
        <v>5.6894406325109115E-2</v>
      </c>
      <c r="O76" s="84">
        <f t="shared" si="33"/>
        <v>8.4913897251857023E-2</v>
      </c>
      <c r="P76" s="83">
        <f t="shared" si="33"/>
        <v>7.9293302095702692E-2</v>
      </c>
      <c r="Q76" s="84">
        <f t="shared" si="33"/>
        <v>7.4954124858470306E-2</v>
      </c>
      <c r="R76" s="83">
        <f t="shared" si="33"/>
        <v>8.0351300887827354E-2</v>
      </c>
      <c r="S76" s="84">
        <f t="shared" si="33"/>
        <v>6.0852803195689538E-2</v>
      </c>
      <c r="T76" s="83">
        <f t="shared" si="33"/>
        <v>3.3705088201674442E-2</v>
      </c>
      <c r="U76" s="84">
        <f t="shared" si="33"/>
        <v>0.13796298430405421</v>
      </c>
      <c r="V76" s="83">
        <f t="shared" si="33"/>
        <v>3.2969616020843265E-2</v>
      </c>
      <c r="W76" s="84">
        <f t="shared" si="33"/>
        <v>8.7148537139766558E-2</v>
      </c>
      <c r="X76" s="83">
        <f t="shared" si="33"/>
        <v>5.2335663335538192E-2</v>
      </c>
      <c r="Y76" s="84">
        <f t="shared" si="33"/>
        <v>0.10932165908808204</v>
      </c>
      <c r="Z76" s="83">
        <f t="shared" si="33"/>
        <v>8.0280568691593668E-2</v>
      </c>
      <c r="AA76" s="83">
        <f t="shared" si="33"/>
        <v>4.6525379928237368E-2</v>
      </c>
      <c r="AB76" s="102">
        <f t="shared" si="33"/>
        <v>6.587292544909043E-2</v>
      </c>
      <c r="AC76" s="103">
        <f t="shared" si="33"/>
        <v>7.0521469802879419E-2</v>
      </c>
      <c r="AD76" s="16"/>
      <c r="AE76" s="16"/>
    </row>
    <row r="77" spans="1:31" s="8" customFormat="1">
      <c r="A77" s="89" t="s">
        <v>24</v>
      </c>
      <c r="B77" s="83">
        <f>B13/B31</f>
        <v>7.9356758876865927E-2</v>
      </c>
      <c r="C77" s="84">
        <f t="shared" ref="C77:AC77" si="34">C13/C31</f>
        <v>3.252972986584575E-2</v>
      </c>
      <c r="D77" s="83">
        <f t="shared" si="34"/>
        <v>6.3192682370347836E-2</v>
      </c>
      <c r="E77" s="84">
        <f t="shared" si="34"/>
        <v>5.7830480591140078E-2</v>
      </c>
      <c r="F77" s="83">
        <f t="shared" si="34"/>
        <v>5.4569214673117858E-2</v>
      </c>
      <c r="G77" s="84">
        <f t="shared" si="34"/>
        <v>7.333166573145751E-2</v>
      </c>
      <c r="H77" s="83">
        <f t="shared" si="34"/>
        <v>4.6698243729348762E-2</v>
      </c>
      <c r="I77" s="84">
        <f t="shared" si="34"/>
        <v>4.4334578284117472E-2</v>
      </c>
      <c r="J77" s="83">
        <f t="shared" si="34"/>
        <v>5.8828582584927763E-2</v>
      </c>
      <c r="K77" s="84">
        <f t="shared" si="34"/>
        <v>0.12015988342947283</v>
      </c>
      <c r="L77" s="83">
        <f t="shared" si="34"/>
        <v>4.2755873585906067E-2</v>
      </c>
      <c r="M77" s="84">
        <f t="shared" si="34"/>
        <v>0.10029652967613399</v>
      </c>
      <c r="N77" s="83">
        <f t="shared" si="34"/>
        <v>5.2837345730946048E-2</v>
      </c>
      <c r="O77" s="84">
        <f t="shared" si="34"/>
        <v>8.3569398800179662E-2</v>
      </c>
      <c r="P77" s="83">
        <f t="shared" si="34"/>
        <v>5.8968516319522449E-2</v>
      </c>
      <c r="Q77" s="84">
        <f t="shared" si="34"/>
        <v>7.1541795182134077E-2</v>
      </c>
      <c r="R77" s="83">
        <f t="shared" si="34"/>
        <v>7.2757690691377594E-2</v>
      </c>
      <c r="S77" s="84">
        <f t="shared" si="34"/>
        <v>5.7120627990152814E-2</v>
      </c>
      <c r="T77" s="83">
        <f t="shared" si="34"/>
        <v>3.2036825357595229E-2</v>
      </c>
      <c r="U77" s="84">
        <f t="shared" si="34"/>
        <v>9.6051812754972682E-2</v>
      </c>
      <c r="V77" s="83">
        <f t="shared" si="34"/>
        <v>3.0597069025739939E-2</v>
      </c>
      <c r="W77" s="84">
        <f t="shared" si="34"/>
        <v>8.7883073504798237E-2</v>
      </c>
      <c r="X77" s="83">
        <f t="shared" si="34"/>
        <v>4.8514400128716231E-2</v>
      </c>
      <c r="Y77" s="84">
        <f t="shared" si="34"/>
        <v>8.8102773900183826E-2</v>
      </c>
      <c r="Z77" s="83">
        <f t="shared" si="34"/>
        <v>7.5098911757141618E-2</v>
      </c>
      <c r="AA77" s="83">
        <f t="shared" si="34"/>
        <v>4.376007765308005E-2</v>
      </c>
      <c r="AB77" s="102">
        <f t="shared" si="34"/>
        <v>6.0734868460315651E-2</v>
      </c>
      <c r="AC77" s="103">
        <f t="shared" si="34"/>
        <v>6.5878202481041065E-2</v>
      </c>
      <c r="AD77" s="16"/>
      <c r="AE77" s="16"/>
    </row>
    <row r="78" spans="1:31" s="8" customFormat="1">
      <c r="A78" s="88" t="s">
        <v>25</v>
      </c>
      <c r="B78" s="83">
        <f>B14/B31</f>
        <v>6.9076898230394757E-2</v>
      </c>
      <c r="C78" s="84">
        <f t="shared" ref="C78:AC78" si="35">C14/C31</f>
        <v>3.426252935214389E-2</v>
      </c>
      <c r="D78" s="83">
        <f t="shared" si="35"/>
        <v>7.1058350675599374E-2</v>
      </c>
      <c r="E78" s="84">
        <f t="shared" si="35"/>
        <v>4.63781077224159E-2</v>
      </c>
      <c r="F78" s="83">
        <f t="shared" si="35"/>
        <v>7.4532094939930973E-2</v>
      </c>
      <c r="G78" s="84">
        <f t="shared" si="35"/>
        <v>7.000547604399765E-2</v>
      </c>
      <c r="H78" s="83">
        <f t="shared" si="35"/>
        <v>5.4771554600647816E-2</v>
      </c>
      <c r="I78" s="84">
        <f t="shared" si="35"/>
        <v>4.8381116156595107E-2</v>
      </c>
      <c r="J78" s="83">
        <f t="shared" si="35"/>
        <v>5.3900819992190548E-2</v>
      </c>
      <c r="K78" s="84">
        <f t="shared" si="35"/>
        <v>0.11332874359162885</v>
      </c>
      <c r="L78" s="83">
        <f t="shared" si="35"/>
        <v>3.7926010417177206E-2</v>
      </c>
      <c r="M78" s="84">
        <f t="shared" si="35"/>
        <v>8.8034564240374369E-2</v>
      </c>
      <c r="N78" s="83">
        <f t="shared" si="35"/>
        <v>4.9800262992253569E-2</v>
      </c>
      <c r="O78" s="84">
        <f t="shared" si="35"/>
        <v>7.6012339145657956E-2</v>
      </c>
      <c r="P78" s="83">
        <f t="shared" si="35"/>
        <v>5.1301389646651048E-2</v>
      </c>
      <c r="Q78" s="84">
        <f t="shared" si="35"/>
        <v>6.11486354585562E-2</v>
      </c>
      <c r="R78" s="83">
        <f t="shared" si="35"/>
        <v>6.2916584657449717E-2</v>
      </c>
      <c r="S78" s="84">
        <f t="shared" si="35"/>
        <v>5.5501881183519904E-2</v>
      </c>
      <c r="T78" s="83">
        <f t="shared" si="35"/>
        <v>4.0155704532114062E-2</v>
      </c>
      <c r="U78" s="84">
        <f t="shared" si="35"/>
        <v>7.2828266531449512E-2</v>
      </c>
      <c r="V78" s="83">
        <f t="shared" si="35"/>
        <v>3.1295652307631476E-2</v>
      </c>
      <c r="W78" s="84">
        <f t="shared" si="35"/>
        <v>7.558233019784974E-2</v>
      </c>
      <c r="X78" s="83">
        <f t="shared" si="35"/>
        <v>4.1788083021971144E-2</v>
      </c>
      <c r="Y78" s="84">
        <f t="shared" si="35"/>
        <v>6.750929470789048E-2</v>
      </c>
      <c r="Z78" s="83">
        <f t="shared" si="35"/>
        <v>6.022110300963162E-2</v>
      </c>
      <c r="AA78" s="83">
        <f t="shared" si="35"/>
        <v>4.3408255109162401E-2</v>
      </c>
      <c r="AB78" s="102">
        <f t="shared" si="35"/>
        <v>5.647946201381316E-2</v>
      </c>
      <c r="AC78" s="103">
        <f t="shared" si="35"/>
        <v>5.9989097647738507E-2</v>
      </c>
      <c r="AD78" s="16"/>
      <c r="AE78" s="16"/>
    </row>
    <row r="79" spans="1:31" s="8" customFormat="1">
      <c r="A79" s="89" t="s">
        <v>26</v>
      </c>
      <c r="B79" s="83">
        <f>B15/B31</f>
        <v>6.9654615508848022E-2</v>
      </c>
      <c r="C79" s="84">
        <f t="shared" ref="C79:AC79" si="36">C15/C31</f>
        <v>3.7196169899337099E-2</v>
      </c>
      <c r="D79" s="83">
        <f t="shared" si="36"/>
        <v>6.9016457291933134E-2</v>
      </c>
      <c r="E79" s="84">
        <f t="shared" si="36"/>
        <v>4.2916725322468902E-2</v>
      </c>
      <c r="F79" s="83">
        <f t="shared" si="36"/>
        <v>8.1158328088734605E-2</v>
      </c>
      <c r="G79" s="84">
        <f t="shared" si="36"/>
        <v>5.9127754078300669E-2</v>
      </c>
      <c r="H79" s="83">
        <f t="shared" si="36"/>
        <v>5.794757230984586E-2</v>
      </c>
      <c r="I79" s="84">
        <f t="shared" si="36"/>
        <v>5.1679340086519601E-2</v>
      </c>
      <c r="J79" s="83">
        <f t="shared" si="36"/>
        <v>5.1776649746192893E-2</v>
      </c>
      <c r="K79" s="84">
        <f t="shared" si="36"/>
        <v>8.3283759666864965E-2</v>
      </c>
      <c r="L79" s="83">
        <f t="shared" si="36"/>
        <v>4.0715211841184831E-2</v>
      </c>
      <c r="M79" s="84">
        <f t="shared" si="36"/>
        <v>7.8749478756428667E-2</v>
      </c>
      <c r="N79" s="83">
        <f t="shared" si="36"/>
        <v>5.2951599869542544E-2</v>
      </c>
      <c r="O79" s="84">
        <f t="shared" si="36"/>
        <v>6.8370785101119033E-2</v>
      </c>
      <c r="P79" s="83">
        <f t="shared" si="36"/>
        <v>4.8907217818286851E-2</v>
      </c>
      <c r="Q79" s="84">
        <f t="shared" si="36"/>
        <v>5.5851846067752051E-2</v>
      </c>
      <c r="R79" s="83">
        <f t="shared" si="36"/>
        <v>5.8650332203822604E-2</v>
      </c>
      <c r="S79" s="84">
        <f t="shared" si="36"/>
        <v>5.5457754656509824E-2</v>
      </c>
      <c r="T79" s="83">
        <f t="shared" si="36"/>
        <v>4.4672371713676669E-2</v>
      </c>
      <c r="U79" s="84">
        <f t="shared" si="36"/>
        <v>6.3281628137460535E-2</v>
      </c>
      <c r="V79" s="83">
        <f t="shared" si="36"/>
        <v>3.4968706544495139E-2</v>
      </c>
      <c r="W79" s="84">
        <f t="shared" si="36"/>
        <v>7.6174344581606629E-2</v>
      </c>
      <c r="X79" s="83">
        <f t="shared" si="36"/>
        <v>4.1783613708278954E-2</v>
      </c>
      <c r="Y79" s="84">
        <f t="shared" si="36"/>
        <v>5.8221497380896436E-2</v>
      </c>
      <c r="Z79" s="83">
        <f t="shared" si="36"/>
        <v>5.5247281765407601E-2</v>
      </c>
      <c r="AA79" s="83">
        <f t="shared" si="36"/>
        <v>5.3538910771156051E-2</v>
      </c>
      <c r="AB79" s="102">
        <f t="shared" si="36"/>
        <v>5.6417578139835174E-2</v>
      </c>
      <c r="AC79" s="103">
        <f t="shared" si="36"/>
        <v>5.8315693594638722E-2</v>
      </c>
      <c r="AD79" s="16"/>
      <c r="AE79" s="16"/>
    </row>
    <row r="80" spans="1:31" s="8" customFormat="1">
      <c r="A80" s="88" t="s">
        <v>27</v>
      </c>
      <c r="B80" s="83">
        <f>B16/B31</f>
        <v>6.5345730567796412E-2</v>
      </c>
      <c r="C80" s="84">
        <f t="shared" ref="C80:AC80" si="37">C16/C31</f>
        <v>4.0188042581855495E-2</v>
      </c>
      <c r="D80" s="83">
        <f t="shared" si="37"/>
        <v>6.5785379951188147E-2</v>
      </c>
      <c r="E80" s="84">
        <f t="shared" si="37"/>
        <v>4.0352431662540059E-2</v>
      </c>
      <c r="F80" s="83">
        <f t="shared" si="37"/>
        <v>7.5213558724139457E-2</v>
      </c>
      <c r="G80" s="84">
        <f t="shared" si="37"/>
        <v>5.5463536983578629E-2</v>
      </c>
      <c r="H80" s="83">
        <f t="shared" si="37"/>
        <v>5.6266988948028063E-2</v>
      </c>
      <c r="I80" s="84">
        <f t="shared" si="37"/>
        <v>5.0865196012574901E-2</v>
      </c>
      <c r="J80" s="83">
        <f t="shared" si="37"/>
        <v>5.4463100351425223E-2</v>
      </c>
      <c r="K80" s="84">
        <f t="shared" si="37"/>
        <v>6.6132385083785064E-2</v>
      </c>
      <c r="L80" s="83">
        <f t="shared" si="37"/>
        <v>4.6855019448664881E-2</v>
      </c>
      <c r="M80" s="84">
        <f t="shared" si="37"/>
        <v>7.4567946995320392E-2</v>
      </c>
      <c r="N80" s="83">
        <f t="shared" si="37"/>
        <v>5.5633456104598626E-2</v>
      </c>
      <c r="O80" s="84">
        <f t="shared" si="37"/>
        <v>6.2294600808477901E-2</v>
      </c>
      <c r="P80" s="83">
        <f t="shared" si="37"/>
        <v>5.2774479283674056E-2</v>
      </c>
      <c r="Q80" s="84">
        <f t="shared" si="37"/>
        <v>5.0687801767331696E-2</v>
      </c>
      <c r="R80" s="83">
        <f t="shared" si="37"/>
        <v>6.0219589652475966E-2</v>
      </c>
      <c r="S80" s="84">
        <f t="shared" si="37"/>
        <v>5.1957824329973527E-2</v>
      </c>
      <c r="T80" s="83">
        <f t="shared" si="37"/>
        <v>5.4039358645617722E-2</v>
      </c>
      <c r="U80" s="84">
        <f t="shared" si="37"/>
        <v>5.5998340516744648E-2</v>
      </c>
      <c r="V80" s="83">
        <f t="shared" si="37"/>
        <v>4.0654032121650148E-2</v>
      </c>
      <c r="W80" s="84">
        <f t="shared" si="37"/>
        <v>6.711871715599213E-2</v>
      </c>
      <c r="X80" s="83">
        <f t="shared" si="37"/>
        <v>4.4860736185351378E-2</v>
      </c>
      <c r="Y80" s="84">
        <f t="shared" si="37"/>
        <v>5.0492032120299089E-2</v>
      </c>
      <c r="Z80" s="83">
        <f t="shared" si="37"/>
        <v>5.6677457040173025E-2</v>
      </c>
      <c r="AA80" s="83">
        <f t="shared" si="37"/>
        <v>5.1772922040937475E-2</v>
      </c>
      <c r="AB80" s="102">
        <f t="shared" si="37"/>
        <v>5.6996743382325014E-2</v>
      </c>
      <c r="AC80" s="103">
        <f t="shared" si="37"/>
        <v>5.4501908761003214E-2</v>
      </c>
      <c r="AD80" s="16"/>
      <c r="AE80" s="16"/>
    </row>
    <row r="81" spans="1:31" s="8" customFormat="1">
      <c r="A81" s="89" t="s">
        <v>28</v>
      </c>
      <c r="B81" s="83">
        <f>B17/B31</f>
        <v>5.601088987841174E-2</v>
      </c>
      <c r="C81" s="84">
        <f t="shared" ref="C81:AC81" si="38">C17/C31</f>
        <v>4.105837692874275E-2</v>
      </c>
      <c r="D81" s="83">
        <f t="shared" si="38"/>
        <v>6.0733652753675295E-2</v>
      </c>
      <c r="E81" s="84">
        <f t="shared" si="38"/>
        <v>4.48461561817695E-2</v>
      </c>
      <c r="F81" s="83">
        <f t="shared" si="38"/>
        <v>6.6374572581905933E-2</v>
      </c>
      <c r="G81" s="84">
        <f t="shared" si="38"/>
        <v>6.0446060966623173E-2</v>
      </c>
      <c r="H81" s="83">
        <f t="shared" si="38"/>
        <v>6.264750883018376E-2</v>
      </c>
      <c r="I81" s="84">
        <f t="shared" si="38"/>
        <v>5.4996372625413119E-2</v>
      </c>
      <c r="J81" s="83">
        <f t="shared" si="38"/>
        <v>5.2807497071456461E-2</v>
      </c>
      <c r="K81" s="84">
        <f t="shared" si="38"/>
        <v>6.0564538229651958E-2</v>
      </c>
      <c r="L81" s="83">
        <f t="shared" si="38"/>
        <v>4.7117899455080936E-2</v>
      </c>
      <c r="M81" s="84">
        <f t="shared" si="38"/>
        <v>7.2943983690867811E-2</v>
      </c>
      <c r="N81" s="83">
        <f t="shared" si="38"/>
        <v>5.61631798380915E-2</v>
      </c>
      <c r="O81" s="84">
        <f t="shared" si="38"/>
        <v>6.1983305687361864E-2</v>
      </c>
      <c r="P81" s="83">
        <f t="shared" si="38"/>
        <v>5.0781475657113516E-2</v>
      </c>
      <c r="Q81" s="84">
        <f t="shared" si="38"/>
        <v>5.6598862556774557E-2</v>
      </c>
      <c r="R81" s="83">
        <f t="shared" si="38"/>
        <v>5.839765515700554E-2</v>
      </c>
      <c r="S81" s="84">
        <f t="shared" si="38"/>
        <v>5.8328301360954994E-2</v>
      </c>
      <c r="T81" s="83">
        <f t="shared" si="38"/>
        <v>5.028267787080231E-2</v>
      </c>
      <c r="U81" s="84">
        <f t="shared" si="38"/>
        <v>5.6353285546361813E-2</v>
      </c>
      <c r="V81" s="83">
        <f t="shared" si="38"/>
        <v>4.3872348184452348E-2</v>
      </c>
      <c r="W81" s="84">
        <f t="shared" si="38"/>
        <v>6.607538316486504E-2</v>
      </c>
      <c r="X81" s="83">
        <f t="shared" si="38"/>
        <v>4.3037256198938091E-2</v>
      </c>
      <c r="Y81" s="84">
        <f t="shared" si="38"/>
        <v>5.3028208920155348E-2</v>
      </c>
      <c r="Z81" s="83">
        <f t="shared" si="38"/>
        <v>5.2087040448241792E-2</v>
      </c>
      <c r="AA81" s="83">
        <f t="shared" si="38"/>
        <v>5.7969353620620695E-2</v>
      </c>
      <c r="AB81" s="102">
        <f t="shared" si="38"/>
        <v>5.4050731891252569E-2</v>
      </c>
      <c r="AC81" s="103">
        <f t="shared" si="38"/>
        <v>5.7034692684637144E-2</v>
      </c>
      <c r="AD81" s="16"/>
      <c r="AE81" s="16"/>
    </row>
    <row r="82" spans="1:31" s="8" customFormat="1">
      <c r="A82" s="88" t="s">
        <v>29</v>
      </c>
      <c r="B82" s="83">
        <f>B18/B31</f>
        <v>4.6926147244076323E-2</v>
      </c>
      <c r="C82" s="84">
        <f t="shared" ref="C82:AC82" si="39">C18/C31</f>
        <v>4.8573470068682442E-2</v>
      </c>
      <c r="D82" s="83">
        <f t="shared" si="39"/>
        <v>5.5271703183371705E-2</v>
      </c>
      <c r="E82" s="84">
        <f t="shared" si="39"/>
        <v>5.2624605625988523E-2</v>
      </c>
      <c r="F82" s="83">
        <f t="shared" si="39"/>
        <v>6.1744627459783617E-2</v>
      </c>
      <c r="G82" s="84">
        <f t="shared" si="39"/>
        <v>6.0892257144209254E-2</v>
      </c>
      <c r="H82" s="83">
        <f t="shared" si="39"/>
        <v>7.3121653075508247E-2</v>
      </c>
      <c r="I82" s="84">
        <f t="shared" si="39"/>
        <v>5.782975521938899E-2</v>
      </c>
      <c r="J82" s="83">
        <f t="shared" si="39"/>
        <v>6.1694650527137837E-2</v>
      </c>
      <c r="K82" s="84">
        <f t="shared" si="39"/>
        <v>5.1561069187014148E-2</v>
      </c>
      <c r="L82" s="83">
        <f t="shared" si="39"/>
        <v>5.7579632591774087E-2</v>
      </c>
      <c r="M82" s="84">
        <f t="shared" si="39"/>
        <v>5.8291247741277856E-2</v>
      </c>
      <c r="N82" s="83">
        <f t="shared" si="39"/>
        <v>6.0076903422015319E-2</v>
      </c>
      <c r="O82" s="84">
        <f t="shared" si="39"/>
        <v>5.4366951724056145E-2</v>
      </c>
      <c r="P82" s="83">
        <f t="shared" si="39"/>
        <v>5.3997239962771594E-2</v>
      </c>
      <c r="Q82" s="84">
        <f t="shared" si="39"/>
        <v>5.4300550501698359E-2</v>
      </c>
      <c r="R82" s="83">
        <f t="shared" si="39"/>
        <v>5.5908121306260536E-2</v>
      </c>
      <c r="S82" s="84">
        <f t="shared" si="39"/>
        <v>5.9515072692647129E-2</v>
      </c>
      <c r="T82" s="83">
        <f t="shared" si="39"/>
        <v>6.7527572677561862E-2</v>
      </c>
      <c r="U82" s="84">
        <f t="shared" si="39"/>
        <v>5.1775877567013164E-2</v>
      </c>
      <c r="V82" s="83">
        <f t="shared" si="39"/>
        <v>5.7683647219836251E-2</v>
      </c>
      <c r="W82" s="84">
        <f t="shared" si="39"/>
        <v>6.0489617821825596E-2</v>
      </c>
      <c r="X82" s="83">
        <f t="shared" si="39"/>
        <v>5.0914421581421954E-2</v>
      </c>
      <c r="Y82" s="84">
        <f t="shared" si="39"/>
        <v>4.8439594764557101E-2</v>
      </c>
      <c r="Z82" s="83">
        <f t="shared" si="39"/>
        <v>5.3843679090306032E-2</v>
      </c>
      <c r="AA82" s="83">
        <f t="shared" si="39"/>
        <v>5.6809599827641333E-2</v>
      </c>
      <c r="AB82" s="102">
        <f t="shared" si="39"/>
        <v>5.6029150865085697E-2</v>
      </c>
      <c r="AC82" s="103">
        <f t="shared" si="39"/>
        <v>5.5369272591591738E-2</v>
      </c>
      <c r="AD82" s="16"/>
      <c r="AE82" s="16"/>
    </row>
    <row r="83" spans="1:31" s="8" customFormat="1">
      <c r="A83" s="89" t="s">
        <v>30</v>
      </c>
      <c r="B83" s="83">
        <f>B19/B31</f>
        <v>3.8624922132755E-2</v>
      </c>
      <c r="C83" s="84">
        <f t="shared" ref="C83:AC83" si="40">C19/C31</f>
        <v>5.9124503453008244E-2</v>
      </c>
      <c r="D83" s="83">
        <f t="shared" si="40"/>
        <v>5.2070585903560868E-2</v>
      </c>
      <c r="E83" s="84">
        <f t="shared" si="40"/>
        <v>5.6014220926734075E-2</v>
      </c>
      <c r="F83" s="83">
        <f t="shared" si="40"/>
        <v>6.0874758982293969E-2</v>
      </c>
      <c r="G83" s="84">
        <f t="shared" si="40"/>
        <v>5.9702400670646374E-2</v>
      </c>
      <c r="H83" s="83">
        <f t="shared" si="40"/>
        <v>7.074320035157966E-2</v>
      </c>
      <c r="I83" s="84">
        <f t="shared" si="40"/>
        <v>6.6226455651986996E-2</v>
      </c>
      <c r="J83" s="83">
        <f t="shared" si="40"/>
        <v>6.9949238578680198E-2</v>
      </c>
      <c r="K83" s="84">
        <f t="shared" si="40"/>
        <v>4.5110922471241703E-2</v>
      </c>
      <c r="L83" s="83">
        <f t="shared" si="40"/>
        <v>7.660947170029897E-2</v>
      </c>
      <c r="M83" s="84">
        <f t="shared" si="40"/>
        <v>4.8315804105082703E-2</v>
      </c>
      <c r="N83" s="83">
        <f t="shared" si="40"/>
        <v>6.9244240033403751E-2</v>
      </c>
      <c r="O83" s="84">
        <f t="shared" si="40"/>
        <v>5.1500071894349402E-2</v>
      </c>
      <c r="P83" s="83">
        <f t="shared" si="40"/>
        <v>5.6895279052601173E-2</v>
      </c>
      <c r="Q83" s="84">
        <f t="shared" si="40"/>
        <v>5.361600229050352E-2</v>
      </c>
      <c r="R83" s="83">
        <f t="shared" si="40"/>
        <v>5.6980003936442411E-2</v>
      </c>
      <c r="S83" s="84">
        <f t="shared" si="40"/>
        <v>6.0327929769148587E-2</v>
      </c>
      <c r="T83" s="83">
        <f t="shared" si="40"/>
        <v>8.2900305848188083E-2</v>
      </c>
      <c r="U83" s="84">
        <f t="shared" si="40"/>
        <v>3.9394288611796162E-2</v>
      </c>
      <c r="V83" s="83">
        <f t="shared" si="40"/>
        <v>7.9671446177233651E-2</v>
      </c>
      <c r="W83" s="84">
        <f t="shared" si="40"/>
        <v>4.7916620986544464E-2</v>
      </c>
      <c r="X83" s="83">
        <f t="shared" si="40"/>
        <v>6.3558110016625841E-2</v>
      </c>
      <c r="Y83" s="84">
        <f t="shared" si="40"/>
        <v>4.0008707309994056E-2</v>
      </c>
      <c r="Z83" s="83">
        <f t="shared" si="40"/>
        <v>5.6332013244542886E-2</v>
      </c>
      <c r="AA83" s="83">
        <f t="shared" si="40"/>
        <v>6.258086475001691E-2</v>
      </c>
      <c r="AB83" s="102">
        <f t="shared" si="40"/>
        <v>5.9429203491810308E-2</v>
      </c>
      <c r="AC83" s="103">
        <f t="shared" si="40"/>
        <v>5.5355173257878684E-2</v>
      </c>
      <c r="AD83" s="16"/>
      <c r="AE83" s="16"/>
    </row>
    <row r="84" spans="1:31" s="8" customFormat="1">
      <c r="A84" s="88" t="s">
        <v>31</v>
      </c>
      <c r="B84" s="83">
        <f>B20/B31</f>
        <v>4.1051150128048358E-2</v>
      </c>
      <c r="C84" s="84">
        <f t="shared" ref="C84:AC84" si="41">C20/C31</f>
        <v>7.6328164837862852E-2</v>
      </c>
      <c r="D84" s="83">
        <f t="shared" si="41"/>
        <v>6.1383555613939267E-2</v>
      </c>
      <c r="E84" s="84">
        <f t="shared" si="41"/>
        <v>6.2078540809256851E-2</v>
      </c>
      <c r="F84" s="83">
        <f t="shared" si="41"/>
        <v>7.5674548931104008E-2</v>
      </c>
      <c r="G84" s="84">
        <f t="shared" si="41"/>
        <v>5.4023540228641739E-2</v>
      </c>
      <c r="H84" s="83">
        <f t="shared" si="41"/>
        <v>7.6570307794976963E-2</v>
      </c>
      <c r="I84" s="84">
        <f t="shared" si="41"/>
        <v>7.3225945132600695E-2</v>
      </c>
      <c r="J84" s="83">
        <f t="shared" si="41"/>
        <v>8.4287387739164388E-2</v>
      </c>
      <c r="K84" s="84">
        <f t="shared" si="41"/>
        <v>3.6588707898588986E-2</v>
      </c>
      <c r="L84" s="83">
        <f t="shared" si="41"/>
        <v>9.4512045696565183E-2</v>
      </c>
      <c r="M84" s="84">
        <f t="shared" si="41"/>
        <v>4.4599916601028584E-2</v>
      </c>
      <c r="N84" s="83">
        <f t="shared" si="41"/>
        <v>7.4612107199464872E-2</v>
      </c>
      <c r="O84" s="84">
        <f t="shared" si="41"/>
        <v>5.1772825714755832E-2</v>
      </c>
      <c r="P84" s="83">
        <f t="shared" si="41"/>
        <v>6.2864661895439516E-2</v>
      </c>
      <c r="Q84" s="84">
        <f t="shared" si="41"/>
        <v>5.2728432176368772E-2</v>
      </c>
      <c r="R84" s="83">
        <f t="shared" si="41"/>
        <v>5.7799209519807222E-2</v>
      </c>
      <c r="S84" s="84">
        <f t="shared" si="41"/>
        <v>6.6519578243299737E-2</v>
      </c>
      <c r="T84" s="83">
        <f t="shared" si="41"/>
        <v>9.6938428743550922E-2</v>
      </c>
      <c r="U84" s="84">
        <f t="shared" si="41"/>
        <v>3.2092562288243025E-2</v>
      </c>
      <c r="V84" s="83">
        <f t="shared" si="41"/>
        <v>8.5782951492397966E-2</v>
      </c>
      <c r="W84" s="84">
        <f t="shared" si="41"/>
        <v>4.5115515893028119E-2</v>
      </c>
      <c r="X84" s="83">
        <f t="shared" si="41"/>
        <v>8.5377299461894637E-2</v>
      </c>
      <c r="Y84" s="84">
        <f t="shared" si="41"/>
        <v>3.9946512238607935E-2</v>
      </c>
      <c r="Z84" s="83">
        <f t="shared" si="41"/>
        <v>6.8745213373230196E-2</v>
      </c>
      <c r="AA84" s="83">
        <f t="shared" si="41"/>
        <v>7.4328528911905695E-2</v>
      </c>
      <c r="AB84" s="102">
        <f t="shared" si="41"/>
        <v>6.8199759110662603E-2</v>
      </c>
      <c r="AC84" s="103">
        <f t="shared" si="41"/>
        <v>5.9473537674014233E-2</v>
      </c>
      <c r="AD84" s="16"/>
      <c r="AE84" s="16"/>
    </row>
    <row r="85" spans="1:31" s="8" customFormat="1">
      <c r="A85" s="89" t="s">
        <v>32</v>
      </c>
      <c r="B85" s="83">
        <f>B21/B31</f>
        <v>4.7885933137992297E-2</v>
      </c>
      <c r="C85" s="84">
        <f t="shared" ref="C85:AC85" si="42">C21/C31</f>
        <v>0.10465573791132347</v>
      </c>
      <c r="D85" s="83">
        <f t="shared" si="42"/>
        <v>7.6985833500418294E-2</v>
      </c>
      <c r="E85" s="84">
        <f t="shared" si="42"/>
        <v>8.268949964530492E-2</v>
      </c>
      <c r="F85" s="83">
        <f t="shared" si="42"/>
        <v>8.6056850114044972E-2</v>
      </c>
      <c r="G85" s="84">
        <f t="shared" si="42"/>
        <v>6.4049433128038027E-2</v>
      </c>
      <c r="H85" s="83">
        <f t="shared" si="42"/>
        <v>8.1540846721031304E-2</v>
      </c>
      <c r="I85" s="84">
        <f t="shared" si="42"/>
        <v>8.9371792460434751E-2</v>
      </c>
      <c r="J85" s="83">
        <f t="shared" si="42"/>
        <v>0.11326044513861773</v>
      </c>
      <c r="K85" s="84">
        <f t="shared" si="42"/>
        <v>3.6983069200382329E-2</v>
      </c>
      <c r="L85" s="83">
        <f t="shared" si="42"/>
        <v>0.1240704518417195</v>
      </c>
      <c r="M85" s="84">
        <f t="shared" si="42"/>
        <v>4.7412315248111937E-2</v>
      </c>
      <c r="N85" s="83">
        <f t="shared" si="42"/>
        <v>8.1951377593309283E-2</v>
      </c>
      <c r="O85" s="84">
        <f t="shared" si="42"/>
        <v>5.5698108956257104E-2</v>
      </c>
      <c r="P85" s="83">
        <f t="shared" si="42"/>
        <v>7.5721300426842969E-2</v>
      </c>
      <c r="Q85" s="84">
        <f t="shared" si="42"/>
        <v>5.9987766628925417E-2</v>
      </c>
      <c r="R85" s="83">
        <f t="shared" si="42"/>
        <v>6.5358242857218848E-2</v>
      </c>
      <c r="S85" s="84">
        <f t="shared" si="42"/>
        <v>7.6134516233917038E-2</v>
      </c>
      <c r="T85" s="83">
        <f t="shared" si="42"/>
        <v>0.1024869473879329</v>
      </c>
      <c r="U85" s="84">
        <f t="shared" si="42"/>
        <v>3.2636504021942056E-2</v>
      </c>
      <c r="V85" s="83">
        <f t="shared" si="42"/>
        <v>8.8869459388805527E-2</v>
      </c>
      <c r="W85" s="84">
        <f t="shared" si="42"/>
        <v>4.4605725729237468E-2</v>
      </c>
      <c r="X85" s="83">
        <f t="shared" si="42"/>
        <v>0.10340651089618678</v>
      </c>
      <c r="Y85" s="84">
        <f t="shared" si="42"/>
        <v>4.3159924260224178E-2</v>
      </c>
      <c r="Z85" s="83">
        <f t="shared" si="42"/>
        <v>7.1578042301680619E-2</v>
      </c>
      <c r="AA85" s="83">
        <f t="shared" si="42"/>
        <v>8.2657669788757493E-2</v>
      </c>
      <c r="AB85" s="102">
        <f t="shared" si="42"/>
        <v>7.723480471144821E-2</v>
      </c>
      <c r="AC85" s="103">
        <f t="shared" si="42"/>
        <v>6.9301282886483545E-2</v>
      </c>
      <c r="AD85" s="16"/>
      <c r="AE85" s="16"/>
    </row>
    <row r="86" spans="1:31" s="8" customFormat="1">
      <c r="A86" s="88" t="s">
        <v>33</v>
      </c>
      <c r="B86" s="83">
        <f>B22/B31</f>
        <v>4.917518399741596E-2</v>
      </c>
      <c r="C86" s="84">
        <f t="shared" ref="C86:AC86" si="43">C22/C31</f>
        <v>0.11360932217794481</v>
      </c>
      <c r="D86" s="83">
        <f t="shared" si="43"/>
        <v>7.0341613833251521E-2</v>
      </c>
      <c r="E86" s="84">
        <f t="shared" si="43"/>
        <v>8.1422534317094647E-2</v>
      </c>
      <c r="F86" s="83">
        <f t="shared" si="43"/>
        <v>6.875167860564492E-2</v>
      </c>
      <c r="G86" s="84">
        <f t="shared" si="43"/>
        <v>5.683592825706308E-2</v>
      </c>
      <c r="H86" s="83">
        <f t="shared" si="43"/>
        <v>8.6637531129449677E-2</v>
      </c>
      <c r="I86" s="84">
        <f t="shared" si="43"/>
        <v>9.0550017465136898E-2</v>
      </c>
      <c r="J86" s="83">
        <f t="shared" si="43"/>
        <v>9.2620070285044903E-2</v>
      </c>
      <c r="K86" s="84">
        <f t="shared" si="43"/>
        <v>2.9904618037684898E-2</v>
      </c>
      <c r="L86" s="83">
        <f t="shared" si="43"/>
        <v>0.12033220903861663</v>
      </c>
      <c r="M86" s="84">
        <f t="shared" si="43"/>
        <v>4.102302738266228E-2</v>
      </c>
      <c r="N86" s="83">
        <f t="shared" si="43"/>
        <v>8.4863819453532843E-2</v>
      </c>
      <c r="O86" s="84">
        <f t="shared" si="43"/>
        <v>5.6713523994183231E-2</v>
      </c>
      <c r="P86" s="83">
        <f t="shared" si="43"/>
        <v>7.3567829519560965E-2</v>
      </c>
      <c r="Q86" s="84">
        <f t="shared" si="43"/>
        <v>6.771301032028007E-2</v>
      </c>
      <c r="R86" s="83">
        <f t="shared" si="43"/>
        <v>6.5172059770090482E-2</v>
      </c>
      <c r="S86" s="84">
        <f t="shared" si="43"/>
        <v>7.823633238887083E-2</v>
      </c>
      <c r="T86" s="83">
        <f t="shared" si="43"/>
        <v>9.590657728073157E-2</v>
      </c>
      <c r="U86" s="84">
        <f t="shared" si="43"/>
        <v>3.5517551340263215E-2</v>
      </c>
      <c r="V86" s="83">
        <f t="shared" si="43"/>
        <v>0.10107050199140172</v>
      </c>
      <c r="W86" s="84">
        <f t="shared" si="43"/>
        <v>5.1348111766468599E-2</v>
      </c>
      <c r="X86" s="83">
        <f t="shared" si="43"/>
        <v>0.1014556554695461</v>
      </c>
      <c r="Y86" s="84">
        <f t="shared" si="43"/>
        <v>5.097231628266969E-2</v>
      </c>
      <c r="Z86" s="83">
        <f t="shared" si="43"/>
        <v>6.7256198770637654E-2</v>
      </c>
      <c r="AA86" s="83">
        <f t="shared" si="43"/>
        <v>9.5380581458378938E-2</v>
      </c>
      <c r="AB86" s="102">
        <f t="shared" si="43"/>
        <v>7.6038326632920455E-2</v>
      </c>
      <c r="AC86" s="103">
        <f t="shared" si="43"/>
        <v>7.328629818256191E-2</v>
      </c>
      <c r="AD86" s="16"/>
      <c r="AE86" s="16"/>
    </row>
    <row r="87" spans="1:31" s="8" customFormat="1">
      <c r="A87" s="89" t="s">
        <v>34</v>
      </c>
      <c r="B87" s="83">
        <f>B23/B31</f>
        <v>4.5615670350460283E-2</v>
      </c>
      <c r="C87" s="84">
        <f t="shared" ref="C87:AC87" si="44">C23/C31</f>
        <v>0.11772019616360398</v>
      </c>
      <c r="D87" s="83">
        <f t="shared" si="44"/>
        <v>5.1388418362290883E-2</v>
      </c>
      <c r="E87" s="84">
        <f t="shared" si="44"/>
        <v>8.4958444089289306E-2</v>
      </c>
      <c r="F87" s="83">
        <f t="shared" si="44"/>
        <v>4.6155141243390804E-2</v>
      </c>
      <c r="G87" s="84">
        <f t="shared" si="44"/>
        <v>5.9810569440970275E-2</v>
      </c>
      <c r="H87" s="83">
        <f t="shared" si="44"/>
        <v>7.5786985041587318E-2</v>
      </c>
      <c r="I87" s="84">
        <f t="shared" si="44"/>
        <v>8.9970981003304945E-2</v>
      </c>
      <c r="J87" s="83">
        <f t="shared" si="44"/>
        <v>5.9523623584537291E-2</v>
      </c>
      <c r="K87" s="84">
        <f t="shared" si="44"/>
        <v>2.7311191171654113E-2</v>
      </c>
      <c r="L87" s="83">
        <f t="shared" si="44"/>
        <v>9.4855126382904775E-2</v>
      </c>
      <c r="M87" s="84">
        <f t="shared" si="44"/>
        <v>3.9637677801973775E-2</v>
      </c>
      <c r="N87" s="83">
        <f t="shared" si="44"/>
        <v>7.4925786743611639E-2</v>
      </c>
      <c r="O87" s="84">
        <f t="shared" si="44"/>
        <v>5.7912751389339774E-2</v>
      </c>
      <c r="P87" s="83">
        <f t="shared" si="44"/>
        <v>6.7027183157354217E-2</v>
      </c>
      <c r="Q87" s="84">
        <f t="shared" si="44"/>
        <v>7.6796939054386448E-2</v>
      </c>
      <c r="R87" s="83">
        <f t="shared" si="44"/>
        <v>5.7602387399128666E-2</v>
      </c>
      <c r="S87" s="84">
        <f t="shared" si="44"/>
        <v>7.6691903943518047E-2</v>
      </c>
      <c r="T87" s="83">
        <f t="shared" si="44"/>
        <v>9.1210726312212304E-2</v>
      </c>
      <c r="U87" s="84">
        <f t="shared" si="44"/>
        <v>3.6941941134441193E-2</v>
      </c>
      <c r="V87" s="83">
        <f t="shared" si="44"/>
        <v>8.9537287431871657E-2</v>
      </c>
      <c r="W87" s="84">
        <f t="shared" si="44"/>
        <v>5.0028869837232585E-2</v>
      </c>
      <c r="X87" s="83">
        <f t="shared" si="44"/>
        <v>8.9824266585623105E-2</v>
      </c>
      <c r="Y87" s="84">
        <f t="shared" si="44"/>
        <v>5.100686910010642E-2</v>
      </c>
      <c r="Z87" s="83">
        <f t="shared" si="44"/>
        <v>5.9874710192584918E-2</v>
      </c>
      <c r="AA87" s="83">
        <f t="shared" si="44"/>
        <v>9.680506166062533E-2</v>
      </c>
      <c r="AB87" s="102">
        <f t="shared" si="44"/>
        <v>6.5582834193264869E-2</v>
      </c>
      <c r="AC87" s="103">
        <f t="shared" si="44"/>
        <v>7.4541648497495158E-2</v>
      </c>
      <c r="AD87" s="16"/>
      <c r="AE87" s="16"/>
    </row>
    <row r="88" spans="1:31" s="8" customFormat="1">
      <c r="A88" s="88" t="s">
        <v>35</v>
      </c>
      <c r="B88" s="83">
        <f>B24/B31</f>
        <v>3.6999746210460746E-2</v>
      </c>
      <c r="C88" s="84">
        <f t="shared" ref="C88:AC88" si="45">C24/C31</f>
        <v>9.7911827104068691E-2</v>
      </c>
      <c r="D88" s="83">
        <f t="shared" si="45"/>
        <v>3.5159283816266471E-2</v>
      </c>
      <c r="E88" s="84">
        <f t="shared" si="45"/>
        <v>8.4991567365843831E-2</v>
      </c>
      <c r="F88" s="83">
        <f t="shared" si="45"/>
        <v>2.7150318884964903E-2</v>
      </c>
      <c r="G88" s="84">
        <f t="shared" si="45"/>
        <v>5.9431978744836633E-2</v>
      </c>
      <c r="H88" s="83">
        <f t="shared" si="45"/>
        <v>5.7455198007715223E-2</v>
      </c>
      <c r="I88" s="84">
        <f t="shared" si="45"/>
        <v>7.5312357256092644E-2</v>
      </c>
      <c r="J88" s="83">
        <f t="shared" si="45"/>
        <v>3.6595080046856694E-2</v>
      </c>
      <c r="K88" s="84">
        <f t="shared" si="45"/>
        <v>2.6903461690138963E-2</v>
      </c>
      <c r="L88" s="83">
        <f t="shared" si="45"/>
        <v>6.535464295102858E-2</v>
      </c>
      <c r="M88" s="84">
        <f t="shared" si="45"/>
        <v>3.4988185145716534E-2</v>
      </c>
      <c r="N88" s="83">
        <f t="shared" si="45"/>
        <v>5.6746914618920903E-2</v>
      </c>
      <c r="O88" s="84">
        <f t="shared" si="45"/>
        <v>5.4074927253294908E-2</v>
      </c>
      <c r="P88" s="83">
        <f t="shared" si="45"/>
        <v>4.94175037709811E-2</v>
      </c>
      <c r="Q88" s="84">
        <f t="shared" si="45"/>
        <v>7.5118104087767937E-2</v>
      </c>
      <c r="R88" s="83">
        <f t="shared" si="45"/>
        <v>4.6301074010436892E-2</v>
      </c>
      <c r="S88" s="84">
        <f t="shared" si="45"/>
        <v>6.5202749779367367E-2</v>
      </c>
      <c r="T88" s="83">
        <f t="shared" si="45"/>
        <v>6.8485279125088824E-2</v>
      </c>
      <c r="U88" s="84">
        <f t="shared" si="45"/>
        <v>3.636112199506765E-2</v>
      </c>
      <c r="V88" s="83">
        <f t="shared" si="45"/>
        <v>9.781703708422762E-2</v>
      </c>
      <c r="W88" s="84">
        <f t="shared" si="45"/>
        <v>4.429510089825392E-2</v>
      </c>
      <c r="X88" s="83">
        <f t="shared" si="45"/>
        <v>6.4887730840052199E-2</v>
      </c>
      <c r="Y88" s="84">
        <f t="shared" si="45"/>
        <v>5.3670891324478595E-2</v>
      </c>
      <c r="Z88" s="83">
        <f t="shared" si="45"/>
        <v>4.8037566063753361E-2</v>
      </c>
      <c r="AA88" s="83">
        <f t="shared" si="45"/>
        <v>7.9628787106104867E-2</v>
      </c>
      <c r="AB88" s="102">
        <f t="shared" si="45"/>
        <v>5.1728645485766368E-2</v>
      </c>
      <c r="AC88" s="103">
        <f t="shared" si="45"/>
        <v>6.5832167307110501E-2</v>
      </c>
      <c r="AD88" s="16"/>
      <c r="AE88" s="16"/>
    </row>
    <row r="89" spans="1:31" s="8" customFormat="1">
      <c r="A89" s="89" t="s">
        <v>36</v>
      </c>
      <c r="B89" s="83">
        <f>B25/B31</f>
        <v>6.9879796045497541E-3</v>
      </c>
      <c r="C89" s="84">
        <f t="shared" ref="C89:AC89" si="46">C25/C31</f>
        <v>6.9880136231719833E-2</v>
      </c>
      <c r="D89" s="83">
        <f t="shared" si="46"/>
        <v>8.7345100723420239E-3</v>
      </c>
      <c r="E89" s="84">
        <f t="shared" si="46"/>
        <v>6.6759963895628549E-2</v>
      </c>
      <c r="F89" s="83">
        <f t="shared" si="46"/>
        <v>7.6804977090791015E-3</v>
      </c>
      <c r="G89" s="84">
        <f t="shared" si="46"/>
        <v>5.2062981266521091E-2</v>
      </c>
      <c r="H89" s="83">
        <f t="shared" si="46"/>
        <v>2.106426095024171E-2</v>
      </c>
      <c r="I89" s="84">
        <f t="shared" si="46"/>
        <v>6.6524706451352875E-2</v>
      </c>
      <c r="J89" s="83">
        <f t="shared" si="46"/>
        <v>2.0413900819992191E-2</v>
      </c>
      <c r="K89" s="84">
        <f t="shared" si="46"/>
        <v>2.2431805573194127E-2</v>
      </c>
      <c r="L89" s="83">
        <f t="shared" si="46"/>
        <v>3.2458997402389091E-2</v>
      </c>
      <c r="M89" s="84">
        <f t="shared" si="46"/>
        <v>2.3221980262243432E-2</v>
      </c>
      <c r="N89" s="83">
        <f t="shared" si="46"/>
        <v>3.7857589486957367E-2</v>
      </c>
      <c r="O89" s="84">
        <f t="shared" si="46"/>
        <v>4.3210727526345201E-2</v>
      </c>
      <c r="P89" s="83">
        <f t="shared" si="46"/>
        <v>3.7449853974774544E-2</v>
      </c>
      <c r="Q89" s="84">
        <f t="shared" si="46"/>
        <v>5.7861242337875297E-2</v>
      </c>
      <c r="R89" s="83">
        <f t="shared" si="46"/>
        <v>3.4656651789751421E-2</v>
      </c>
      <c r="S89" s="84">
        <f t="shared" si="46"/>
        <v>4.8952575595708113E-2</v>
      </c>
      <c r="T89" s="83">
        <f t="shared" si="46"/>
        <v>5.8117334486700235E-2</v>
      </c>
      <c r="U89" s="84">
        <f t="shared" si="46"/>
        <v>2.5122732615760483E-2</v>
      </c>
      <c r="V89" s="83">
        <f t="shared" si="46"/>
        <v>9.5470851722403216E-2</v>
      </c>
      <c r="W89" s="84">
        <f t="shared" si="46"/>
        <v>3.4252782833044636E-2</v>
      </c>
      <c r="X89" s="83">
        <f t="shared" si="46"/>
        <v>4.4027209181758051E-2</v>
      </c>
      <c r="Y89" s="84">
        <f t="shared" si="46"/>
        <v>4.5554434508589828E-2</v>
      </c>
      <c r="Z89" s="83">
        <f t="shared" si="46"/>
        <v>3.2123425929352946E-2</v>
      </c>
      <c r="AA89" s="83">
        <f t="shared" si="46"/>
        <v>5.4840768783828542E-2</v>
      </c>
      <c r="AB89" s="102">
        <f t="shared" si="46"/>
        <v>3.1004499042410628E-2</v>
      </c>
      <c r="AC89" s="103">
        <f t="shared" si="46"/>
        <v>5.0430938490722381E-2</v>
      </c>
      <c r="AD89" s="16"/>
      <c r="AE89" s="16"/>
    </row>
    <row r="90" spans="1:31" s="8" customFormat="1">
      <c r="A90" s="88" t="s">
        <v>37</v>
      </c>
      <c r="B90" s="83">
        <f>B26/B31</f>
        <v>0</v>
      </c>
      <c r="C90" s="84">
        <f t="shared" ref="C90:AC90" si="47">C26/C31</f>
        <v>5.1840765012874025E-2</v>
      </c>
      <c r="D90" s="83">
        <f t="shared" si="47"/>
        <v>2.6503130826367619E-4</v>
      </c>
      <c r="E90" s="84">
        <f t="shared" si="47"/>
        <v>4.1958910575434119E-2</v>
      </c>
      <c r="F90" s="83">
        <f t="shared" si="47"/>
        <v>4.1288688102043191E-4</v>
      </c>
      <c r="G90" s="84">
        <f t="shared" si="47"/>
        <v>3.1916547793695113E-2</v>
      </c>
      <c r="H90" s="83">
        <f t="shared" si="47"/>
        <v>1.0742712046486645E-3</v>
      </c>
      <c r="I90" s="84">
        <f t="shared" si="47"/>
        <v>3.380041378939732E-2</v>
      </c>
      <c r="J90" s="83">
        <f t="shared" si="47"/>
        <v>3.8734869191721982E-3</v>
      </c>
      <c r="K90" s="84">
        <f t="shared" si="47"/>
        <v>9.6384575794236978E-3</v>
      </c>
      <c r="L90" s="83">
        <f t="shared" si="47"/>
        <v>5.8546496344185671E-3</v>
      </c>
      <c r="M90" s="84">
        <f t="shared" si="47"/>
        <v>5.4996988370476767E-3</v>
      </c>
      <c r="N90" s="83">
        <f t="shared" si="47"/>
        <v>5.7417898014678545E-3</v>
      </c>
      <c r="O90" s="84">
        <f t="shared" si="47"/>
        <v>9.030523227804288E-3</v>
      </c>
      <c r="P90" s="83">
        <f t="shared" si="47"/>
        <v>8.203087390481081E-3</v>
      </c>
      <c r="Q90" s="84">
        <f t="shared" si="47"/>
        <v>1.0570153177422924E-2</v>
      </c>
      <c r="R90" s="83">
        <f t="shared" si="47"/>
        <v>6.2451126939628808E-3</v>
      </c>
      <c r="S90" s="84">
        <f t="shared" si="47"/>
        <v>5.4461424125598033E-3</v>
      </c>
      <c r="T90" s="83">
        <f t="shared" si="47"/>
        <v>9.5276344650746091E-3</v>
      </c>
      <c r="U90" s="84">
        <f t="shared" si="47"/>
        <v>1.9130154193652477E-3</v>
      </c>
      <c r="V90" s="83">
        <f t="shared" si="47"/>
        <v>7.0209816632872514E-3</v>
      </c>
      <c r="W90" s="84">
        <f t="shared" si="47"/>
        <v>1.86009457612501E-3</v>
      </c>
      <c r="X90" s="83">
        <f t="shared" si="47"/>
        <v>5.6134579973899212E-3</v>
      </c>
      <c r="Y90" s="84">
        <f t="shared" si="47"/>
        <v>3.5174768150594998E-3</v>
      </c>
      <c r="Z90" s="83">
        <f t="shared" si="47"/>
        <v>1.3172417261940351E-3</v>
      </c>
      <c r="AA90" s="83">
        <f t="shared" si="47"/>
        <v>6.1964315796832221E-3</v>
      </c>
      <c r="AB90" s="102">
        <f t="shared" si="47"/>
        <v>3.1979551533499353E-3</v>
      </c>
      <c r="AC90" s="103">
        <f t="shared" si="47"/>
        <v>1.7359507359087777E-2</v>
      </c>
      <c r="AD90" s="16"/>
      <c r="AE90" s="16"/>
    </row>
    <row r="91" spans="1:31" s="8" customFormat="1">
      <c r="A91" s="89" t="s">
        <v>38</v>
      </c>
      <c r="B91" s="83">
        <f>B27/B31</f>
        <v>1.8457421036845626E-6</v>
      </c>
      <c r="C91" s="84">
        <f t="shared" ref="C91:AC91" si="48">C27/C31</f>
        <v>2.1986565688996329E-3</v>
      </c>
      <c r="D91" s="83">
        <f t="shared" si="48"/>
        <v>0</v>
      </c>
      <c r="E91" s="84">
        <f t="shared" si="48"/>
        <v>8.5292437127880687E-4</v>
      </c>
      <c r="F91" s="83">
        <f t="shared" si="48"/>
        <v>0</v>
      </c>
      <c r="G91" s="84">
        <f t="shared" si="48"/>
        <v>6.2873097750765629E-4</v>
      </c>
      <c r="H91" s="83">
        <f t="shared" si="48"/>
        <v>0</v>
      </c>
      <c r="I91" s="84">
        <f t="shared" si="48"/>
        <v>4.2453717387215518E-4</v>
      </c>
      <c r="J91" s="83">
        <f t="shared" si="48"/>
        <v>0</v>
      </c>
      <c r="K91" s="84">
        <f t="shared" si="48"/>
        <v>6.6840898609040901E-5</v>
      </c>
      <c r="L91" s="83">
        <f t="shared" si="48"/>
        <v>0</v>
      </c>
      <c r="M91" s="84">
        <f t="shared" si="48"/>
        <v>6.9499142843904922E-6</v>
      </c>
      <c r="N91" s="83">
        <f t="shared" si="48"/>
        <v>0</v>
      </c>
      <c r="O91" s="84">
        <f t="shared" si="48"/>
        <v>2.9647154392003571E-6</v>
      </c>
      <c r="P91" s="83">
        <f t="shared" si="48"/>
        <v>0</v>
      </c>
      <c r="Q91" s="84">
        <f t="shared" si="48"/>
        <v>0</v>
      </c>
      <c r="R91" s="83">
        <f t="shared" si="48"/>
        <v>0</v>
      </c>
      <c r="S91" s="84">
        <f t="shared" si="48"/>
        <v>0</v>
      </c>
      <c r="T91" s="83">
        <f t="shared" si="48"/>
        <v>0</v>
      </c>
      <c r="U91" s="84">
        <f t="shared" si="48"/>
        <v>0</v>
      </c>
      <c r="V91" s="83">
        <f t="shared" si="48"/>
        <v>0</v>
      </c>
      <c r="W91" s="84">
        <f t="shared" si="48"/>
        <v>0</v>
      </c>
      <c r="X91" s="83">
        <f t="shared" si="48"/>
        <v>0</v>
      </c>
      <c r="Y91" s="84">
        <f t="shared" si="48"/>
        <v>0</v>
      </c>
      <c r="Z91" s="83">
        <f t="shared" si="48"/>
        <v>0</v>
      </c>
      <c r="AA91" s="83">
        <f t="shared" si="48"/>
        <v>0</v>
      </c>
      <c r="AB91" s="102">
        <f t="shared" si="48"/>
        <v>3.3908972042730731E-7</v>
      </c>
      <c r="AC91" s="103">
        <f t="shared" si="48"/>
        <v>3.6182627480484738E-4</v>
      </c>
      <c r="AD91" s="16"/>
      <c r="AE91" s="16"/>
    </row>
    <row r="92" spans="1:31" s="8" customFormat="1">
      <c r="A92" s="88" t="s">
        <v>39</v>
      </c>
      <c r="B92" s="83">
        <f>B28/B31</f>
        <v>0</v>
      </c>
      <c r="C92" s="84">
        <f t="shared" ref="C92:AC92" si="49">C28/C31</f>
        <v>0</v>
      </c>
      <c r="D92" s="83">
        <f t="shared" si="49"/>
        <v>0</v>
      </c>
      <c r="E92" s="84">
        <f t="shared" si="49"/>
        <v>0</v>
      </c>
      <c r="F92" s="83">
        <f t="shared" si="49"/>
        <v>0</v>
      </c>
      <c r="G92" s="84">
        <f t="shared" si="49"/>
        <v>0</v>
      </c>
      <c r="H92" s="83">
        <f t="shared" si="49"/>
        <v>0</v>
      </c>
      <c r="I92" s="84">
        <f t="shared" si="49"/>
        <v>0</v>
      </c>
      <c r="J92" s="83">
        <f t="shared" si="49"/>
        <v>0</v>
      </c>
      <c r="K92" s="84">
        <f t="shared" si="49"/>
        <v>0</v>
      </c>
      <c r="L92" s="83">
        <f t="shared" si="49"/>
        <v>0</v>
      </c>
      <c r="M92" s="84">
        <f t="shared" si="49"/>
        <v>0</v>
      </c>
      <c r="N92" s="83">
        <f t="shared" si="49"/>
        <v>0</v>
      </c>
      <c r="O92" s="84">
        <f t="shared" si="49"/>
        <v>0</v>
      </c>
      <c r="P92" s="83">
        <f t="shared" si="49"/>
        <v>0</v>
      </c>
      <c r="Q92" s="84">
        <f t="shared" si="49"/>
        <v>0</v>
      </c>
      <c r="R92" s="83">
        <f t="shared" si="49"/>
        <v>0</v>
      </c>
      <c r="S92" s="84">
        <f t="shared" si="49"/>
        <v>0</v>
      </c>
      <c r="T92" s="83">
        <f t="shared" si="49"/>
        <v>0</v>
      </c>
      <c r="U92" s="84">
        <f t="shared" si="49"/>
        <v>0</v>
      </c>
      <c r="V92" s="83">
        <f t="shared" si="49"/>
        <v>0</v>
      </c>
      <c r="W92" s="84">
        <f t="shared" si="49"/>
        <v>0</v>
      </c>
      <c r="X92" s="83">
        <f t="shared" si="49"/>
        <v>0</v>
      </c>
      <c r="Y92" s="84">
        <f t="shared" si="49"/>
        <v>0</v>
      </c>
      <c r="Z92" s="83">
        <f t="shared" si="49"/>
        <v>0</v>
      </c>
      <c r="AA92" s="83">
        <f t="shared" si="49"/>
        <v>0</v>
      </c>
      <c r="AB92" s="102">
        <f t="shared" si="49"/>
        <v>0</v>
      </c>
      <c r="AC92" s="103">
        <f t="shared" si="49"/>
        <v>0</v>
      </c>
      <c r="AD92" s="16"/>
      <c r="AE92" s="16"/>
    </row>
    <row r="93" spans="1:31" s="8" customFormat="1">
      <c r="A93" s="89" t="s">
        <v>40</v>
      </c>
      <c r="B93" s="83">
        <f>B29/B31</f>
        <v>0</v>
      </c>
      <c r="C93" s="84">
        <f t="shared" ref="C93:AC93" si="50">C29/C31</f>
        <v>0</v>
      </c>
      <c r="D93" s="83">
        <f t="shared" si="50"/>
        <v>0</v>
      </c>
      <c r="E93" s="84">
        <f t="shared" si="50"/>
        <v>0</v>
      </c>
      <c r="F93" s="83">
        <f t="shared" si="50"/>
        <v>0</v>
      </c>
      <c r="G93" s="84">
        <f t="shared" si="50"/>
        <v>0</v>
      </c>
      <c r="H93" s="83">
        <f t="shared" si="50"/>
        <v>0</v>
      </c>
      <c r="I93" s="84">
        <f t="shared" si="50"/>
        <v>0</v>
      </c>
      <c r="J93" s="83">
        <f t="shared" si="50"/>
        <v>0</v>
      </c>
      <c r="K93" s="84">
        <f t="shared" si="50"/>
        <v>0</v>
      </c>
      <c r="L93" s="83">
        <f t="shared" si="50"/>
        <v>0</v>
      </c>
      <c r="M93" s="84">
        <f t="shared" si="50"/>
        <v>0</v>
      </c>
      <c r="N93" s="83">
        <f t="shared" si="50"/>
        <v>0</v>
      </c>
      <c r="O93" s="84">
        <f t="shared" si="50"/>
        <v>0</v>
      </c>
      <c r="P93" s="83">
        <f t="shared" si="50"/>
        <v>0</v>
      </c>
      <c r="Q93" s="84">
        <f t="shared" si="50"/>
        <v>0</v>
      </c>
      <c r="R93" s="83">
        <f t="shared" si="50"/>
        <v>0</v>
      </c>
      <c r="S93" s="84">
        <f t="shared" si="50"/>
        <v>0</v>
      </c>
      <c r="T93" s="83">
        <f t="shared" si="50"/>
        <v>0</v>
      </c>
      <c r="U93" s="84">
        <f t="shared" si="50"/>
        <v>0</v>
      </c>
      <c r="V93" s="83">
        <f t="shared" si="50"/>
        <v>0</v>
      </c>
      <c r="W93" s="84">
        <f t="shared" si="50"/>
        <v>0</v>
      </c>
      <c r="X93" s="83">
        <f t="shared" si="50"/>
        <v>0</v>
      </c>
      <c r="Y93" s="84">
        <f t="shared" si="50"/>
        <v>0</v>
      </c>
      <c r="Z93" s="83">
        <f t="shared" si="50"/>
        <v>0</v>
      </c>
      <c r="AA93" s="83">
        <f t="shared" si="50"/>
        <v>0</v>
      </c>
      <c r="AB93" s="102">
        <f t="shared" si="50"/>
        <v>0</v>
      </c>
      <c r="AC93" s="103">
        <f t="shared" si="50"/>
        <v>0</v>
      </c>
      <c r="AD93" s="16"/>
      <c r="AE93" s="16"/>
    </row>
    <row r="94" spans="1:31" s="8" customFormat="1" ht="14.1" thickBot="1">
      <c r="A94" s="88" t="s">
        <v>41</v>
      </c>
      <c r="B94" s="85">
        <f>B30/B31</f>
        <v>0</v>
      </c>
      <c r="C94" s="86">
        <f t="shared" ref="C94:AC94" si="51">C30/C31</f>
        <v>0</v>
      </c>
      <c r="D94" s="85">
        <f t="shared" si="51"/>
        <v>0</v>
      </c>
      <c r="E94" s="86">
        <f t="shared" si="51"/>
        <v>0</v>
      </c>
      <c r="F94" s="85">
        <f t="shared" si="51"/>
        <v>0</v>
      </c>
      <c r="G94" s="86">
        <f t="shared" si="51"/>
        <v>0</v>
      </c>
      <c r="H94" s="85">
        <f t="shared" si="51"/>
        <v>0</v>
      </c>
      <c r="I94" s="86">
        <f t="shared" si="51"/>
        <v>0</v>
      </c>
      <c r="J94" s="85">
        <f t="shared" si="51"/>
        <v>0</v>
      </c>
      <c r="K94" s="86">
        <f t="shared" si="51"/>
        <v>0</v>
      </c>
      <c r="L94" s="85">
        <f t="shared" si="51"/>
        <v>0</v>
      </c>
      <c r="M94" s="86">
        <f t="shared" si="51"/>
        <v>0</v>
      </c>
      <c r="N94" s="85">
        <f t="shared" si="51"/>
        <v>0</v>
      </c>
      <c r="O94" s="86">
        <f t="shared" si="51"/>
        <v>0</v>
      </c>
      <c r="P94" s="85">
        <f t="shared" si="51"/>
        <v>0</v>
      </c>
      <c r="Q94" s="86">
        <f t="shared" si="51"/>
        <v>0</v>
      </c>
      <c r="R94" s="85">
        <f t="shared" si="51"/>
        <v>0</v>
      </c>
      <c r="S94" s="86">
        <f t="shared" si="51"/>
        <v>0</v>
      </c>
      <c r="T94" s="85">
        <f t="shared" si="51"/>
        <v>0</v>
      </c>
      <c r="U94" s="86">
        <f t="shared" si="51"/>
        <v>0</v>
      </c>
      <c r="V94" s="85">
        <f t="shared" si="51"/>
        <v>0</v>
      </c>
      <c r="W94" s="86">
        <f t="shared" si="51"/>
        <v>0</v>
      </c>
      <c r="X94" s="85">
        <f t="shared" si="51"/>
        <v>0</v>
      </c>
      <c r="Y94" s="86">
        <f t="shared" si="51"/>
        <v>0</v>
      </c>
      <c r="Z94" s="85">
        <f t="shared" si="51"/>
        <v>0</v>
      </c>
      <c r="AA94" s="85">
        <f t="shared" si="51"/>
        <v>0</v>
      </c>
      <c r="AB94" s="104">
        <f t="shared" si="51"/>
        <v>0</v>
      </c>
      <c r="AC94" s="105">
        <f t="shared" si="51"/>
        <v>0</v>
      </c>
      <c r="AD94" s="16"/>
      <c r="AE94" s="16"/>
    </row>
    <row r="95" spans="1:31" s="8" customFormat="1" ht="15" thickTop="1" thickBot="1">
      <c r="A95" s="9" t="s">
        <v>42</v>
      </c>
      <c r="B95" s="79">
        <f>SUM(B71:B94)</f>
        <v>1</v>
      </c>
      <c r="C95" s="80">
        <f t="shared" ref="C95:AC95" si="52">SUM(C71:C94)</f>
        <v>1</v>
      </c>
      <c r="D95" s="79">
        <f t="shared" si="52"/>
        <v>1</v>
      </c>
      <c r="E95" s="80">
        <f t="shared" si="52"/>
        <v>1</v>
      </c>
      <c r="F95" s="79">
        <f t="shared" si="52"/>
        <v>1</v>
      </c>
      <c r="G95" s="80">
        <f t="shared" si="52"/>
        <v>1</v>
      </c>
      <c r="H95" s="79">
        <f t="shared" si="52"/>
        <v>1.0000000000000002</v>
      </c>
      <c r="I95" s="80">
        <f t="shared" si="52"/>
        <v>1.0000000000000002</v>
      </c>
      <c r="J95" s="79">
        <f t="shared" si="52"/>
        <v>1.0000000000000002</v>
      </c>
      <c r="K95" s="79">
        <f t="shared" si="52"/>
        <v>1</v>
      </c>
      <c r="L95" s="79">
        <f t="shared" si="52"/>
        <v>1</v>
      </c>
      <c r="M95" s="80">
        <f t="shared" si="52"/>
        <v>1</v>
      </c>
      <c r="N95" s="79">
        <f t="shared" si="52"/>
        <v>1</v>
      </c>
      <c r="O95" s="80">
        <f t="shared" si="52"/>
        <v>1.0000000000000002</v>
      </c>
      <c r="P95" s="79">
        <f t="shared" si="52"/>
        <v>0.99999999999999989</v>
      </c>
      <c r="Q95" s="80">
        <f t="shared" si="52"/>
        <v>1.0000000000000002</v>
      </c>
      <c r="R95" s="79">
        <f t="shared" si="52"/>
        <v>1</v>
      </c>
      <c r="S95" s="80">
        <f t="shared" si="52"/>
        <v>1</v>
      </c>
      <c r="T95" s="79">
        <f t="shared" si="52"/>
        <v>1</v>
      </c>
      <c r="U95" s="80">
        <f t="shared" si="52"/>
        <v>1</v>
      </c>
      <c r="V95" s="79">
        <f t="shared" si="52"/>
        <v>1</v>
      </c>
      <c r="W95" s="80">
        <f t="shared" si="52"/>
        <v>1</v>
      </c>
      <c r="X95" s="79">
        <f t="shared" si="52"/>
        <v>1</v>
      </c>
      <c r="Y95" s="80">
        <f t="shared" si="52"/>
        <v>1</v>
      </c>
      <c r="Z95" s="79">
        <f t="shared" si="52"/>
        <v>1</v>
      </c>
      <c r="AA95" s="79">
        <f t="shared" si="52"/>
        <v>1</v>
      </c>
      <c r="AB95" s="79">
        <f t="shared" si="52"/>
        <v>0.99999999999999989</v>
      </c>
      <c r="AC95" s="81">
        <f t="shared" si="52"/>
        <v>0.99999999999999978</v>
      </c>
      <c r="AD95" s="82"/>
    </row>
    <row r="96" spans="1:31" ht="14.1" thickTop="1"/>
  </sheetData>
  <sheetProtection password="E491" sheet="1" objects="1" scenarios="1"/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DDC568472E44992923B34915CD353" ma:contentTypeVersion="8" ma:contentTypeDescription="Create a new document." ma:contentTypeScope="" ma:versionID="922d57aa857d3d1d0d10dbf605052999">
  <xsd:schema xmlns:xsd="http://www.w3.org/2001/XMLSchema" xmlns:xs="http://www.w3.org/2001/XMLSchema" xmlns:p="http://schemas.microsoft.com/office/2006/metadata/properties" xmlns:ns2="8c0b0975-54de-45a0-b4f4-21916a06c781" xmlns:ns3="18e676bd-b7fb-4293-b9be-509c11081a50" targetNamespace="http://schemas.microsoft.com/office/2006/metadata/properties" ma:root="true" ma:fieldsID="8593cc1386c25c9fa5224b8015922486" ns2:_="" ns3:_="">
    <xsd:import namespace="8c0b0975-54de-45a0-b4f4-21916a06c781"/>
    <xsd:import namespace="18e676bd-b7fb-4293-b9be-509c11081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b0975-54de-45a0-b4f4-21916a06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676bd-b7fb-4293-b9be-509c11081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FA3876-ABEC-4C2F-AC13-BE95E1DDAFBA}"/>
</file>

<file path=customXml/itemProps2.xml><?xml version="1.0" encoding="utf-8"?>
<ds:datastoreItem xmlns:ds="http://schemas.openxmlformats.org/officeDocument/2006/customXml" ds:itemID="{AC73E053-FFAF-4FC6-BF58-F4EBEB6DC7E8}"/>
</file>

<file path=customXml/itemProps3.xml><?xml version="1.0" encoding="utf-8"?>
<ds:datastoreItem xmlns:ds="http://schemas.openxmlformats.org/officeDocument/2006/customXml" ds:itemID="{58DE3B77-0101-4209-92B1-18A7D0B8D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Support-AFCS</cp:lastModifiedBy>
  <cp:revision/>
  <dcterms:created xsi:type="dcterms:W3CDTF">2007-01-05T06:49:01Z</dcterms:created>
  <dcterms:modified xsi:type="dcterms:W3CDTF">2020-05-07T07:26:27Z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0x010100D44DDC568472E44992923B34915CD353</vt:lpwstr>
  </property>
</Properties>
</file>